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2" activeTab="3"/>
  </bookViews>
  <sheets>
    <sheet name="GRADED SPECS 10-20" sheetId="2" state="hidden" r:id="rId1"/>
    <sheet name="GRADED SPECS 81922" sheetId="3" state="hidden" r:id="rId2"/>
    <sheet name="GRADED SPECS" sheetId="16" r:id="rId3"/>
    <sheet name="GRADED SPECS (cm)" sheetId="17" r:id="rId4"/>
  </sheets>
  <definedNames>
    <definedName name="Contract_No" localSheetId="0">#REF!</definedName>
    <definedName name="Contract_No">#REF!</definedName>
    <definedName name="Z_8114DFCC_A971_5F4F_A611_B1A05A9EE44E_.wvu.PrintTitles" localSheetId="0">'GRADED SPECS 10-20'!$1:$6</definedName>
    <definedName name="Z_8114DFCC_A971_5F4F_A611_B1A05A9EE44E_.wvu.PrintTitles" localSheetId="1">'GRADED SPECS 81922'!$1:$6</definedName>
  </definedNames>
  <calcPr calcId="144525"/>
</workbook>
</file>

<file path=xl/sharedStrings.xml><?xml version="1.0" encoding="utf-8"?>
<sst xmlns="http://schemas.openxmlformats.org/spreadsheetml/2006/main" count="307" uniqueCount="109">
  <si>
    <t>STYLE  # :</t>
  </si>
  <si>
    <t>BG2004 GWENNIE (BC2004 CURVE)</t>
  </si>
  <si>
    <t>DATE CREATED:</t>
  </si>
  <si>
    <t>UPDATED 10/20</t>
  </si>
  <si>
    <t>COLORS:</t>
  </si>
  <si>
    <t>DESIGNER:</t>
  </si>
  <si>
    <t>GRACE</t>
  </si>
  <si>
    <t>MAIN FABRIC:</t>
  </si>
  <si>
    <t>CHIFFON</t>
  </si>
  <si>
    <t>TECHNICAL DESIGNER:</t>
  </si>
  <si>
    <t>MELISSA</t>
  </si>
  <si>
    <t>CONTRAST FABRIC A:</t>
  </si>
  <si>
    <t>SAMPLE SIZE:</t>
  </si>
  <si>
    <t>MEDIUM/2X BASE SIZE</t>
  </si>
  <si>
    <t>LINING:</t>
  </si>
  <si>
    <t>70 DENIER</t>
  </si>
  <si>
    <t>PO#:</t>
  </si>
  <si>
    <t>BG222</t>
  </si>
  <si>
    <t>FACTORY/VENDOR:</t>
  </si>
  <si>
    <t>TALENT ART</t>
  </si>
  <si>
    <t>NOTES: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</si>
  <si>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</si>
  <si>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</si>
  <si>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</si>
  <si>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</si>
  <si>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</si>
  <si>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</si>
  <si>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</si>
  <si>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</si>
  <si>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</si>
  <si>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</si>
  <si>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</si>
  <si>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</si>
  <si>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</si>
  <si>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</si>
  <si>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</si>
  <si>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</si>
  <si>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SELF, CF SKIRT LENGTH FROM SEAM</t>
  </si>
  <si>
    <t>SELF, CB SKIRT LENGTH FROM SEAM</t>
  </si>
  <si>
    <t>CF BODICE LENGTH FROM NECKLINE @ CENTER TO WAIST SEAM</t>
  </si>
  <si>
    <t>CB BODICE LENGTH FROM TOP EDGE  TO SEAM</t>
  </si>
  <si>
    <t>SS BODICE LENGTH AH TO WAIST</t>
  </si>
  <si>
    <t>BUST CIRCUMFERENCE 1" BELOW AH - STRAIGHT</t>
  </si>
  <si>
    <t>UNDERBUST PLACEMENT BELOW AH</t>
  </si>
  <si>
    <t>UNDERBUST CIRCUMFERENCE AT PLACEMENT</t>
  </si>
  <si>
    <t xml:space="preserve">WAIST CIRCUMFERENCE AT SEAM </t>
  </si>
  <si>
    <t>LOW HIP PLACEMENT FROM WAIST SEAM</t>
  </si>
  <si>
    <t>LOW HIP CIRCUMFERENCE - 3 POINT MEASURE</t>
  </si>
  <si>
    <t>SELF, SWEEP CIRCUMFERENCE ALONG EDGE (SELF)</t>
  </si>
  <si>
    <t>ARMHOLE DROP FROM HPB</t>
  </si>
  <si>
    <t>FRONT NECK DROP - HPB TO STRAP JOIN</t>
  </si>
  <si>
    <t>DISTANCE BETWEEN FRONT STRAPS</t>
  </si>
  <si>
    <t>DISTANCE BETWEEN BACK STRAPS</t>
  </si>
  <si>
    <t>STRAP WIDTH</t>
  </si>
  <si>
    <t>STRAP LENGTH (INCLUDING O-RING + LOOP)</t>
  </si>
  <si>
    <t>STRAP ADJUSTMENT LENGTH</t>
  </si>
  <si>
    <t>POCKET PLACEMENT BELOW SEAM</t>
  </si>
  <si>
    <t>POCKET OPENING LENGTH</t>
  </si>
  <si>
    <t>ZIPPER OPENING</t>
  </si>
  <si>
    <t>ZIPPER LENGTH INSIDE</t>
  </si>
  <si>
    <t>MJ</t>
  </si>
  <si>
    <t>BG232</t>
  </si>
  <si>
    <t>SELF</t>
  </si>
  <si>
    <t>SELF, CF SKIRT LENGTH FROM WAIST SEAM</t>
  </si>
  <si>
    <t>面布前中裙长从腰缝</t>
  </si>
  <si>
    <t>SELF, CB SKIRT LENGTH FROM WAIST SEAM</t>
  </si>
  <si>
    <t>面布后中裙长从腰缝</t>
  </si>
  <si>
    <t>LINING</t>
  </si>
  <si>
    <t>LINING, CF SKIRT LENGTH FROM WAIST SEAM</t>
  </si>
  <si>
    <t>里布前中裙长从腰缝</t>
  </si>
  <si>
    <t>LINING, CB SKIRT LENGTH FROM WAIST SEAM</t>
  </si>
  <si>
    <t>里布后中裙长从腰缝</t>
  </si>
  <si>
    <t>FRONT BODICE LENGTH FROM HPB TO WAIST SEAM</t>
  </si>
  <si>
    <t>前上身长，从胸部最高点到腰缝</t>
  </si>
  <si>
    <t>前中上身长，从领线到腰中间</t>
  </si>
  <si>
    <t>BACK BODICE LENGTH FROM TOP EDGE TO WAIST SEAM</t>
  </si>
  <si>
    <t>后上身长，从顶边到腰缝</t>
  </si>
  <si>
    <t>侧封上身长，袖笼到腰缝</t>
  </si>
  <si>
    <t xml:space="preserve">BUST CIRCUMFERENCE 1" BELOW AH </t>
  </si>
  <si>
    <r>
      <rPr>
        <sz val="20"/>
        <color theme="1"/>
        <rFont val="宋体"/>
        <charset val="134"/>
      </rPr>
      <t>胸围，腋下</t>
    </r>
    <r>
      <rPr>
        <sz val="20"/>
        <color theme="1"/>
        <rFont val="Calibri"/>
        <charset val="134"/>
      </rPr>
      <t>1</t>
    </r>
    <r>
      <rPr>
        <sz val="20"/>
        <color theme="1"/>
        <rFont val="宋体"/>
        <charset val="134"/>
      </rPr>
      <t>英寸</t>
    </r>
  </si>
  <si>
    <t>UNDER BUST PLACEMENT FROM AH</t>
  </si>
  <si>
    <t>下胸围位置，从腋下</t>
  </si>
  <si>
    <t>UNDER BUST CIRCUMFERENCE</t>
  </si>
  <si>
    <t>下胸围</t>
  </si>
  <si>
    <t>WAIST CIRCUMFERENCE AT SEAM</t>
  </si>
  <si>
    <t>腰围</t>
  </si>
  <si>
    <t>下臀围位置从腰缝</t>
  </si>
  <si>
    <t>LOW HIP CIRCUMFERENCE (STRAIGHT - LINING)</t>
  </si>
  <si>
    <t>下臀围，里布直量</t>
  </si>
  <si>
    <t>SELF, SWEEP CIRCUMFERENCE ALONG CURVE</t>
  </si>
  <si>
    <t>面布摆围弯量</t>
  </si>
  <si>
    <t>LINING, SWEEP CIRCUMFERENCE ALONG CURVE</t>
  </si>
  <si>
    <t>里布摆围弯量</t>
  </si>
  <si>
    <t>ARMHOLE DROP FROM HP BUST</t>
  </si>
  <si>
    <t>袖笼深，从胸部最高点</t>
  </si>
  <si>
    <t>FRONT NECK DROP FROM HP BUST STRAP JOIN</t>
  </si>
  <si>
    <t>前领深，从胸部最高点肩带连接点</t>
  </si>
  <si>
    <t>前肩带间距</t>
  </si>
  <si>
    <t>后肩带间距</t>
  </si>
  <si>
    <t>肩带宽</t>
  </si>
  <si>
    <t>PRE-SET STRAP LENGTH (INCLUDING O-RING + LOOP)</t>
  </si>
  <si>
    <t>可移动肩带长度（包含圆环和扣绊）</t>
  </si>
  <si>
    <t>PRE-SET STRAP ADJUSTMENT LENGTH</t>
  </si>
  <si>
    <t>可调节肩带长度</t>
  </si>
  <si>
    <t>口袋位置在腰缝下</t>
  </si>
  <si>
    <t>POCKET OPENING</t>
  </si>
  <si>
    <t>口袋开口</t>
  </si>
  <si>
    <t>拉链长</t>
  </si>
  <si>
    <t>里布拉链长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</si>
</sst>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</numFmts>
  <fonts count="46">
    <font>
      <sz val="12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2"/>
      <name val="Calibri"/>
      <charset val="134"/>
      <scheme val="minor"/>
    </font>
    <font>
      <b/>
      <sz val="12"/>
      <color rgb="FF000000"/>
      <name val="Calibri"/>
      <charset val="134"/>
    </font>
    <font>
      <b/>
      <sz val="14"/>
      <color theme="1"/>
      <name val="Calibri"/>
      <charset val="134"/>
    </font>
    <font>
      <b/>
      <sz val="11"/>
      <color theme="1"/>
      <name val="Calibri"/>
      <charset val="134"/>
    </font>
    <font>
      <b/>
      <sz val="24"/>
      <color rgb="FF000000"/>
      <name val="Calibri"/>
      <charset val="134"/>
    </font>
    <font>
      <b/>
      <sz val="18"/>
      <color rgb="FFFF0000"/>
      <name val="Calibri"/>
      <charset val="134"/>
    </font>
    <font>
      <b/>
      <sz val="14"/>
      <color rgb="FF000000"/>
      <name val="Calibri"/>
      <charset val="134"/>
    </font>
    <font>
      <sz val="18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Calibri"/>
      <charset val="134"/>
    </font>
    <font>
      <sz val="20"/>
      <color theme="1"/>
      <name val="宋体"/>
      <charset val="134"/>
    </font>
    <font>
      <sz val="18"/>
      <color theme="1"/>
      <name val="Calibri"/>
      <charset val="134"/>
    </font>
    <font>
      <b/>
      <sz val="12"/>
      <color rgb="FF0000FF"/>
      <name val="Calibri"/>
      <charset val="134"/>
    </font>
    <font>
      <sz val="20"/>
      <color theme="1"/>
      <name val="Calibri"/>
      <charset val="134"/>
    </font>
    <font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1"/>
      <color rgb="FFFF0000"/>
      <name val="Calibri"/>
      <charset val="134"/>
    </font>
    <font>
      <b/>
      <sz val="18"/>
      <color rgb="FF000000"/>
      <name val="Calibri"/>
      <charset val="134"/>
    </font>
    <font>
      <b/>
      <sz val="20"/>
      <color rgb="FF000000"/>
      <name val="Calibri"/>
      <charset val="134"/>
    </font>
    <font>
      <b/>
      <sz val="18"/>
      <color theme="1"/>
      <name val="Calibri"/>
      <charset val="134"/>
    </font>
    <font>
      <b/>
      <sz val="20"/>
      <color theme="1"/>
      <name val="Calibri"/>
      <charset val="134"/>
    </font>
    <font>
      <sz val="12"/>
      <name val="Calibri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6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4" borderId="61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2" applyNumberFormat="0" applyFill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0" borderId="6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18" borderId="64" applyNumberFormat="0" applyAlignment="0" applyProtection="0">
      <alignment vertical="center"/>
    </xf>
    <xf numFmtId="0" fontId="39" fillId="18" borderId="60" applyNumberFormat="0" applyAlignment="0" applyProtection="0">
      <alignment vertical="center"/>
    </xf>
    <xf numFmtId="0" fontId="40" fillId="19" borderId="65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66" applyNumberFormat="0" applyFill="0" applyAlignment="0" applyProtection="0">
      <alignment vertical="center"/>
    </xf>
    <xf numFmtId="0" fontId="42" fillId="0" borderId="67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/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5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</cellStyleXfs>
  <cellXfs count="179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/>
    <xf numFmtId="0" fontId="4" fillId="0" borderId="5" xfId="0" applyFont="1" applyBorder="1" applyAlignment="1">
      <alignment horizontal="left"/>
    </xf>
    <xf numFmtId="0" fontId="2" fillId="0" borderId="6" xfId="0" applyFont="1" applyBorder="1"/>
    <xf numFmtId="0" fontId="3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7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0" borderId="9" xfId="0" applyFont="1" applyBorder="1" applyAlignment="1">
      <alignment horizontal="center" vertical="center"/>
    </xf>
    <xf numFmtId="0" fontId="2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2" fillId="0" borderId="18" xfId="0" applyFont="1" applyBorder="1"/>
    <xf numFmtId="0" fontId="1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176" fontId="13" fillId="0" borderId="5" xfId="0" applyNumberFormat="1" applyFont="1" applyBorder="1" applyAlignment="1">
      <alignment horizontal="right"/>
    </xf>
    <xf numFmtId="177" fontId="13" fillId="4" borderId="23" xfId="0" applyNumberFormat="1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1" fillId="4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5" fillId="4" borderId="6" xfId="0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4" borderId="26" xfId="0" applyFont="1" applyFill="1" applyBorder="1" applyAlignment="1">
      <alignment vertical="center"/>
    </xf>
    <xf numFmtId="0" fontId="17" fillId="0" borderId="22" xfId="0" applyFont="1" applyBorder="1"/>
    <xf numFmtId="0" fontId="11" fillId="0" borderId="6" xfId="0" applyFont="1" applyBorder="1"/>
    <xf numFmtId="0" fontId="12" fillId="0" borderId="27" xfId="0" applyFont="1" applyBorder="1" applyAlignment="1"/>
    <xf numFmtId="0" fontId="17" fillId="0" borderId="24" xfId="0" applyFont="1" applyBorder="1"/>
    <xf numFmtId="0" fontId="11" fillId="0" borderId="28" xfId="0" applyFont="1" applyBorder="1"/>
    <xf numFmtId="0" fontId="2" fillId="0" borderId="29" xfId="0" applyFont="1" applyBorder="1"/>
    <xf numFmtId="0" fontId="12" fillId="0" borderId="30" xfId="0" applyFont="1" applyBorder="1" applyAlignment="1"/>
    <xf numFmtId="0" fontId="15" fillId="4" borderId="26" xfId="0" applyFont="1" applyFill="1" applyBorder="1" applyAlignment="1">
      <alignment vertical="center"/>
    </xf>
    <xf numFmtId="176" fontId="13" fillId="0" borderId="31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2" fillId="0" borderId="32" xfId="0" applyFont="1" applyBorder="1"/>
    <xf numFmtId="0" fontId="11" fillId="4" borderId="33" xfId="0" applyFont="1" applyFill="1" applyBorder="1" applyAlignment="1">
      <alignment vertical="center"/>
    </xf>
    <xf numFmtId="176" fontId="11" fillId="4" borderId="34" xfId="0" applyNumberFormat="1" applyFont="1" applyFill="1" applyBorder="1"/>
    <xf numFmtId="176" fontId="11" fillId="4" borderId="35" xfId="0" applyNumberFormat="1" applyFont="1" applyFill="1" applyBorder="1"/>
    <xf numFmtId="176" fontId="11" fillId="0" borderId="36" xfId="0" applyNumberFormat="1" applyFont="1" applyBorder="1" applyAlignment="1">
      <alignment horizontal="center" vertical="center"/>
    </xf>
    <xf numFmtId="176" fontId="3" fillId="7" borderId="3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38" xfId="0" applyFont="1" applyBorder="1"/>
    <xf numFmtId="14" fontId="1" fillId="0" borderId="5" xfId="0" applyNumberFormat="1" applyFont="1" applyBorder="1" applyAlignment="1">
      <alignment horizontal="left"/>
    </xf>
    <xf numFmtId="0" fontId="2" fillId="0" borderId="27" xfId="0" applyFont="1" applyBorder="1"/>
    <xf numFmtId="0" fontId="11" fillId="0" borderId="0" xfId="0" applyFont="1"/>
    <xf numFmtId="0" fontId="3" fillId="0" borderId="5" xfId="0" applyFont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2" fillId="0" borderId="39" xfId="0" applyFont="1" applyBorder="1"/>
    <xf numFmtId="0" fontId="2" fillId="0" borderId="40" xfId="0" applyFont="1" applyBorder="1"/>
    <xf numFmtId="0" fontId="9" fillId="6" borderId="16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11" fillId="0" borderId="37" xfId="0" applyNumberFormat="1" applyFont="1" applyBorder="1" applyAlignment="1">
      <alignment horizontal="center" vertical="center"/>
    </xf>
    <xf numFmtId="176" fontId="11" fillId="0" borderId="43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176" fontId="17" fillId="7" borderId="37" xfId="0" applyNumberFormat="1" applyFont="1" applyFill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176" fontId="13" fillId="4" borderId="23" xfId="0" applyNumberFormat="1" applyFont="1" applyFill="1" applyBorder="1" applyAlignment="1">
      <alignment horizontal="center"/>
    </xf>
    <xf numFmtId="176" fontId="13" fillId="0" borderId="29" xfId="0" applyNumberFormat="1" applyFont="1" applyBorder="1" applyAlignment="1">
      <alignment horizontal="center" vertical="center"/>
    </xf>
    <xf numFmtId="176" fontId="19" fillId="7" borderId="44" xfId="0" applyNumberFormat="1" applyFont="1" applyFill="1" applyBorder="1" applyAlignment="1">
      <alignment horizontal="center" vertical="center"/>
    </xf>
    <xf numFmtId="176" fontId="13" fillId="4" borderId="45" xfId="0" applyNumberFormat="1" applyFont="1" applyFill="1" applyBorder="1" applyAlignment="1">
      <alignment horizontal="center"/>
    </xf>
    <xf numFmtId="176" fontId="13" fillId="0" borderId="4" xfId="0" applyNumberFormat="1" applyFont="1" applyBorder="1" applyAlignment="1">
      <alignment horizontal="center" vertical="center"/>
    </xf>
    <xf numFmtId="176" fontId="19" fillId="7" borderId="46" xfId="0" applyNumberFormat="1" applyFont="1" applyFill="1" applyBorder="1" applyAlignment="1">
      <alignment horizontal="center" vertical="center"/>
    </xf>
    <xf numFmtId="176" fontId="15" fillId="4" borderId="45" xfId="0" applyNumberFormat="1" applyFont="1" applyFill="1" applyBorder="1" applyAlignment="1">
      <alignment horizontal="center"/>
    </xf>
    <xf numFmtId="176" fontId="15" fillId="0" borderId="4" xfId="0" applyNumberFormat="1" applyFont="1" applyBorder="1" applyAlignment="1">
      <alignment horizontal="center" vertical="center"/>
    </xf>
    <xf numFmtId="176" fontId="20" fillId="7" borderId="44" xfId="0" applyNumberFormat="1" applyFont="1" applyFill="1" applyBorder="1" applyAlignment="1">
      <alignment horizontal="center" vertical="center"/>
    </xf>
    <xf numFmtId="176" fontId="19" fillId="7" borderId="47" xfId="0" applyNumberFormat="1" applyFont="1" applyFill="1" applyBorder="1" applyAlignment="1">
      <alignment horizontal="center" vertical="center"/>
    </xf>
    <xf numFmtId="176" fontId="13" fillId="0" borderId="46" xfId="0" applyNumberFormat="1" applyFont="1" applyBorder="1" applyAlignment="1">
      <alignment horizontal="center" vertical="center"/>
    </xf>
    <xf numFmtId="176" fontId="13" fillId="0" borderId="48" xfId="0" applyNumberFormat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176" fontId="21" fillId="7" borderId="44" xfId="0" applyNumberFormat="1" applyFont="1" applyFill="1" applyBorder="1" applyAlignment="1">
      <alignment horizontal="center" vertical="center"/>
    </xf>
    <xf numFmtId="176" fontId="13" fillId="0" borderId="49" xfId="0" applyNumberFormat="1" applyFont="1" applyBorder="1" applyAlignment="1">
      <alignment horizontal="center" vertical="center"/>
    </xf>
    <xf numFmtId="176" fontId="13" fillId="0" borderId="44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45" xfId="0" applyNumberFormat="1" applyFont="1" applyBorder="1" applyAlignment="1">
      <alignment horizontal="center" vertical="center"/>
    </xf>
    <xf numFmtId="176" fontId="13" fillId="0" borderId="50" xfId="0" applyNumberFormat="1" applyFont="1" applyBorder="1" applyAlignment="1">
      <alignment horizontal="center" vertical="center"/>
    </xf>
    <xf numFmtId="176" fontId="21" fillId="7" borderId="46" xfId="0" applyNumberFormat="1" applyFont="1" applyFill="1" applyBorder="1" applyAlignment="1">
      <alignment horizontal="center" vertical="center"/>
    </xf>
    <xf numFmtId="176" fontId="15" fillId="0" borderId="4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45" xfId="0" applyNumberFormat="1" applyFont="1" applyBorder="1" applyAlignment="1">
      <alignment horizontal="center" vertical="center"/>
    </xf>
    <xf numFmtId="176" fontId="22" fillId="7" borderId="44" xfId="0" applyNumberFormat="1" applyFont="1" applyFill="1" applyBorder="1" applyAlignment="1">
      <alignment horizontal="center" vertical="center"/>
    </xf>
    <xf numFmtId="176" fontId="15" fillId="0" borderId="50" xfId="0" applyNumberFormat="1" applyFont="1" applyBorder="1" applyAlignment="1">
      <alignment horizontal="center" vertical="center"/>
    </xf>
    <xf numFmtId="176" fontId="21" fillId="7" borderId="47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4" xfId="0" applyFont="1" applyBorder="1"/>
    <xf numFmtId="0" fontId="23" fillId="0" borderId="6" xfId="0" applyFont="1" applyBorder="1"/>
    <xf numFmtId="0" fontId="8" fillId="0" borderId="4" xfId="0" applyFont="1" applyBorder="1"/>
    <xf numFmtId="0" fontId="23" fillId="0" borderId="8" xfId="0" applyFont="1" applyBorder="1"/>
    <xf numFmtId="0" fontId="23" fillId="0" borderId="12" xfId="0" applyFont="1" applyBorder="1"/>
    <xf numFmtId="0" fontId="23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0" fontId="23" fillId="0" borderId="27" xfId="0" applyFont="1" applyBorder="1"/>
    <xf numFmtId="0" fontId="11" fillId="0" borderId="45" xfId="0" applyFont="1" applyBorder="1" applyAlignment="1">
      <alignment vertical="center" wrapText="1"/>
    </xf>
    <xf numFmtId="176" fontId="11" fillId="4" borderId="22" xfId="0" applyNumberFormat="1" applyFont="1" applyFill="1" applyBorder="1"/>
    <xf numFmtId="176" fontId="11" fillId="4" borderId="23" xfId="0" applyNumberFormat="1" applyFont="1" applyFill="1" applyBorder="1"/>
    <xf numFmtId="176" fontId="11" fillId="0" borderId="29" xfId="0" applyNumberFormat="1" applyFont="1" applyBorder="1" applyAlignment="1">
      <alignment horizontal="center" vertical="center"/>
    </xf>
    <xf numFmtId="176" fontId="17" fillId="7" borderId="44" xfId="0" applyNumberFormat="1" applyFont="1" applyFill="1" applyBorder="1" applyAlignment="1">
      <alignment horizontal="center" vertical="center"/>
    </xf>
    <xf numFmtId="176" fontId="11" fillId="4" borderId="45" xfId="0" applyNumberFormat="1" applyFont="1" applyFill="1" applyBorder="1"/>
    <xf numFmtId="176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24" fillId="0" borderId="0" xfId="0" applyFont="1"/>
    <xf numFmtId="176" fontId="10" fillId="7" borderId="44" xfId="0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27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76" fontId="11" fillId="4" borderId="24" xfId="0" applyNumberFormat="1" applyFont="1" applyFill="1" applyBorder="1"/>
    <xf numFmtId="0" fontId="11" fillId="0" borderId="22" xfId="0" applyFont="1" applyBorder="1" applyAlignment="1">
      <alignment vertical="center" wrapText="1"/>
    </xf>
    <xf numFmtId="176" fontId="11" fillId="0" borderId="22" xfId="0" applyNumberFormat="1" applyFont="1" applyBorder="1" applyAlignment="1">
      <alignment horizontal="right" vertical="center"/>
    </xf>
    <xf numFmtId="176" fontId="17" fillId="7" borderId="4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23" fillId="0" borderId="39" xfId="0" applyFont="1" applyBorder="1"/>
    <xf numFmtId="0" fontId="11" fillId="0" borderId="51" xfId="0" applyFont="1" applyBorder="1" applyAlignment="1">
      <alignment vertical="center" wrapText="1"/>
    </xf>
    <xf numFmtId="176" fontId="11" fillId="4" borderId="52" xfId="0" applyNumberFormat="1" applyFont="1" applyFill="1" applyBorder="1"/>
    <xf numFmtId="176" fontId="11" fillId="4" borderId="51" xfId="0" applyNumberFormat="1" applyFont="1" applyFill="1" applyBorder="1"/>
    <xf numFmtId="176" fontId="11" fillId="0" borderId="32" xfId="0" applyNumberFormat="1" applyFont="1" applyBorder="1" applyAlignment="1">
      <alignment horizontal="center" vertical="center"/>
    </xf>
    <xf numFmtId="0" fontId="23" fillId="0" borderId="38" xfId="0" applyFont="1" applyBorder="1"/>
    <xf numFmtId="0" fontId="16" fillId="7" borderId="5" xfId="0" applyFont="1" applyFill="1" applyBorder="1" applyAlignment="1">
      <alignment horizontal="left"/>
    </xf>
    <xf numFmtId="0" fontId="23" fillId="0" borderId="40" xfId="0" applyFont="1" applyBorder="1"/>
    <xf numFmtId="0" fontId="1" fillId="6" borderId="16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176" fontId="11" fillId="0" borderId="46" xfId="0" applyNumberFormat="1" applyFont="1" applyBorder="1" applyAlignment="1">
      <alignment horizontal="center" vertical="center"/>
    </xf>
    <xf numFmtId="176" fontId="11" fillId="0" borderId="55" xfId="0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  <xf numFmtId="176" fontId="11" fillId="0" borderId="44" xfId="0" applyNumberFormat="1" applyFont="1" applyBorder="1" applyAlignment="1">
      <alignment horizontal="center" vertical="center"/>
    </xf>
    <xf numFmtId="176" fontId="11" fillId="0" borderId="56" xfId="0" applyNumberFormat="1" applyFont="1" applyBorder="1" applyAlignment="1">
      <alignment horizontal="center" vertical="center"/>
    </xf>
    <xf numFmtId="176" fontId="11" fillId="0" borderId="5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54" xfId="0" applyNumberFormat="1" applyFont="1" applyBorder="1" applyAlignment="1">
      <alignment horizontal="center" vertical="center"/>
    </xf>
    <xf numFmtId="176" fontId="11" fillId="0" borderId="57" xfId="0" applyNumberFormat="1" applyFont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58" xfId="0" applyNumberFormat="1" applyFont="1" applyBorder="1" applyAlignment="1">
      <alignment horizontal="center" vertical="center"/>
    </xf>
    <xf numFmtId="176" fontId="11" fillId="0" borderId="59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Normal 3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Normal 3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9525</xdr:rowOff>
    </xdr:from>
    <xdr:ext cx="2409825" cy="381000"/>
    <xdr:pic>
      <xdr:nvPicPr>
        <xdr:cNvPr id="2" name="image5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9525"/>
          <a:ext cx="240982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9525</xdr:rowOff>
    </xdr:from>
    <xdr:ext cx="2409825" cy="381000"/>
    <xdr:pic>
      <xdr:nvPicPr>
        <xdr:cNvPr id="2" name="image5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9525"/>
          <a:ext cx="2409825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7FFB9"/>
    <pageSetUpPr fitToPage="1"/>
  </sheetPr>
  <dimension ref="A1:Z1000"/>
  <sheetViews>
    <sheetView workbookViewId="0">
      <selection activeCell="A1" sqref="A1:N1"/>
    </sheetView>
  </sheetViews>
  <sheetFormatPr defaultColWidth="11.1666666666667" defaultRowHeight="15" customHeight="1"/>
  <cols>
    <col min="1" max="1" width="6.5" customWidth="1"/>
    <col min="2" max="2" width="17.5" customWidth="1"/>
    <col min="3" max="3" width="27.6666666666667" customWidth="1"/>
    <col min="4" max="4" width="35.8333333333333" customWidth="1"/>
    <col min="5" max="6" width="7.66666666666667" customWidth="1"/>
    <col min="7" max="11" width="7.5" customWidth="1"/>
    <col min="12" max="14" width="9.16666666666667" customWidth="1"/>
    <col min="15" max="26" width="11" customWidth="1"/>
  </cols>
  <sheetData>
    <row r="1" ht="33.75" customHeight="1" spans="1:26">
      <c r="A1" s="1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56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5.75" customHeight="1" spans="1:26">
      <c r="A2" s="3" t="s">
        <v>0</v>
      </c>
      <c r="B2" s="110"/>
      <c r="C2" s="5" t="s">
        <v>1</v>
      </c>
      <c r="D2" s="111"/>
      <c r="E2" s="110"/>
      <c r="F2" s="112"/>
      <c r="G2" s="7" t="s">
        <v>2</v>
      </c>
      <c r="H2" s="111"/>
      <c r="I2" s="110"/>
      <c r="J2" s="62" t="s">
        <v>3</v>
      </c>
      <c r="K2" s="111"/>
      <c r="L2" s="111"/>
      <c r="M2" s="111"/>
      <c r="N2" s="128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ht="15.75" customHeight="1" spans="1:26">
      <c r="A3" s="3" t="s">
        <v>4</v>
      </c>
      <c r="B3" s="110"/>
      <c r="C3" s="8"/>
      <c r="D3" s="111"/>
      <c r="E3" s="111"/>
      <c r="F3" s="110"/>
      <c r="G3" s="7" t="s">
        <v>5</v>
      </c>
      <c r="H3" s="111"/>
      <c r="I3" s="110"/>
      <c r="J3" s="8" t="s">
        <v>6</v>
      </c>
      <c r="K3" s="111"/>
      <c r="L3" s="111"/>
      <c r="M3" s="111"/>
      <c r="N3" s="128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ht="15.75" customHeight="1" spans="1:26">
      <c r="A4" s="3" t="s">
        <v>7</v>
      </c>
      <c r="B4" s="110"/>
      <c r="C4" s="8" t="s">
        <v>8</v>
      </c>
      <c r="D4" s="111"/>
      <c r="E4" s="111"/>
      <c r="F4" s="110"/>
      <c r="G4" s="7" t="s">
        <v>9</v>
      </c>
      <c r="H4" s="111"/>
      <c r="I4" s="110"/>
      <c r="J4" s="8" t="s">
        <v>10</v>
      </c>
      <c r="K4" s="111"/>
      <c r="L4" s="111"/>
      <c r="M4" s="111"/>
      <c r="N4" s="128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ht="15.75" customHeight="1" spans="1:26">
      <c r="A5" s="3" t="s">
        <v>11</v>
      </c>
      <c r="B5" s="110"/>
      <c r="C5" s="8"/>
      <c r="D5" s="111"/>
      <c r="E5" s="111"/>
      <c r="F5" s="110"/>
      <c r="G5" s="7" t="s">
        <v>12</v>
      </c>
      <c r="H5" s="111"/>
      <c r="I5" s="110"/>
      <c r="J5" s="65" t="s">
        <v>13</v>
      </c>
      <c r="K5" s="111"/>
      <c r="L5" s="111"/>
      <c r="M5" s="111"/>
      <c r="N5" s="128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ht="15.75" customHeight="1" spans="1:26">
      <c r="A6" s="3" t="s">
        <v>14</v>
      </c>
      <c r="B6" s="110"/>
      <c r="C6" s="8" t="s">
        <v>15</v>
      </c>
      <c r="D6" s="111"/>
      <c r="E6" s="111"/>
      <c r="F6" s="110"/>
      <c r="G6" s="7" t="s">
        <v>16</v>
      </c>
      <c r="H6" s="111"/>
      <c r="I6" s="110"/>
      <c r="J6" s="66" t="s">
        <v>17</v>
      </c>
      <c r="K6" s="111"/>
      <c r="L6" s="111"/>
      <c r="M6" s="111"/>
      <c r="N6" s="128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ht="15.75" customHeight="1" spans="1:26">
      <c r="A7" s="3" t="s">
        <v>18</v>
      </c>
      <c r="B7" s="110"/>
      <c r="C7" s="9" t="s">
        <v>19</v>
      </c>
      <c r="D7" s="111"/>
      <c r="E7" s="111"/>
      <c r="F7" s="110"/>
      <c r="G7" s="7" t="s">
        <v>20</v>
      </c>
      <c r="H7" s="111"/>
      <c r="I7" s="110"/>
      <c r="J7" s="67"/>
      <c r="K7" s="111"/>
      <c r="L7" s="111"/>
      <c r="M7" s="111"/>
      <c r="N7" s="128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ht="27.75" customHeight="1" spans="1:26">
      <c r="A8" s="10" t="s">
        <v>21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51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22.5" customHeight="1" spans="1:26">
      <c r="A9" s="12"/>
      <c r="B9" s="13"/>
      <c r="C9" s="13"/>
      <c r="D9" s="13"/>
      <c r="E9" s="13"/>
      <c r="F9" s="14" t="s">
        <v>22</v>
      </c>
      <c r="G9" s="114"/>
      <c r="H9" s="114"/>
      <c r="I9" s="114"/>
      <c r="J9" s="114"/>
      <c r="K9" s="114"/>
      <c r="L9" s="14" t="s">
        <v>23</v>
      </c>
      <c r="M9" s="114"/>
      <c r="N9" s="158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36" customHeight="1" spans="1:26">
      <c r="A10" s="16" t="s">
        <v>24</v>
      </c>
      <c r="B10" s="16" t="s">
        <v>25</v>
      </c>
      <c r="C10" s="115"/>
      <c r="D10" s="18" t="s">
        <v>26</v>
      </c>
      <c r="E10" s="116" t="s">
        <v>27</v>
      </c>
      <c r="F10" s="117" t="s">
        <v>28</v>
      </c>
      <c r="G10" s="118" t="s">
        <v>29</v>
      </c>
      <c r="H10" s="119" t="s">
        <v>30</v>
      </c>
      <c r="I10" s="159" t="s">
        <v>31</v>
      </c>
      <c r="J10" s="159" t="s">
        <v>32</v>
      </c>
      <c r="K10" s="160" t="s">
        <v>33</v>
      </c>
      <c r="L10" s="161" t="s">
        <v>34</v>
      </c>
      <c r="M10" s="119" t="s">
        <v>35</v>
      </c>
      <c r="N10" s="162" t="s">
        <v>36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15.75" customHeight="1" spans="1:26">
      <c r="A11" s="120"/>
      <c r="B11" s="121"/>
      <c r="C11" s="111"/>
      <c r="D11" s="120"/>
      <c r="E11" s="122"/>
      <c r="F11" s="123"/>
      <c r="G11" s="124"/>
      <c r="H11" s="125"/>
      <c r="I11" s="163"/>
      <c r="J11" s="163"/>
      <c r="K11" s="164"/>
      <c r="L11" s="165"/>
      <c r="M11" s="125"/>
      <c r="N11" s="166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customHeight="1" spans="1:26">
      <c r="A12" s="126"/>
      <c r="B12" s="127" t="s">
        <v>37</v>
      </c>
      <c r="C12" s="128"/>
      <c r="D12" s="129"/>
      <c r="E12" s="130">
        <v>0.5</v>
      </c>
      <c r="F12" s="131">
        <f t="shared" ref="F12:G12" si="0">SUM(G12-1/2)</f>
        <v>45</v>
      </c>
      <c r="G12" s="132">
        <f t="shared" si="0"/>
        <v>45.5</v>
      </c>
      <c r="H12" s="133">
        <v>46</v>
      </c>
      <c r="I12" s="167">
        <f t="shared" ref="I12:K12" si="1">SUM(H12+1/2)</f>
        <v>46.5</v>
      </c>
      <c r="J12" s="167">
        <f t="shared" si="1"/>
        <v>47</v>
      </c>
      <c r="K12" s="168">
        <f t="shared" si="1"/>
        <v>47.5</v>
      </c>
      <c r="L12" s="132">
        <f t="shared" ref="L12:L13" si="2">SUM(M12-1/2)</f>
        <v>48</v>
      </c>
      <c r="M12" s="133">
        <v>48.5</v>
      </c>
      <c r="N12" s="169">
        <f t="shared" ref="N12:N13" si="3">SUM(M12+1/2)</f>
        <v>49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customHeight="1" spans="1:26">
      <c r="A13" s="126"/>
      <c r="B13" s="127" t="s">
        <v>38</v>
      </c>
      <c r="C13" s="128"/>
      <c r="D13" s="129"/>
      <c r="E13" s="130">
        <v>0.5</v>
      </c>
      <c r="F13" s="134">
        <f t="shared" ref="F13:G13" si="4">SUM(G13-1/2)</f>
        <v>46</v>
      </c>
      <c r="G13" s="135">
        <f t="shared" si="4"/>
        <v>46.5</v>
      </c>
      <c r="H13" s="133">
        <v>47</v>
      </c>
      <c r="I13" s="170">
        <f t="shared" ref="I13:K13" si="5">SUM(H13+1/2)</f>
        <v>47.5</v>
      </c>
      <c r="J13" s="170">
        <f t="shared" si="5"/>
        <v>48</v>
      </c>
      <c r="K13" s="171">
        <f t="shared" si="5"/>
        <v>48.5</v>
      </c>
      <c r="L13" s="135">
        <f t="shared" si="2"/>
        <v>49</v>
      </c>
      <c r="M13" s="133">
        <v>49.5</v>
      </c>
      <c r="N13" s="172">
        <f t="shared" si="3"/>
        <v>50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customHeight="1" spans="1:26">
      <c r="A14" s="136"/>
      <c r="B14" s="137"/>
      <c r="C14" s="138"/>
      <c r="D14" s="129"/>
      <c r="E14" s="130"/>
      <c r="F14" s="134"/>
      <c r="G14" s="135"/>
      <c r="H14" s="133"/>
      <c r="I14" s="170"/>
      <c r="J14" s="170"/>
      <c r="K14" s="171"/>
      <c r="L14" s="135"/>
      <c r="M14" s="133"/>
      <c r="N14" s="172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customHeight="1" spans="1:26">
      <c r="A15" s="126"/>
      <c r="B15" s="127" t="s">
        <v>39</v>
      </c>
      <c r="C15" s="128"/>
      <c r="D15" s="129"/>
      <c r="E15" s="130">
        <v>0.25</v>
      </c>
      <c r="F15" s="134">
        <f t="shared" ref="F15:G15" si="6">SUM(G15-1/8)</f>
        <v>9.875</v>
      </c>
      <c r="G15" s="135">
        <f t="shared" si="6"/>
        <v>10</v>
      </c>
      <c r="H15" s="139">
        <v>10.125</v>
      </c>
      <c r="I15" s="170">
        <f t="shared" ref="I15:K15" si="7">SUM(H15+1/8)</f>
        <v>10.25</v>
      </c>
      <c r="J15" s="170">
        <f t="shared" si="7"/>
        <v>10.375</v>
      </c>
      <c r="K15" s="171">
        <f t="shared" si="7"/>
        <v>10.5</v>
      </c>
      <c r="L15" s="135">
        <f>SUM(M15-1/4)</f>
        <v>11</v>
      </c>
      <c r="M15" s="133">
        <v>11.25</v>
      </c>
      <c r="N15" s="172">
        <f>SUM(M15+1/4)</f>
        <v>11.5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customHeight="1" spans="1:26">
      <c r="A16" s="126"/>
      <c r="B16" s="127" t="s">
        <v>40</v>
      </c>
      <c r="C16" s="128"/>
      <c r="D16" s="129"/>
      <c r="E16" s="130">
        <v>0.25</v>
      </c>
      <c r="F16" s="134">
        <f t="shared" ref="F16:F17" si="8">H16</f>
        <v>6.25</v>
      </c>
      <c r="G16" s="135">
        <f t="shared" ref="G16:G17" si="9">H16</f>
        <v>6.25</v>
      </c>
      <c r="H16" s="139">
        <v>6.25</v>
      </c>
      <c r="I16" s="170">
        <f t="shared" ref="I16:I17" si="10">H16</f>
        <v>6.25</v>
      </c>
      <c r="J16" s="170">
        <f t="shared" ref="J16:J17" si="11">H16</f>
        <v>6.25</v>
      </c>
      <c r="K16" s="171">
        <f t="shared" ref="K16:K17" si="12">H16</f>
        <v>6.25</v>
      </c>
      <c r="L16" s="135">
        <f t="shared" ref="L16:L17" si="13">SUM(M16-1/8)</f>
        <v>6.125</v>
      </c>
      <c r="M16" s="133">
        <v>6.25</v>
      </c>
      <c r="N16" s="172">
        <f t="shared" ref="N16:N17" si="14">SUM(M16+1/8)</f>
        <v>6.375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customHeight="1" spans="1:26">
      <c r="A17" s="126"/>
      <c r="B17" s="137" t="s">
        <v>41</v>
      </c>
      <c r="C17" s="128"/>
      <c r="D17" s="140"/>
      <c r="E17" s="130">
        <v>0.25</v>
      </c>
      <c r="F17" s="134">
        <f t="shared" si="8"/>
        <v>7.125</v>
      </c>
      <c r="G17" s="135">
        <f t="shared" si="9"/>
        <v>7.125</v>
      </c>
      <c r="H17" s="139">
        <v>7.125</v>
      </c>
      <c r="I17" s="170">
        <f t="shared" si="10"/>
        <v>7.125</v>
      </c>
      <c r="J17" s="170">
        <f t="shared" si="11"/>
        <v>7.125</v>
      </c>
      <c r="K17" s="171">
        <f t="shared" si="12"/>
        <v>7.125</v>
      </c>
      <c r="L17" s="135">
        <f t="shared" si="13"/>
        <v>6.875</v>
      </c>
      <c r="M17" s="133">
        <v>7</v>
      </c>
      <c r="N17" s="172">
        <f t="shared" si="14"/>
        <v>7.125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customHeight="1" spans="1:26">
      <c r="A18" s="126"/>
      <c r="B18" s="137"/>
      <c r="C18" s="141"/>
      <c r="D18" s="140"/>
      <c r="E18" s="130"/>
      <c r="F18" s="134"/>
      <c r="G18" s="135"/>
      <c r="H18" s="133"/>
      <c r="I18" s="170"/>
      <c r="J18" s="170"/>
      <c r="K18" s="171"/>
      <c r="L18" s="135"/>
      <c r="M18" s="133"/>
      <c r="N18" s="172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 spans="1:26">
      <c r="A19" s="126"/>
      <c r="B19" s="127" t="s">
        <v>42</v>
      </c>
      <c r="C19" s="128"/>
      <c r="D19" s="129"/>
      <c r="E19" s="130">
        <v>0.5</v>
      </c>
      <c r="F19" s="134">
        <f t="shared" ref="F19:G19" si="15">SUM(G19-2)</f>
        <v>32.625</v>
      </c>
      <c r="G19" s="135">
        <f t="shared" si="15"/>
        <v>34.625</v>
      </c>
      <c r="H19" s="139">
        <v>36.625</v>
      </c>
      <c r="I19" s="170">
        <f>SUM(H19+2)</f>
        <v>38.625</v>
      </c>
      <c r="J19" s="170">
        <f t="shared" ref="J19:K19" si="16">SUM(I19+2.5)</f>
        <v>41.125</v>
      </c>
      <c r="K19" s="173">
        <f t="shared" si="16"/>
        <v>43.625</v>
      </c>
      <c r="L19" s="174">
        <f>SUM(M19-3)</f>
        <v>46</v>
      </c>
      <c r="M19" s="133">
        <v>49</v>
      </c>
      <c r="N19" s="172">
        <f>SUM(M19+3.5)</f>
        <v>52.5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customHeight="1" spans="1:26">
      <c r="A20" s="136"/>
      <c r="B20" s="127" t="s">
        <v>43</v>
      </c>
      <c r="C20" s="128"/>
      <c r="D20" s="129"/>
      <c r="E20" s="130">
        <v>0</v>
      </c>
      <c r="F20" s="134">
        <f t="shared" ref="F20:G20" si="17">SUM(G20)</f>
        <v>3.5</v>
      </c>
      <c r="G20" s="135">
        <f t="shared" si="17"/>
        <v>3.5</v>
      </c>
      <c r="H20" s="133">
        <v>3.5</v>
      </c>
      <c r="I20" s="170">
        <f t="shared" ref="I20:K20" si="18">SUM(H20)</f>
        <v>3.5</v>
      </c>
      <c r="J20" s="170">
        <f t="shared" si="18"/>
        <v>3.5</v>
      </c>
      <c r="K20" s="173">
        <f t="shared" si="18"/>
        <v>3.5</v>
      </c>
      <c r="L20" s="174">
        <f>SUM(M20)</f>
        <v>4.125</v>
      </c>
      <c r="M20" s="133">
        <v>4.125</v>
      </c>
      <c r="N20" s="172">
        <f>SUM(M20)</f>
        <v>4.125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customHeight="1" spans="1:26">
      <c r="A21" s="136"/>
      <c r="B21" s="127" t="s">
        <v>44</v>
      </c>
      <c r="C21" s="128"/>
      <c r="D21" s="129"/>
      <c r="E21" s="130">
        <v>0.5</v>
      </c>
      <c r="F21" s="134">
        <f t="shared" ref="F21:G21" si="19">SUM(G21-2)</f>
        <v>30.375</v>
      </c>
      <c r="G21" s="135">
        <f t="shared" si="19"/>
        <v>32.375</v>
      </c>
      <c r="H21" s="139">
        <v>34.375</v>
      </c>
      <c r="I21" s="170">
        <f t="shared" ref="I21:I22" si="20">SUM(H21+2)</f>
        <v>36.375</v>
      </c>
      <c r="J21" s="170">
        <f t="shared" ref="J21:K21" si="21">SUM(I21+2.5)</f>
        <v>38.875</v>
      </c>
      <c r="K21" s="173">
        <f t="shared" si="21"/>
        <v>41.375</v>
      </c>
      <c r="L21" s="174">
        <f t="shared" ref="L21:L22" si="22">SUM(M21-3)</f>
        <v>43.5</v>
      </c>
      <c r="M21" s="133">
        <v>46.5</v>
      </c>
      <c r="N21" s="172">
        <f t="shared" ref="N21:N22" si="23">SUM(M21+3.5)</f>
        <v>50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customHeight="1" spans="1:26">
      <c r="A22" s="126"/>
      <c r="B22" s="127" t="s">
        <v>45</v>
      </c>
      <c r="C22" s="128"/>
      <c r="D22" s="142"/>
      <c r="E22" s="130">
        <v>0.5</v>
      </c>
      <c r="F22" s="134">
        <f t="shared" ref="F22:G22" si="24">SUM(G22-2)</f>
        <v>27.5</v>
      </c>
      <c r="G22" s="135">
        <f t="shared" si="24"/>
        <v>29.5</v>
      </c>
      <c r="H22" s="139">
        <v>31.5</v>
      </c>
      <c r="I22" s="170">
        <f t="shared" si="20"/>
        <v>33.5</v>
      </c>
      <c r="J22" s="170">
        <f t="shared" ref="J22:K22" si="25">SUM(I22+2.5)</f>
        <v>36</v>
      </c>
      <c r="K22" s="173">
        <f t="shared" si="25"/>
        <v>38.5</v>
      </c>
      <c r="L22" s="174">
        <f t="shared" si="22"/>
        <v>41</v>
      </c>
      <c r="M22" s="133">
        <v>44</v>
      </c>
      <c r="N22" s="172">
        <f t="shared" si="23"/>
        <v>47.5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customHeight="1" spans="1:26">
      <c r="A23" s="136"/>
      <c r="B23" s="127" t="s">
        <v>46</v>
      </c>
      <c r="C23" s="128"/>
      <c r="D23" s="142"/>
      <c r="E23" s="130">
        <v>0</v>
      </c>
      <c r="F23" s="134">
        <f>H23</f>
        <v>7</v>
      </c>
      <c r="G23" s="135">
        <f>H23</f>
        <v>7</v>
      </c>
      <c r="H23" s="133">
        <v>7</v>
      </c>
      <c r="I23" s="170">
        <f>H23</f>
        <v>7</v>
      </c>
      <c r="J23" s="170">
        <f>H23</f>
        <v>7</v>
      </c>
      <c r="K23" s="173">
        <f>H23</f>
        <v>7</v>
      </c>
      <c r="L23" s="174">
        <f>M23</f>
        <v>8.25</v>
      </c>
      <c r="M23" s="133">
        <v>8.25</v>
      </c>
      <c r="N23" s="172">
        <f>M23</f>
        <v>8.25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customHeight="1" spans="1:26">
      <c r="A24" s="136"/>
      <c r="B24" s="127" t="s">
        <v>47</v>
      </c>
      <c r="C24" s="128"/>
      <c r="D24" s="142"/>
      <c r="E24" s="130">
        <v>0.5</v>
      </c>
      <c r="F24" s="134">
        <f t="shared" ref="F24:G24" si="26">SUM(G24-2)</f>
        <v>40</v>
      </c>
      <c r="G24" s="135">
        <f t="shared" si="26"/>
        <v>42</v>
      </c>
      <c r="H24" s="133">
        <v>44</v>
      </c>
      <c r="I24" s="170">
        <f t="shared" ref="I24:I25" si="27">SUM(H24+2)</f>
        <v>46</v>
      </c>
      <c r="J24" s="170">
        <f t="shared" ref="J24:K24" si="28">SUM(I24+2.5)</f>
        <v>48.5</v>
      </c>
      <c r="K24" s="173">
        <f t="shared" si="28"/>
        <v>51</v>
      </c>
      <c r="L24" s="174">
        <f t="shared" ref="L24:L25" si="29">SUM(M24-3)</f>
        <v>57</v>
      </c>
      <c r="M24" s="133">
        <v>60</v>
      </c>
      <c r="N24" s="172">
        <f t="shared" ref="N24:N25" si="30">SUM(M24+3.5)</f>
        <v>63.5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customHeight="1" spans="1:26">
      <c r="A25" s="126"/>
      <c r="B25" s="127" t="s">
        <v>48</v>
      </c>
      <c r="C25" s="128"/>
      <c r="D25" s="142"/>
      <c r="E25" s="130">
        <v>1</v>
      </c>
      <c r="F25" s="134">
        <f t="shared" ref="F25:G25" si="31">SUM(G25-2)</f>
        <v>112</v>
      </c>
      <c r="G25" s="135">
        <f t="shared" si="31"/>
        <v>114</v>
      </c>
      <c r="H25" s="133">
        <v>116</v>
      </c>
      <c r="I25" s="170">
        <f t="shared" si="27"/>
        <v>118</v>
      </c>
      <c r="J25" s="170">
        <f t="shared" ref="J25:K25" si="32">SUM(I25+2.5)</f>
        <v>120.5</v>
      </c>
      <c r="K25" s="173">
        <f t="shared" si="32"/>
        <v>123</v>
      </c>
      <c r="L25" s="174">
        <f t="shared" si="29"/>
        <v>126</v>
      </c>
      <c r="M25" s="133">
        <v>129</v>
      </c>
      <c r="N25" s="172">
        <f t="shared" si="30"/>
        <v>132.5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customHeight="1" spans="1:26">
      <c r="A26" s="126"/>
      <c r="B26" s="127"/>
      <c r="C26" s="143"/>
      <c r="D26" s="142"/>
      <c r="E26" s="130"/>
      <c r="F26" s="134"/>
      <c r="G26" s="135"/>
      <c r="H26" s="133"/>
      <c r="I26" s="170"/>
      <c r="J26" s="170"/>
      <c r="K26" s="173"/>
      <c r="L26" s="174"/>
      <c r="M26" s="133"/>
      <c r="N26" s="172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customHeight="1" spans="1:26">
      <c r="A27" s="126"/>
      <c r="B27" s="137" t="s">
        <v>49</v>
      </c>
      <c r="C27" s="128"/>
      <c r="D27" s="144"/>
      <c r="E27" s="130">
        <v>0.125</v>
      </c>
      <c r="F27" s="134">
        <f t="shared" ref="F27:G27" si="33">SUM(G27-1/4)</f>
        <v>2.5</v>
      </c>
      <c r="G27" s="135">
        <f t="shared" si="33"/>
        <v>2.75</v>
      </c>
      <c r="H27" s="133">
        <v>3</v>
      </c>
      <c r="I27" s="170">
        <f t="shared" ref="I27:K27" si="34">SUM(H27+1/4)</f>
        <v>3.25</v>
      </c>
      <c r="J27" s="170">
        <f t="shared" si="34"/>
        <v>3.5</v>
      </c>
      <c r="K27" s="173">
        <f t="shared" si="34"/>
        <v>3.75</v>
      </c>
      <c r="L27" s="174">
        <f>SUM(M27-3/8)</f>
        <v>3.25</v>
      </c>
      <c r="M27" s="133">
        <v>3.625</v>
      </c>
      <c r="N27" s="172">
        <f>SUM(M27+3/8)</f>
        <v>4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customHeight="1" spans="1:26">
      <c r="A28" s="126"/>
      <c r="B28" s="137"/>
      <c r="C28" s="141"/>
      <c r="D28" s="144"/>
      <c r="E28" s="130"/>
      <c r="F28" s="134"/>
      <c r="G28" s="135"/>
      <c r="H28" s="133"/>
      <c r="I28" s="170"/>
      <c r="J28" s="170"/>
      <c r="K28" s="173"/>
      <c r="L28" s="174"/>
      <c r="M28" s="133"/>
      <c r="N28" s="172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customHeight="1" spans="1:26">
      <c r="A29" s="136"/>
      <c r="B29" s="127" t="s">
        <v>50</v>
      </c>
      <c r="C29" s="128"/>
      <c r="D29" s="129"/>
      <c r="E29" s="130">
        <v>0.125</v>
      </c>
      <c r="F29" s="134">
        <f t="shared" ref="F29:G29" si="35">SUM(G29-1/8)</f>
        <v>2.5</v>
      </c>
      <c r="G29" s="135">
        <f t="shared" si="35"/>
        <v>2.625</v>
      </c>
      <c r="H29" s="139">
        <v>2.75</v>
      </c>
      <c r="I29" s="170">
        <f t="shared" ref="I29:K29" si="36">SUM(H29+1/8)</f>
        <v>2.875</v>
      </c>
      <c r="J29" s="170">
        <f t="shared" si="36"/>
        <v>3</v>
      </c>
      <c r="K29" s="171">
        <f t="shared" si="36"/>
        <v>3.125</v>
      </c>
      <c r="L29" s="135">
        <f>SUM(M29-1/8)</f>
        <v>3.5</v>
      </c>
      <c r="M29" s="133">
        <v>3.625</v>
      </c>
      <c r="N29" s="172">
        <f>SUM(M29+1/8)</f>
        <v>3.75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customHeight="1" spans="1:26">
      <c r="A30" s="136"/>
      <c r="B30" s="127" t="s">
        <v>51</v>
      </c>
      <c r="C30" s="128"/>
      <c r="D30" s="142"/>
      <c r="E30" s="130">
        <v>0.25</v>
      </c>
      <c r="F30" s="134">
        <f t="shared" ref="F30:G30" si="37">SUM(G30-1/4)</f>
        <v>9.875</v>
      </c>
      <c r="G30" s="135">
        <f t="shared" si="37"/>
        <v>10.125</v>
      </c>
      <c r="H30" s="139">
        <v>10.375</v>
      </c>
      <c r="I30" s="170">
        <f t="shared" ref="I30:K30" si="38">SUM(H30+1/4)</f>
        <v>10.625</v>
      </c>
      <c r="J30" s="170">
        <f t="shared" si="38"/>
        <v>10.875</v>
      </c>
      <c r="K30" s="173">
        <f t="shared" si="38"/>
        <v>11.125</v>
      </c>
      <c r="L30" s="174">
        <f t="shared" ref="L30:L31" si="39">SUM(M30-3/8)</f>
        <v>11.375</v>
      </c>
      <c r="M30" s="139">
        <v>11.75</v>
      </c>
      <c r="N30" s="172">
        <f t="shared" ref="N30:N31" si="40">SUM(M30+3/8)</f>
        <v>12.125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customHeight="1" spans="1:26">
      <c r="A31" s="136"/>
      <c r="B31" s="127" t="s">
        <v>52</v>
      </c>
      <c r="C31" s="128"/>
      <c r="D31" s="142"/>
      <c r="E31" s="130">
        <v>0.25</v>
      </c>
      <c r="F31" s="134">
        <f t="shared" ref="F31:G31" si="41">SUM(G31-1/4)</f>
        <v>8.25</v>
      </c>
      <c r="G31" s="135">
        <f t="shared" si="41"/>
        <v>8.5</v>
      </c>
      <c r="H31" s="139">
        <v>8.75</v>
      </c>
      <c r="I31" s="170">
        <f t="shared" ref="I31:K31" si="42">SUM(H31+1/4)</f>
        <v>9</v>
      </c>
      <c r="J31" s="170">
        <f t="shared" si="42"/>
        <v>9.25</v>
      </c>
      <c r="K31" s="173">
        <f t="shared" si="42"/>
        <v>9.5</v>
      </c>
      <c r="L31" s="174">
        <f t="shared" si="39"/>
        <v>9.375</v>
      </c>
      <c r="M31" s="133">
        <v>9.75</v>
      </c>
      <c r="N31" s="172">
        <f t="shared" si="40"/>
        <v>10.125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customHeight="1" spans="1:26">
      <c r="A32" s="136"/>
      <c r="B32" s="127" t="s">
        <v>53</v>
      </c>
      <c r="C32" s="128"/>
      <c r="D32" s="129"/>
      <c r="E32" s="145">
        <v>0</v>
      </c>
      <c r="F32" s="134">
        <f>H32</f>
        <v>0.25</v>
      </c>
      <c r="G32" s="135">
        <f>H32</f>
        <v>0.25</v>
      </c>
      <c r="H32" s="133">
        <v>0.25</v>
      </c>
      <c r="I32" s="170">
        <f>H32</f>
        <v>0.25</v>
      </c>
      <c r="J32" s="170">
        <f>H32</f>
        <v>0.25</v>
      </c>
      <c r="K32" s="173">
        <f>H32</f>
        <v>0.25</v>
      </c>
      <c r="L32" s="174">
        <f>M32</f>
        <v>0.375</v>
      </c>
      <c r="M32" s="133">
        <v>0.375</v>
      </c>
      <c r="N32" s="172">
        <f>M32</f>
        <v>0.375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customHeight="1" spans="1:26">
      <c r="A33" s="136"/>
      <c r="B33" s="127" t="s">
        <v>54</v>
      </c>
      <c r="C33" s="128"/>
      <c r="D33" s="129"/>
      <c r="E33" s="145">
        <v>0.25</v>
      </c>
      <c r="F33" s="134">
        <f t="shared" ref="F33:G33" si="43">SUM(G33-3/8)</f>
        <v>13</v>
      </c>
      <c r="G33" s="135">
        <f t="shared" si="43"/>
        <v>13.375</v>
      </c>
      <c r="H33" s="139">
        <v>13.75</v>
      </c>
      <c r="I33" s="170">
        <f t="shared" ref="I33:K33" si="44">SUM(H33+3/8)</f>
        <v>14.125</v>
      </c>
      <c r="J33" s="170">
        <f t="shared" si="44"/>
        <v>14.5</v>
      </c>
      <c r="K33" s="173">
        <f t="shared" si="44"/>
        <v>14.875</v>
      </c>
      <c r="L33" s="174">
        <f>SUM(M33-1/2)</f>
        <v>16.125</v>
      </c>
      <c r="M33" s="133">
        <v>16.625</v>
      </c>
      <c r="N33" s="172">
        <f>SUM(M33+1/2)</f>
        <v>17.125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customHeight="1" spans="1:26">
      <c r="A34" s="136"/>
      <c r="B34" s="127" t="s">
        <v>55</v>
      </c>
      <c r="C34" s="128"/>
      <c r="D34" s="129"/>
      <c r="E34" s="130">
        <v>0.25</v>
      </c>
      <c r="F34" s="134">
        <f>SUM(H34)</f>
        <v>2.5</v>
      </c>
      <c r="G34" s="135">
        <f>SUM(H34)</f>
        <v>2.5</v>
      </c>
      <c r="H34" s="133">
        <v>2.5</v>
      </c>
      <c r="I34" s="170">
        <f>SUM(H34)</f>
        <v>2.5</v>
      </c>
      <c r="J34" s="170">
        <f>SUM(H34)</f>
        <v>2.5</v>
      </c>
      <c r="K34" s="173">
        <f>SUM(H34)</f>
        <v>2.5</v>
      </c>
      <c r="L34" s="174">
        <f>SUM(M34)</f>
        <v>3</v>
      </c>
      <c r="M34" s="133">
        <v>3</v>
      </c>
      <c r="N34" s="172">
        <f>SUM(M34)</f>
        <v>3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customHeight="1" spans="1:26">
      <c r="A35" s="136"/>
      <c r="B35" s="127"/>
      <c r="C35" s="143"/>
      <c r="D35" s="142"/>
      <c r="E35" s="130"/>
      <c r="F35" s="134"/>
      <c r="G35" s="135"/>
      <c r="H35" s="133"/>
      <c r="I35" s="170"/>
      <c r="J35" s="170"/>
      <c r="K35" s="173"/>
      <c r="L35" s="174"/>
      <c r="M35" s="133"/>
      <c r="N35" s="172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customHeight="1" spans="1:26">
      <c r="A36" s="136"/>
      <c r="B36" s="127" t="s">
        <v>56</v>
      </c>
      <c r="C36" s="128"/>
      <c r="D36" s="146"/>
      <c r="E36" s="147">
        <v>0.25</v>
      </c>
      <c r="F36" s="134">
        <f t="shared" ref="F36:F37" si="45">SUM(H36)</f>
        <v>4</v>
      </c>
      <c r="G36" s="135">
        <f t="shared" ref="G36:G37" si="46">SUM(H36)</f>
        <v>4</v>
      </c>
      <c r="H36" s="133">
        <v>4</v>
      </c>
      <c r="I36" s="170">
        <f t="shared" ref="I36:I37" si="47">SUM(H36)</f>
        <v>4</v>
      </c>
      <c r="J36" s="170">
        <f t="shared" ref="J36:J37" si="48">SUM(H36)</f>
        <v>4</v>
      </c>
      <c r="K36" s="173">
        <f t="shared" ref="K36:K37" si="49">SUM(H36)</f>
        <v>4</v>
      </c>
      <c r="L36" s="174">
        <f t="shared" ref="L36:L37" si="50">SUM(M36)</f>
        <v>4</v>
      </c>
      <c r="M36" s="133">
        <v>4</v>
      </c>
      <c r="N36" s="172">
        <f t="shared" ref="N36:N37" si="51">SUM(M36)</f>
        <v>4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customHeight="1" spans="1:26">
      <c r="A37" s="136"/>
      <c r="B37" s="127" t="s">
        <v>57</v>
      </c>
      <c r="C37" s="128"/>
      <c r="D37" s="146"/>
      <c r="E37" s="147">
        <v>0.25</v>
      </c>
      <c r="F37" s="134">
        <f t="shared" si="45"/>
        <v>6</v>
      </c>
      <c r="G37" s="135">
        <f t="shared" si="46"/>
        <v>6</v>
      </c>
      <c r="H37" s="133">
        <v>6</v>
      </c>
      <c r="I37" s="170">
        <f t="shared" si="47"/>
        <v>6</v>
      </c>
      <c r="J37" s="170">
        <f t="shared" si="48"/>
        <v>6</v>
      </c>
      <c r="K37" s="173">
        <f t="shared" si="49"/>
        <v>6</v>
      </c>
      <c r="L37" s="174">
        <f t="shared" si="50"/>
        <v>6</v>
      </c>
      <c r="M37" s="133">
        <v>6</v>
      </c>
      <c r="N37" s="172">
        <f t="shared" si="51"/>
        <v>6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customHeight="1" spans="1:26">
      <c r="A38" s="136"/>
      <c r="B38" s="127"/>
      <c r="C38" s="143"/>
      <c r="D38" s="142"/>
      <c r="E38" s="130"/>
      <c r="F38" s="134"/>
      <c r="G38" s="135"/>
      <c r="H38" s="148"/>
      <c r="I38" s="170"/>
      <c r="J38" s="170"/>
      <c r="K38" s="173"/>
      <c r="L38" s="174"/>
      <c r="M38" s="148"/>
      <c r="N38" s="172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customHeight="1" spans="1:26">
      <c r="A39" s="136"/>
      <c r="B39" s="127" t="s">
        <v>58</v>
      </c>
      <c r="C39" s="128"/>
      <c r="D39" s="129"/>
      <c r="E39" s="130">
        <v>0.25</v>
      </c>
      <c r="F39" s="134">
        <f t="shared" ref="F39:F40" si="52">SUM(G39)</f>
        <v>12.5</v>
      </c>
      <c r="G39" s="135">
        <f t="shared" ref="G39:G40" si="53">SUM(H39-1/2)</f>
        <v>12.5</v>
      </c>
      <c r="H39" s="148">
        <v>13</v>
      </c>
      <c r="I39" s="170">
        <f t="shared" ref="I39:I40" si="54">SUM(H39)</f>
        <v>13</v>
      </c>
      <c r="J39" s="170">
        <f t="shared" ref="J39:J40" si="55">SUM(I39+1/2)</f>
        <v>13.5</v>
      </c>
      <c r="K39" s="173">
        <f t="shared" ref="K39:K40" si="56">SUM(J39)</f>
        <v>13.5</v>
      </c>
      <c r="L39" s="174">
        <f t="shared" ref="L39:L40" si="57">SUM(M39)</f>
        <v>14</v>
      </c>
      <c r="M39" s="148">
        <v>14</v>
      </c>
      <c r="N39" s="172">
        <f t="shared" ref="N39:N40" si="58">SUM(M39+1/2)</f>
        <v>14.5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customHeight="1" spans="1:26">
      <c r="A40" s="149"/>
      <c r="B40" s="150" t="s">
        <v>59</v>
      </c>
      <c r="C40" s="151"/>
      <c r="D40" s="152"/>
      <c r="E40" s="153">
        <v>0.25</v>
      </c>
      <c r="F40" s="154">
        <f t="shared" si="52"/>
        <v>13.5</v>
      </c>
      <c r="G40" s="155">
        <f t="shared" si="53"/>
        <v>13.5</v>
      </c>
      <c r="H40" s="148">
        <v>14</v>
      </c>
      <c r="I40" s="175">
        <f t="shared" si="54"/>
        <v>14</v>
      </c>
      <c r="J40" s="175">
        <f t="shared" si="55"/>
        <v>14.5</v>
      </c>
      <c r="K40" s="176">
        <f t="shared" si="56"/>
        <v>14.5</v>
      </c>
      <c r="L40" s="177">
        <f t="shared" si="57"/>
        <v>15</v>
      </c>
      <c r="M40" s="148">
        <v>15</v>
      </c>
      <c r="N40" s="178">
        <f t="shared" si="58"/>
        <v>15.5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5.7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5.7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5.7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5.7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5.7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5.7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5.7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5.7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5.7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5.7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5.7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5.75" customHeight="1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5.75" customHeight="1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5.75" customHeight="1" spans="1:26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5.75" customHeight="1" spans="1:2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5.75" customHeight="1" spans="1:26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5.75" customHeight="1" spans="1:26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5.75" customHeight="1" spans="1:26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5.75" customHeight="1" spans="1:26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5.75" customHeight="1" spans="1:26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5.75" customHeight="1" spans="1:26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customHeight="1" spans="1:26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customHeight="1" spans="1:26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customHeight="1" spans="1:26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customHeight="1" spans="1:2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customHeight="1" spans="1:26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customHeight="1" spans="1:26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customHeight="1" spans="1:26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customHeight="1" spans="1:26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customHeight="1" spans="1:26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customHeight="1" spans="1:26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customHeight="1" spans="1:26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customHeight="1" spans="1:26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customHeight="1" spans="1:26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customHeight="1" spans="1:26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customHeight="1" spans="1:26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customHeight="1" spans="1:26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customHeight="1" spans="1:26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customHeight="1" spans="1:26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customHeight="1" spans="1:26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customHeight="1" spans="1:26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customHeight="1" spans="1:26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customHeight="1" spans="1:26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customHeight="1" spans="1:26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customHeight="1" spans="1:26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customHeight="1" spans="1:26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customHeight="1" spans="1:26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customHeight="1" spans="1:26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customHeight="1" spans="1:26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customHeight="1" spans="1:26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customHeight="1" spans="1:26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customHeight="1" spans="1:26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customHeight="1" spans="1:26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customHeight="1" spans="1:26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customHeight="1" spans="1:26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customHeight="1" spans="1:26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customHeight="1" spans="1:26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customHeight="1" spans="1:26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customHeight="1" spans="1:26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customHeight="1" spans="1:26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customHeight="1" spans="1:26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customHeight="1" spans="1:26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customHeight="1" spans="1:26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customHeight="1" spans="1:26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customHeight="1" spans="1:26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customHeight="1" spans="1:26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customHeight="1" spans="1:26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customHeight="1" spans="1:26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customHeight="1" spans="1:26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customHeight="1" spans="1:26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customHeight="1" spans="1:26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5.75" customHeight="1" spans="1:26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5.75" customHeight="1" spans="1:26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5.75" customHeight="1" spans="1:26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5.75" customHeight="1" spans="1:26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5.75" customHeight="1" spans="1:26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5.75" customHeight="1" spans="1:26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5.75" customHeight="1" spans="1:26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5.75" customHeight="1" spans="1:26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5.75" customHeight="1" spans="1:26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5.75" customHeight="1" spans="1:26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5.75" customHeight="1" spans="1:26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5.75" customHeight="1" spans="1:26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5.75" customHeight="1" spans="1:26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5.75" customHeight="1" spans="1:26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5.75" customHeight="1" spans="1:26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5.75" customHeight="1" spans="1:26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5.75" customHeight="1" spans="1:26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5.75" customHeight="1" spans="1:26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5.75" customHeight="1" spans="1:26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5.75" customHeight="1" spans="1:26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5.75" customHeight="1" spans="1:26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5.75" customHeight="1" spans="1:26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5.75" customHeight="1" spans="1:26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5.75" customHeight="1" spans="1:26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5.75" customHeight="1" spans="1:26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5.75" customHeight="1" spans="1:26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5.75" customHeight="1" spans="1:26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5.75" customHeight="1" spans="1:26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5.75" customHeight="1" spans="1:26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5.75" customHeight="1" spans="1:26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5.75" customHeight="1" spans="1:26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5.75" customHeight="1" spans="1:26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5.75" customHeight="1" spans="1:26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5.75" customHeight="1" spans="1:26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5.75" customHeight="1" spans="1:26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5.75" customHeight="1" spans="1:26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5.75" customHeight="1" spans="1:26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5.75" customHeight="1" spans="1:26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5.75" customHeight="1" spans="1:26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5.75" customHeight="1" spans="1:26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5.75" customHeight="1" spans="1:26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5.75" customHeight="1" spans="1:26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5.75" customHeight="1" spans="1:26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5.75" customHeight="1" spans="1:26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5.75" customHeight="1" spans="1:26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5.75" customHeight="1" spans="1:26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5.75" customHeight="1" spans="1:26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5.75" customHeight="1" spans="1:26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5.75" customHeight="1" spans="1:26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5.75" customHeight="1" spans="1:26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5.75" customHeight="1" spans="1:26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5.75" customHeight="1" spans="1:26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5.75" customHeight="1" spans="1:26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5.75" customHeight="1" spans="1:26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5.75" customHeight="1" spans="1:26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5.75" customHeight="1" spans="1:26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5.75" customHeight="1" spans="1:26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5.75" customHeight="1" spans="1:26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5.75" customHeight="1" spans="1:26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5.75" customHeight="1" spans="1:26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5.75" customHeight="1" spans="1:26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5.75" customHeight="1" spans="1:26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5.75" customHeight="1" spans="1:26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5.75" customHeight="1" spans="1:26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5.75" customHeight="1" spans="1:26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5.75" customHeight="1" spans="1:26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5.75" customHeight="1" spans="1:26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5.75" customHeight="1" spans="1:26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5.75" customHeight="1" spans="1:26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5.75" customHeight="1" spans="1:26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5.75" customHeight="1" spans="1:26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5.75" customHeight="1" spans="1:26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5.75" customHeight="1" spans="1:26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5.75" customHeight="1" spans="1:26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5.75" customHeight="1" spans="1:26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5.75" customHeight="1" spans="1:26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5.75" customHeight="1" spans="1:26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5.75" customHeight="1" spans="1:26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5.75" customHeight="1" spans="1:26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5.75" customHeight="1" spans="1:26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5.75" customHeight="1" spans="1:26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5.75" customHeight="1" spans="1:26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5.75" customHeight="1" spans="1:26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5.75" customHeight="1" spans="1:26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5.75" customHeight="1" spans="1:26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5.75" customHeight="1" spans="1:26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5.75" customHeight="1" spans="1:26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5.75" customHeight="1" spans="1:26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5.75" customHeight="1" spans="1:26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5.75" customHeight="1" spans="1:26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5.75" customHeight="1" spans="1:26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5.75" customHeight="1" spans="1:26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5.75" customHeight="1" spans="1:26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5.75" customHeight="1" spans="1:26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5.75" customHeight="1" spans="1:26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5.75" customHeight="1" spans="1:26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5.75" customHeight="1" spans="1:26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5.75" customHeight="1" spans="1:26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5.75" customHeight="1" spans="1:26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5.75" customHeight="1" spans="1:26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5.75" customHeight="1" spans="1:26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5.75" customHeight="1" spans="1:26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5.75" customHeight="1" spans="1:26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5.75" customHeight="1" spans="1:26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5.75" customHeight="1" spans="1:26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5.75" customHeight="1" spans="1:26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5.75" customHeight="1" spans="1:26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5.75" customHeight="1" spans="1:26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5.75" customHeight="1" spans="1:26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5.75" customHeight="1" spans="1:26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5.75" customHeight="1" spans="1:26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5.75" customHeight="1" spans="1:26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5.75" customHeight="1" spans="1:26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5.75" customHeight="1" spans="1:26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5.75" customHeight="1" spans="1:26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5.75" customHeight="1" spans="1:26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5.75" customHeight="1" spans="1:26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5.75" customHeight="1" spans="1:26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5.75" customHeight="1" spans="1:26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5.75" customHeight="1" spans="1:26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5.75" customHeight="1" spans="1:26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5.75" customHeight="1" spans="1:26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5.75" customHeight="1" spans="1:26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5.75" customHeight="1" spans="1:26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5.75" customHeight="1" spans="1:26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5.75" customHeight="1" spans="1:26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5.75" customHeight="1" spans="1:26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5.75" customHeight="1" spans="1:26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5.75" customHeight="1" spans="1:26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5.75" customHeight="1" spans="1:26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5.75" customHeight="1" spans="1:26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5.75" customHeight="1" spans="1:26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5.75" customHeight="1" spans="1:26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5.75" customHeight="1" spans="1:26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5.75" customHeight="1" spans="1:26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5.75" customHeight="1" spans="1:26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5.75" customHeight="1" spans="1:26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5.75" customHeight="1" spans="1:26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5.75" customHeight="1" spans="1:26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5.75" customHeight="1" spans="1:26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5.75" customHeight="1" spans="1:26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5.75" customHeight="1" spans="1:26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5.75" customHeight="1" spans="1:26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5.75" customHeight="1" spans="1:26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5.75" customHeight="1" spans="1:26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5.75" customHeight="1" spans="1:26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5.75" customHeight="1" spans="1:26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5.75" customHeight="1" spans="1:26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5.75" customHeight="1" spans="1:26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5.75" customHeight="1" spans="1:26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5.75" customHeight="1" spans="1:26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5.75" customHeight="1" spans="1:26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5.75" customHeight="1" spans="1:26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5.75" customHeight="1" spans="1:26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5.75" customHeight="1" spans="1:26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5.75" customHeight="1" spans="1:26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5.75" customHeight="1" spans="1:26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5.75" customHeight="1" spans="1:26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5.75" customHeight="1" spans="1:26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5.75" customHeight="1" spans="1:26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5.75" customHeight="1" spans="1:26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5.75" customHeight="1" spans="1:26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5.75" customHeight="1" spans="1:26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5.75" customHeight="1" spans="1:26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5.75" customHeight="1" spans="1:26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5.75" customHeight="1" spans="1:26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5.75" customHeight="1" spans="1:26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5.75" customHeight="1" spans="1:26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5.75" customHeight="1" spans="1:26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5.75" customHeight="1" spans="1:26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5.75" customHeight="1" spans="1:26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5.75" customHeight="1" spans="1:26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5.75" customHeight="1" spans="1:26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5.75" customHeight="1" spans="1:26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5.75" customHeight="1" spans="1:26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5.75" customHeight="1" spans="1:26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5.75" customHeight="1" spans="1:26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5.75" customHeight="1" spans="1:26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5.75" customHeight="1" spans="1:26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5.75" customHeight="1" spans="1:26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5.75" customHeight="1" spans="1:26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5.75" customHeight="1" spans="1:26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5.75" customHeight="1" spans="1:26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5.75" customHeight="1" spans="1:26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5.75" customHeight="1" spans="1:26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5.75" customHeight="1" spans="1:26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5.75" customHeight="1" spans="1:26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5.75" customHeight="1" spans="1:26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5.75" customHeight="1" spans="1:26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5.75" customHeight="1" spans="1:26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5.75" customHeight="1" spans="1:26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5.75" customHeight="1" spans="1:26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5.75" customHeight="1" spans="1:26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5.75" customHeight="1" spans="1:26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5.75" customHeight="1" spans="1:26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5.75" customHeight="1" spans="1:26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5.75" customHeight="1" spans="1:26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5.75" customHeight="1" spans="1:26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5.75" customHeight="1" spans="1:26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5.75" customHeight="1" spans="1:26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5.75" customHeight="1" spans="1:26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5.75" customHeight="1" spans="1:26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5.75" customHeight="1" spans="1:26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5.75" customHeight="1" spans="1:26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5.75" customHeight="1" spans="1:26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5.75" customHeight="1" spans="1:26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5.75" customHeight="1" spans="1:26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5.75" customHeight="1" spans="1:26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5.75" customHeight="1" spans="1:26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5.75" customHeight="1" spans="1:26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5.75" customHeight="1" spans="1:26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5.75" customHeight="1" spans="1:26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5.75" customHeight="1" spans="1:26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5.75" customHeight="1" spans="1:26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5.75" customHeight="1" spans="1:26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5.75" customHeight="1" spans="1:26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5.75" customHeight="1" spans="1:26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5.75" customHeight="1" spans="1:26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5.75" customHeight="1" spans="1:26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5.75" customHeight="1" spans="1:26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5.75" customHeight="1" spans="1:26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5.75" customHeight="1" spans="1:26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5.75" customHeight="1" spans="1:26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5.75" customHeight="1" spans="1:26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5.75" customHeight="1" spans="1:26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5.75" customHeight="1" spans="1:26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5.75" customHeight="1" spans="1:26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5.75" customHeight="1" spans="1:26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5.75" customHeight="1" spans="1:26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5.75" customHeight="1" spans="1:26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5.75" customHeight="1" spans="1:26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5.75" customHeight="1" spans="1:26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5.75" customHeight="1" spans="1:26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5.75" customHeight="1" spans="1:26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5.75" customHeight="1" spans="1:26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5.75" customHeight="1" spans="1:26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5.75" customHeight="1" spans="1:26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5.75" customHeight="1" spans="1:26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5.75" customHeight="1" spans="1:26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5.75" customHeight="1" spans="1:26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5.75" customHeight="1" spans="1:26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5.75" customHeight="1" spans="1:26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5.75" customHeight="1" spans="1:26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5.75" customHeight="1" spans="1:26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5.75" customHeight="1" spans="1:26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5.75" customHeight="1" spans="1:26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5.75" customHeight="1" spans="1:26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5.75" customHeight="1" spans="1:26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5.75" customHeight="1" spans="1:26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5.75" customHeight="1" spans="1:26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5.75" customHeight="1" spans="1:26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5.75" customHeight="1" spans="1:26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5.75" customHeight="1" spans="1:26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5.75" customHeight="1" spans="1:26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5.75" customHeight="1" spans="1:26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5.75" customHeight="1" spans="1:26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5.75" customHeight="1" spans="1:26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5.75" customHeight="1" spans="1:26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5.75" customHeight="1" spans="1:26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5.75" customHeight="1" spans="1:26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5.75" customHeight="1" spans="1:26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5.75" customHeight="1" spans="1:26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5.75" customHeight="1" spans="1:26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5.75" customHeight="1" spans="1:26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5.75" customHeight="1" spans="1:26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5.75" customHeight="1" spans="1:26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5.75" customHeight="1" spans="1:26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5.75" customHeight="1" spans="1:26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5.75" customHeight="1" spans="1:26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5.75" customHeight="1" spans="1:26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5.75" customHeight="1" spans="1:26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5.75" customHeight="1" spans="1:26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5.75" customHeight="1" spans="1:26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5.75" customHeight="1" spans="1:2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5.75" customHeight="1" spans="1:26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5.75" customHeight="1" spans="1:26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5.75" customHeight="1" spans="1:26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5.75" customHeight="1" spans="1:26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5.75" customHeight="1" spans="1:26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5.75" customHeight="1" spans="1:26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5.75" customHeight="1" spans="1:26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5.75" customHeight="1" spans="1:26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5.75" customHeight="1" spans="1:26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5.75" customHeight="1" spans="1:2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5.75" customHeight="1" spans="1:26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5.75" customHeight="1" spans="1:26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5.75" customHeight="1" spans="1:26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5.75" customHeight="1" spans="1:26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5.75" customHeight="1" spans="1:26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5.75" customHeight="1" spans="1:26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5.75" customHeight="1" spans="1:26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5.75" customHeight="1" spans="1:26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5.75" customHeight="1" spans="1:26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5.75" customHeight="1" spans="1:2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5.75" customHeight="1" spans="1:26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5.75" customHeight="1" spans="1:26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5.75" customHeight="1" spans="1:26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5.75" customHeight="1" spans="1:26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5.75" customHeight="1" spans="1:26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5.75" customHeight="1" spans="1:26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5.75" customHeight="1" spans="1:26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5.75" customHeight="1" spans="1:26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5.75" customHeight="1" spans="1:26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5.75" customHeight="1" spans="1:2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5.75" customHeight="1" spans="1:26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5.75" customHeight="1" spans="1:26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5.75" customHeight="1" spans="1:26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5.75" customHeight="1" spans="1:26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5.75" customHeight="1" spans="1:26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5.75" customHeight="1" spans="1:26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5.75" customHeight="1" spans="1:26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5.75" customHeight="1" spans="1:26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5.75" customHeight="1" spans="1:26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5.75" customHeight="1" spans="1:2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5.75" customHeight="1" spans="1:26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5.75" customHeight="1" spans="1:26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5.75" customHeight="1" spans="1:26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5.75" customHeight="1" spans="1:26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5.75" customHeight="1" spans="1:26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5.75" customHeight="1" spans="1:26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5.75" customHeight="1" spans="1:26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5.75" customHeight="1" spans="1:26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5.75" customHeight="1" spans="1:26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5.75" customHeight="1" spans="1:2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5.75" customHeight="1" spans="1:26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5.75" customHeight="1" spans="1:26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5.75" customHeight="1" spans="1:26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5.75" customHeight="1" spans="1:26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5.75" customHeight="1" spans="1:26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5.75" customHeight="1" spans="1:26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5.75" customHeight="1" spans="1:26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5.75" customHeight="1" spans="1:26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5.75" customHeight="1" spans="1:26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5.75" customHeight="1" spans="1:2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5.75" customHeight="1" spans="1:26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5.75" customHeight="1" spans="1:26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5.75" customHeight="1" spans="1:26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5.75" customHeight="1" spans="1:26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5.75" customHeight="1" spans="1:26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5.75" customHeight="1" spans="1:26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5.75" customHeight="1" spans="1:26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5.75" customHeight="1" spans="1:26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5.75" customHeight="1" spans="1:26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5.75" customHeight="1" spans="1:2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5.75" customHeight="1" spans="1:26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5.75" customHeight="1" spans="1:26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5.75" customHeight="1" spans="1:26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5.75" customHeight="1" spans="1:26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5.75" customHeight="1" spans="1:26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5.75" customHeight="1" spans="1:26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5.75" customHeight="1" spans="1:26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5.75" customHeight="1" spans="1:26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5.75" customHeight="1" spans="1:26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5.75" customHeight="1" spans="1:2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5.75" customHeight="1" spans="1:26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5.75" customHeight="1" spans="1:26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5.75" customHeight="1" spans="1:26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5.75" customHeight="1" spans="1:26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5.75" customHeight="1" spans="1:26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5.75" customHeight="1" spans="1:26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5.75" customHeight="1" spans="1:26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5.75" customHeight="1" spans="1:26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5.75" customHeight="1" spans="1:26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5.75" customHeight="1" spans="1:2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5.75" customHeight="1" spans="1:26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5.75" customHeight="1" spans="1:26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5.75" customHeight="1" spans="1:26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5.75" customHeight="1" spans="1:26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5.75" customHeight="1" spans="1:26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5.75" customHeight="1" spans="1:26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5.75" customHeight="1" spans="1:26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5.75" customHeight="1" spans="1:26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5.75" customHeight="1" spans="1:26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5.75" customHeight="1" spans="1:2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5.75" customHeight="1" spans="1:26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5.75" customHeight="1" spans="1:26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5.75" customHeight="1" spans="1:26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5.75" customHeight="1" spans="1:26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5.75" customHeight="1" spans="1:26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5.75" customHeight="1" spans="1:26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5.75" customHeight="1" spans="1:26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5.75" customHeight="1" spans="1:26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5.75" customHeight="1" spans="1:26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5.75" customHeight="1" spans="1:26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5.75" customHeight="1" spans="1:26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5.75" customHeight="1" spans="1:26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5.75" customHeight="1" spans="1:26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5.75" customHeight="1" spans="1:26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5.75" customHeight="1" spans="1:26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5.75" customHeight="1" spans="1:26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5.75" customHeight="1" spans="1:26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5.75" customHeight="1" spans="1:26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5.75" customHeight="1" spans="1:26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5.75" customHeight="1" spans="1:26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5.75" customHeight="1" spans="1:26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5.75" customHeight="1" spans="1:26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5.75" customHeight="1" spans="1:26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5.75" customHeight="1" spans="1:26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5.75" customHeight="1" spans="1:26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5.75" customHeight="1" spans="1:26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5.75" customHeight="1" spans="1:26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5.75" customHeight="1" spans="1:26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5.75" customHeight="1" spans="1:26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5.75" customHeight="1" spans="1:26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5.75" customHeight="1" spans="1:26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5.75" customHeight="1" spans="1:26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5.75" customHeight="1" spans="1:26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5.75" customHeight="1" spans="1:26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5.75" customHeight="1" spans="1:26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5.75" customHeight="1" spans="1:26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5.75" customHeight="1" spans="1:26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5.75" customHeight="1" spans="1:26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5.75" customHeight="1" spans="1:26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5.75" customHeight="1" spans="1:26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5.75" customHeight="1" spans="1:26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5.75" customHeight="1" spans="1:26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5.75" customHeight="1" spans="1:26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5.75" customHeight="1" spans="1:26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5.75" customHeight="1" spans="1:26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5.75" customHeight="1" spans="1:26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5.75" customHeight="1" spans="1:26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5.75" customHeight="1" spans="1:26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5.75" customHeight="1" spans="1:26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5.75" customHeight="1" spans="1:26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5.75" customHeight="1" spans="1:26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5.75" customHeight="1" spans="1:26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5.75" customHeight="1" spans="1:26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5.75" customHeight="1" spans="1:26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5.75" customHeight="1" spans="1:26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5.75" customHeight="1" spans="1:26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5.75" customHeight="1" spans="1:26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5.75" customHeight="1" spans="1:26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5.75" customHeight="1" spans="1:26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5.75" customHeight="1" spans="1:26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5.75" customHeight="1" spans="1:26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5.75" customHeight="1" spans="1:26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5.75" customHeight="1" spans="1:26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5.75" customHeight="1" spans="1:26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5.75" customHeight="1" spans="1:26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5.75" customHeight="1" spans="1:26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5.75" customHeight="1" spans="1:26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5.75" customHeight="1" spans="1:26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5.75" customHeight="1" spans="1:26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5.75" customHeight="1" spans="1:26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5.75" customHeight="1" spans="1:26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5.75" customHeight="1" spans="1:26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5.75" customHeight="1" spans="1:26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5.75" customHeight="1" spans="1:26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5.75" customHeight="1" spans="1:26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5.75" customHeight="1" spans="1:26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5.75" customHeight="1" spans="1:26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5.75" customHeight="1" spans="1:26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5.75" customHeight="1" spans="1:26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5.75" customHeight="1" spans="1:26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5.75" customHeight="1" spans="1:26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5.75" customHeight="1" spans="1:26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5.75" customHeight="1" spans="1:26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5.75" customHeight="1" spans="1:26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5.75" customHeight="1" spans="1:26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5.75" customHeight="1" spans="1:26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5.75" customHeight="1" spans="1:26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5.75" customHeight="1" spans="1:26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5.75" customHeight="1" spans="1:26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5.75" customHeight="1" spans="1:26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5.75" customHeight="1" spans="1:26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5.75" customHeight="1" spans="1:26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5.75" customHeight="1" spans="1:26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5.75" customHeight="1" spans="1:26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5.75" customHeight="1" spans="1:26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5.75" customHeight="1" spans="1:26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5.75" customHeight="1" spans="1:26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5.75" customHeight="1" spans="1:26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5.75" customHeight="1" spans="1:26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5.75" customHeight="1" spans="1:26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5.75" customHeight="1" spans="1:26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5.75" customHeight="1" spans="1:26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5.75" customHeight="1" spans="1:26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5.75" customHeight="1" spans="1:26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5.75" customHeight="1" spans="1:26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5.75" customHeight="1" spans="1:26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5.75" customHeight="1" spans="1:26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5.75" customHeight="1" spans="1:26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5.75" customHeight="1" spans="1:26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5.75" customHeight="1" spans="1:26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5.75" customHeight="1" spans="1:26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5.75" customHeight="1" spans="1:26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5.75" customHeight="1" spans="1:26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5.75" customHeight="1" spans="1:26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5.75" customHeight="1" spans="1:26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5.75" customHeight="1" spans="1:26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5.75" customHeight="1" spans="1:26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5.75" customHeight="1" spans="1:26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5.75" customHeight="1" spans="1:26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5.75" customHeight="1" spans="1:26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5.75" customHeight="1" spans="1:26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5.75" customHeight="1" spans="1:26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5.75" customHeight="1" spans="1:26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5.75" customHeight="1" spans="1:26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5.75" customHeight="1" spans="1:26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5.75" customHeight="1" spans="1:26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5.75" customHeight="1" spans="1:26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5.75" customHeight="1" spans="1:26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5.75" customHeight="1" spans="1:26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5.75" customHeight="1" spans="1:26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5.75" customHeight="1" spans="1:26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5.75" customHeight="1" spans="1:26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5.75" customHeight="1" spans="1:26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5.75" customHeight="1" spans="1:26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5.75" customHeight="1" spans="1:26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5.75" customHeight="1" spans="1:26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5.75" customHeight="1" spans="1:26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5.75" customHeight="1" spans="1:26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5.75" customHeight="1" spans="1:26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5.75" customHeight="1" spans="1:26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5.75" customHeight="1" spans="1:26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5.75" customHeight="1" spans="1:26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5.75" customHeight="1" spans="1:26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5.75" customHeight="1" spans="1:26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5.75" customHeight="1" spans="1:26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5.75" customHeight="1" spans="1:26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5.75" customHeight="1" spans="1:26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5.75" customHeight="1" spans="1:26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5.75" customHeight="1" spans="1:26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5.75" customHeight="1" spans="1:26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5.75" customHeight="1" spans="1:26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5.75" customHeight="1" spans="1:26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5.75" customHeight="1" spans="1:26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5.75" customHeight="1" spans="1:26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5.75" customHeight="1" spans="1:26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5.75" customHeight="1" spans="1:26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5.75" customHeight="1" spans="1:26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5.75" customHeight="1" spans="1:26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5.75" customHeight="1" spans="1:26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5.75" customHeight="1" spans="1:26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5.75" customHeight="1" spans="1:26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5.75" customHeight="1" spans="1:26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5.75" customHeight="1" spans="1:26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5.75" customHeight="1" spans="1:26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5.75" customHeight="1" spans="1:26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5.75" customHeight="1" spans="1:26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5.75" customHeight="1" spans="1:26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5.75" customHeight="1" spans="1:26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5.75" customHeight="1" spans="1:26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5.75" customHeight="1" spans="1:26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5.75" customHeight="1" spans="1:26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5.75" customHeight="1" spans="1:26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5.75" customHeight="1" spans="1:26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5.75" customHeight="1" spans="1:26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5.75" customHeight="1" spans="1:26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5.75" customHeight="1" spans="1:26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5.75" customHeight="1" spans="1:26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5.75" customHeight="1" spans="1:26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5.75" customHeight="1" spans="1:26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5.75" customHeight="1" spans="1:26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5.75" customHeight="1" spans="1:26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5.75" customHeight="1" spans="1:26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5.75" customHeight="1" spans="1:26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5.75" customHeight="1" spans="1:26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5.75" customHeight="1" spans="1:26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5.75" customHeight="1" spans="1:26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5.75" customHeight="1" spans="1:26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5.75" customHeight="1" spans="1:26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5.75" customHeight="1" spans="1:26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5.75" customHeight="1" spans="1:26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5.75" customHeight="1" spans="1:26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5.75" customHeight="1" spans="1:26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5.75" customHeight="1" spans="1:26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5.75" customHeight="1" spans="1:26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5.75" customHeight="1" spans="1:26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5.75" customHeight="1" spans="1:26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5.75" customHeight="1" spans="1:26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5.75" customHeight="1" spans="1:26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5.75" customHeight="1" spans="1:26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5.75" customHeight="1" spans="1:26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5.75" customHeight="1" spans="1:26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5.75" customHeight="1" spans="1:26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5.75" customHeight="1" spans="1:26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5.75" customHeight="1" spans="1:26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5.75" customHeight="1" spans="1:26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5.75" customHeight="1" spans="1:26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5.75" customHeight="1" spans="1:26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5.75" customHeight="1" spans="1:26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5.75" customHeight="1" spans="1:26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5.75" customHeight="1" spans="1:26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5.75" customHeight="1" spans="1:26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5.75" customHeight="1" spans="1:26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5.75" customHeight="1" spans="1:26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5.75" customHeight="1" spans="1:26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5.75" customHeight="1" spans="1:26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5.75" customHeight="1" spans="1:26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5.75" customHeight="1" spans="1:26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5.75" customHeight="1" spans="1:26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5.75" customHeight="1" spans="1:26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5.75" customHeight="1" spans="1:26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5.75" customHeight="1" spans="1:26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5.75" customHeight="1" spans="1:26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5.75" customHeight="1" spans="1:26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5.75" customHeight="1" spans="1:26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5.75" customHeight="1" spans="1:26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5.75" customHeight="1" spans="1:26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5.75" customHeight="1" spans="1:26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5.75" customHeight="1" spans="1:26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5.75" customHeight="1" spans="1:26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5.75" customHeight="1" spans="1:26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5.75" customHeight="1" spans="1:26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5.75" customHeight="1" spans="1:26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5.75" customHeight="1" spans="1:26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5.75" customHeight="1" spans="1:26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5.75" customHeight="1" spans="1:26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5.75" customHeight="1" spans="1:26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5.75" customHeight="1" spans="1:26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5.75" customHeight="1" spans="1:26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5.75" customHeight="1" spans="1:26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5.75" customHeight="1" spans="1:26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5.75" customHeight="1" spans="1:26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5.75" customHeight="1" spans="1:26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5.75" customHeight="1" spans="1:26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5.75" customHeight="1" spans="1:26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5.75" customHeight="1" spans="1:26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5.75" customHeight="1" spans="1:26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5.75" customHeight="1" spans="1:26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5.75" customHeight="1" spans="1:26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5.75" customHeight="1" spans="1:26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5.75" customHeight="1" spans="1:26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5.75" customHeight="1" spans="1:26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5.75" customHeight="1" spans="1:26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5.75" customHeight="1" spans="1:26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5.75" customHeight="1" spans="1:26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5.75" customHeight="1" spans="1:26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5.75" customHeight="1" spans="1:26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5.75" customHeight="1" spans="1:26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5.75" customHeight="1" spans="1:26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5.75" customHeight="1" spans="1:26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5.75" customHeight="1" spans="1:26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5.75" customHeight="1" spans="1:26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5.75" customHeight="1" spans="1:26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5.75" customHeight="1" spans="1:26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5.75" customHeight="1" spans="1:26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5.75" customHeight="1" spans="1:26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5.75" customHeight="1" spans="1:26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5.75" customHeight="1" spans="1:26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5.75" customHeight="1" spans="1:26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5.75" customHeight="1" spans="1:26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5.75" customHeight="1" spans="1:26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5.75" customHeight="1" spans="1:26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5.75" customHeight="1" spans="1:26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5.75" customHeight="1" spans="1:26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5.75" customHeight="1" spans="1:26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5.75" customHeight="1" spans="1:26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5.75" customHeight="1" spans="1:26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5.75" customHeight="1" spans="1:26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5.75" customHeight="1" spans="1:26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5.75" customHeight="1" spans="1:26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5.75" customHeight="1" spans="1:26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5.75" customHeight="1" spans="1:26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5.75" customHeight="1" spans="1:26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5.75" customHeight="1" spans="1:26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5.75" customHeight="1" spans="1:26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5.75" customHeight="1" spans="1:26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5.75" customHeight="1" spans="1:26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5.75" customHeight="1" spans="1:26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5.75" customHeight="1" spans="1:26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5.75" customHeight="1" spans="1:26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5.75" customHeight="1" spans="1:26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5.75" customHeight="1" spans="1:26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5.75" customHeight="1" spans="1:26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5.75" customHeight="1" spans="1:26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5.75" customHeight="1" spans="1:26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5.75" customHeight="1" spans="1:26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5.75" customHeight="1" spans="1:26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5.75" customHeight="1" spans="1:26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5.75" customHeight="1" spans="1:26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5.75" customHeight="1" spans="1:26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5.75" customHeight="1" spans="1:26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5.75" customHeight="1" spans="1:26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5.75" customHeight="1" spans="1:26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5.75" customHeight="1" spans="1:26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5.75" customHeight="1" spans="1:26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5.75" customHeight="1" spans="1:26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5.75" customHeight="1" spans="1:26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5.75" customHeight="1" spans="1:26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5.75" customHeight="1" spans="1:26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5.75" customHeight="1" spans="1:26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5.75" customHeight="1" spans="1:26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5.75" customHeight="1" spans="1:26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5.75" customHeight="1" spans="1:26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5.75" customHeight="1" spans="1:26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5.75" customHeight="1" spans="1:26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5.75" customHeight="1" spans="1:26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5.75" customHeight="1" spans="1:26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5.75" customHeight="1" spans="1:26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5.75" customHeight="1" spans="1:26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5.75" customHeight="1" spans="1:26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5.75" customHeight="1" spans="1:26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5.75" customHeight="1" spans="1:26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5.75" customHeight="1" spans="1:26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5.75" customHeight="1" spans="1:26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5.75" customHeight="1" spans="1:26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5.75" customHeight="1" spans="1:26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5.75" customHeight="1" spans="1:26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5.75" customHeight="1" spans="1:26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5.75" customHeight="1" spans="1:26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5.75" customHeight="1" spans="1:26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5.75" customHeight="1" spans="1:26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5.75" customHeight="1" spans="1:26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5.75" customHeight="1" spans="1:26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5.75" customHeight="1" spans="1:26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5.75" customHeight="1" spans="1:26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53">
    <mergeCell ref="A1:N1"/>
    <mergeCell ref="A2:B2"/>
    <mergeCell ref="C2:E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7:C27"/>
    <mergeCell ref="B29:C29"/>
    <mergeCell ref="B30:C30"/>
    <mergeCell ref="B31:C31"/>
    <mergeCell ref="B32:C32"/>
    <mergeCell ref="B33:C33"/>
    <mergeCell ref="B34:C34"/>
    <mergeCell ref="B36:C36"/>
    <mergeCell ref="B37:C37"/>
    <mergeCell ref="B39:C39"/>
    <mergeCell ref="B40:C40"/>
  </mergeCells>
  <pageMargins left="0.25" right="0.25" top="0.75" bottom="0.75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7FFB9"/>
    <pageSetUpPr fitToPage="1"/>
  </sheetPr>
  <dimension ref="A1:Z1000"/>
  <sheetViews>
    <sheetView workbookViewId="0">
      <selection activeCell="A1" sqref="A1:N1"/>
    </sheetView>
  </sheetViews>
  <sheetFormatPr defaultColWidth="11.1666666666667" defaultRowHeight="15" customHeight="1"/>
  <cols>
    <col min="1" max="1" width="6.5" customWidth="1"/>
    <col min="2" max="2" width="17.5" customWidth="1"/>
    <col min="3" max="3" width="27.6666666666667" customWidth="1"/>
    <col min="4" max="4" width="35.8333333333333" customWidth="1"/>
    <col min="5" max="6" width="7.66666666666667" customWidth="1"/>
    <col min="7" max="11" width="7.5" customWidth="1"/>
    <col min="12" max="14" width="9.16666666666667" customWidth="1"/>
    <col min="15" max="26" width="11" customWidth="1"/>
  </cols>
  <sheetData>
    <row r="1" ht="33.75" customHeight="1" spans="1:26">
      <c r="A1" s="1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56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5.75" customHeight="1" spans="1:26">
      <c r="A2" s="3" t="s">
        <v>0</v>
      </c>
      <c r="B2" s="110"/>
      <c r="C2" s="5" t="s">
        <v>1</v>
      </c>
      <c r="D2" s="111"/>
      <c r="E2" s="110"/>
      <c r="F2" s="112"/>
      <c r="G2" s="7" t="s">
        <v>2</v>
      </c>
      <c r="H2" s="111"/>
      <c r="I2" s="110"/>
      <c r="J2" s="62"/>
      <c r="K2" s="111"/>
      <c r="L2" s="111"/>
      <c r="M2" s="111"/>
      <c r="N2" s="128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ht="15.75" customHeight="1" spans="1:26">
      <c r="A3" s="3" t="s">
        <v>4</v>
      </c>
      <c r="B3" s="110"/>
      <c r="C3" s="8"/>
      <c r="D3" s="111"/>
      <c r="E3" s="111"/>
      <c r="F3" s="110"/>
      <c r="G3" s="7" t="s">
        <v>5</v>
      </c>
      <c r="H3" s="111"/>
      <c r="I3" s="110"/>
      <c r="J3" s="8" t="s">
        <v>6</v>
      </c>
      <c r="K3" s="111"/>
      <c r="L3" s="111"/>
      <c r="M3" s="111"/>
      <c r="N3" s="128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ht="15.75" customHeight="1" spans="1:26">
      <c r="A4" s="3" t="s">
        <v>7</v>
      </c>
      <c r="B4" s="110"/>
      <c r="C4" s="8" t="s">
        <v>8</v>
      </c>
      <c r="D4" s="111"/>
      <c r="E4" s="111"/>
      <c r="F4" s="110"/>
      <c r="G4" s="7" t="s">
        <v>9</v>
      </c>
      <c r="H4" s="111"/>
      <c r="I4" s="110"/>
      <c r="J4" s="8" t="s">
        <v>60</v>
      </c>
      <c r="K4" s="111"/>
      <c r="L4" s="111"/>
      <c r="M4" s="111"/>
      <c r="N4" s="128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ht="15.75" customHeight="1" spans="1:26">
      <c r="A5" s="3" t="s">
        <v>11</v>
      </c>
      <c r="B5" s="110"/>
      <c r="C5" s="8"/>
      <c r="D5" s="111"/>
      <c r="E5" s="111"/>
      <c r="F5" s="110"/>
      <c r="G5" s="7" t="s">
        <v>12</v>
      </c>
      <c r="H5" s="111"/>
      <c r="I5" s="110"/>
      <c r="J5" s="65" t="s">
        <v>13</v>
      </c>
      <c r="K5" s="111"/>
      <c r="L5" s="111"/>
      <c r="M5" s="111"/>
      <c r="N5" s="128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ht="15.75" customHeight="1" spans="1:26">
      <c r="A6" s="3" t="s">
        <v>14</v>
      </c>
      <c r="B6" s="110"/>
      <c r="C6" s="8" t="s">
        <v>15</v>
      </c>
      <c r="D6" s="111"/>
      <c r="E6" s="111"/>
      <c r="F6" s="110"/>
      <c r="G6" s="7" t="s">
        <v>16</v>
      </c>
      <c r="H6" s="111"/>
      <c r="I6" s="110"/>
      <c r="J6" s="157" t="s">
        <v>61</v>
      </c>
      <c r="K6" s="111"/>
      <c r="L6" s="111"/>
      <c r="M6" s="111"/>
      <c r="N6" s="128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ht="15.75" customHeight="1" spans="1:26">
      <c r="A7" s="3" t="s">
        <v>18</v>
      </c>
      <c r="B7" s="110"/>
      <c r="C7" s="9" t="s">
        <v>19</v>
      </c>
      <c r="D7" s="111"/>
      <c r="E7" s="111"/>
      <c r="F7" s="110"/>
      <c r="G7" s="7" t="s">
        <v>20</v>
      </c>
      <c r="H7" s="111"/>
      <c r="I7" s="110"/>
      <c r="J7" s="67"/>
      <c r="K7" s="111"/>
      <c r="L7" s="111"/>
      <c r="M7" s="111"/>
      <c r="N7" s="128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ht="27.75" customHeight="1" spans="1:26">
      <c r="A8" s="10" t="s">
        <v>21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51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22.5" customHeight="1" spans="1:26">
      <c r="A9" s="12"/>
      <c r="B9" s="13"/>
      <c r="C9" s="13"/>
      <c r="D9" s="13"/>
      <c r="E9" s="13"/>
      <c r="F9" s="14" t="s">
        <v>22</v>
      </c>
      <c r="G9" s="114"/>
      <c r="H9" s="114"/>
      <c r="I9" s="114"/>
      <c r="J9" s="114"/>
      <c r="K9" s="114"/>
      <c r="L9" s="14" t="s">
        <v>23</v>
      </c>
      <c r="M9" s="114"/>
      <c r="N9" s="158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36" customHeight="1" spans="1:26">
      <c r="A10" s="16" t="s">
        <v>24</v>
      </c>
      <c r="B10" s="16" t="s">
        <v>25</v>
      </c>
      <c r="C10" s="115"/>
      <c r="D10" s="18" t="s">
        <v>26</v>
      </c>
      <c r="E10" s="116" t="s">
        <v>27</v>
      </c>
      <c r="F10" s="117" t="s">
        <v>28</v>
      </c>
      <c r="G10" s="118" t="s">
        <v>29</v>
      </c>
      <c r="H10" s="119" t="s">
        <v>30</v>
      </c>
      <c r="I10" s="159" t="s">
        <v>31</v>
      </c>
      <c r="J10" s="159" t="s">
        <v>32</v>
      </c>
      <c r="K10" s="160" t="s">
        <v>33</v>
      </c>
      <c r="L10" s="161" t="s">
        <v>34</v>
      </c>
      <c r="M10" s="119" t="s">
        <v>35</v>
      </c>
      <c r="N10" s="162" t="s">
        <v>36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15.75" customHeight="1" spans="1:26">
      <c r="A11" s="120"/>
      <c r="B11" s="121"/>
      <c r="C11" s="111"/>
      <c r="D11" s="120"/>
      <c r="E11" s="122"/>
      <c r="F11" s="123"/>
      <c r="G11" s="124"/>
      <c r="H11" s="125"/>
      <c r="I11" s="163"/>
      <c r="J11" s="163"/>
      <c r="K11" s="164"/>
      <c r="L11" s="165"/>
      <c r="M11" s="125"/>
      <c r="N11" s="166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customHeight="1" spans="1:26">
      <c r="A12" s="126"/>
      <c r="B12" s="127" t="s">
        <v>37</v>
      </c>
      <c r="C12" s="128"/>
      <c r="D12" s="129"/>
      <c r="E12" s="130">
        <v>0.5</v>
      </c>
      <c r="F12" s="131">
        <f t="shared" ref="F12:G12" si="0">SUM(G12-1/2)</f>
        <v>45</v>
      </c>
      <c r="G12" s="132">
        <f t="shared" si="0"/>
        <v>45.5</v>
      </c>
      <c r="H12" s="133">
        <v>46</v>
      </c>
      <c r="I12" s="167">
        <f t="shared" ref="I12:K12" si="1">SUM(H12+1/2)</f>
        <v>46.5</v>
      </c>
      <c r="J12" s="167">
        <f t="shared" si="1"/>
        <v>47</v>
      </c>
      <c r="K12" s="168">
        <f t="shared" si="1"/>
        <v>47.5</v>
      </c>
      <c r="L12" s="132">
        <f t="shared" ref="L12:L13" si="2">SUM(M12-1/2)</f>
        <v>48</v>
      </c>
      <c r="M12" s="133">
        <v>48.5</v>
      </c>
      <c r="N12" s="169">
        <f t="shared" ref="N12:N13" si="3">SUM(M12+1/2)</f>
        <v>49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customHeight="1" spans="1:26">
      <c r="A13" s="126"/>
      <c r="B13" s="127" t="s">
        <v>38</v>
      </c>
      <c r="C13" s="128"/>
      <c r="D13" s="129"/>
      <c r="E13" s="130">
        <v>0.5</v>
      </c>
      <c r="F13" s="134">
        <f t="shared" ref="F13:G13" si="4">SUM(G13-1/2)</f>
        <v>46</v>
      </c>
      <c r="G13" s="135">
        <f t="shared" si="4"/>
        <v>46.5</v>
      </c>
      <c r="H13" s="133">
        <v>47</v>
      </c>
      <c r="I13" s="170">
        <f t="shared" ref="I13:K13" si="5">SUM(H13+1/2)</f>
        <v>47.5</v>
      </c>
      <c r="J13" s="170">
        <f t="shared" si="5"/>
        <v>48</v>
      </c>
      <c r="K13" s="171">
        <f t="shared" si="5"/>
        <v>48.5</v>
      </c>
      <c r="L13" s="135">
        <f t="shared" si="2"/>
        <v>49</v>
      </c>
      <c r="M13" s="133">
        <v>49.5</v>
      </c>
      <c r="N13" s="172">
        <f t="shared" si="3"/>
        <v>50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customHeight="1" spans="1:26">
      <c r="A14" s="136"/>
      <c r="B14" s="137"/>
      <c r="C14" s="138"/>
      <c r="D14" s="129"/>
      <c r="E14" s="130"/>
      <c r="F14" s="134"/>
      <c r="G14" s="135"/>
      <c r="H14" s="133"/>
      <c r="I14" s="170"/>
      <c r="J14" s="170"/>
      <c r="K14" s="171"/>
      <c r="L14" s="135"/>
      <c r="M14" s="133"/>
      <c r="N14" s="172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customHeight="1" spans="1:26">
      <c r="A15" s="126"/>
      <c r="B15" s="127" t="s">
        <v>39</v>
      </c>
      <c r="C15" s="128"/>
      <c r="D15" s="129"/>
      <c r="E15" s="130">
        <v>0.25</v>
      </c>
      <c r="F15" s="134">
        <f t="shared" ref="F15:G15" si="6">SUM(G15-1/8)</f>
        <v>9.875</v>
      </c>
      <c r="G15" s="135">
        <f t="shared" si="6"/>
        <v>10</v>
      </c>
      <c r="H15" s="139">
        <v>10.125</v>
      </c>
      <c r="I15" s="170">
        <f t="shared" ref="I15:K15" si="7">SUM(H15+1/8)</f>
        <v>10.25</v>
      </c>
      <c r="J15" s="170">
        <f t="shared" si="7"/>
        <v>10.375</v>
      </c>
      <c r="K15" s="171">
        <f t="shared" si="7"/>
        <v>10.5</v>
      </c>
      <c r="L15" s="135">
        <f>SUM(M15-1/4)</f>
        <v>11</v>
      </c>
      <c r="M15" s="133">
        <v>11.25</v>
      </c>
      <c r="N15" s="172">
        <f>SUM(M15+1/4)</f>
        <v>11.5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customHeight="1" spans="1:26">
      <c r="A16" s="126"/>
      <c r="B16" s="127" t="s">
        <v>40</v>
      </c>
      <c r="C16" s="128"/>
      <c r="D16" s="129"/>
      <c r="E16" s="130">
        <v>0.25</v>
      </c>
      <c r="F16" s="134">
        <f t="shared" ref="F16:F17" si="8">H16</f>
        <v>6.25</v>
      </c>
      <c r="G16" s="135">
        <f t="shared" ref="G16:G17" si="9">H16</f>
        <v>6.25</v>
      </c>
      <c r="H16" s="139">
        <v>6.25</v>
      </c>
      <c r="I16" s="170">
        <f t="shared" ref="I16:I17" si="10">H16</f>
        <v>6.25</v>
      </c>
      <c r="J16" s="170">
        <f t="shared" ref="J16:J17" si="11">H16</f>
        <v>6.25</v>
      </c>
      <c r="K16" s="171">
        <f t="shared" ref="K16:K17" si="12">H16</f>
        <v>6.25</v>
      </c>
      <c r="L16" s="135">
        <f t="shared" ref="L16:L17" si="13">SUM(M16-1/8)</f>
        <v>6.125</v>
      </c>
      <c r="M16" s="133">
        <v>6.25</v>
      </c>
      <c r="N16" s="172">
        <f t="shared" ref="N16:N17" si="14">SUM(M16+1/8)</f>
        <v>6.375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customHeight="1" spans="1:26">
      <c r="A17" s="126"/>
      <c r="B17" s="137" t="s">
        <v>41</v>
      </c>
      <c r="C17" s="128"/>
      <c r="D17" s="140"/>
      <c r="E17" s="130">
        <v>0.25</v>
      </c>
      <c r="F17" s="134">
        <f t="shared" si="8"/>
        <v>7.125</v>
      </c>
      <c r="G17" s="135">
        <f t="shared" si="9"/>
        <v>7.125</v>
      </c>
      <c r="H17" s="139">
        <v>7.125</v>
      </c>
      <c r="I17" s="170">
        <f t="shared" si="10"/>
        <v>7.125</v>
      </c>
      <c r="J17" s="170">
        <f t="shared" si="11"/>
        <v>7.125</v>
      </c>
      <c r="K17" s="171">
        <f t="shared" si="12"/>
        <v>7.125</v>
      </c>
      <c r="L17" s="135">
        <f t="shared" si="13"/>
        <v>6.875</v>
      </c>
      <c r="M17" s="133">
        <v>7</v>
      </c>
      <c r="N17" s="172">
        <f t="shared" si="14"/>
        <v>7.125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customHeight="1" spans="1:26">
      <c r="A18" s="126"/>
      <c r="B18" s="137"/>
      <c r="C18" s="141"/>
      <c r="D18" s="140"/>
      <c r="E18" s="130"/>
      <c r="F18" s="134"/>
      <c r="G18" s="135"/>
      <c r="H18" s="133"/>
      <c r="I18" s="170"/>
      <c r="J18" s="170"/>
      <c r="K18" s="171"/>
      <c r="L18" s="135"/>
      <c r="M18" s="133"/>
      <c r="N18" s="172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 spans="1:26">
      <c r="A19" s="126"/>
      <c r="B19" s="127" t="s">
        <v>42</v>
      </c>
      <c r="C19" s="128"/>
      <c r="D19" s="129"/>
      <c r="E19" s="130">
        <v>0.5</v>
      </c>
      <c r="F19" s="134">
        <f t="shared" ref="F19:G19" si="15">SUM(G19-2)</f>
        <v>32.625</v>
      </c>
      <c r="G19" s="135">
        <f t="shared" si="15"/>
        <v>34.625</v>
      </c>
      <c r="H19" s="139">
        <v>36.625</v>
      </c>
      <c r="I19" s="170">
        <f>SUM(H19+2)</f>
        <v>38.625</v>
      </c>
      <c r="J19" s="170">
        <f t="shared" ref="J19:K19" si="16">SUM(I19+2.5)</f>
        <v>41.125</v>
      </c>
      <c r="K19" s="173">
        <f t="shared" si="16"/>
        <v>43.625</v>
      </c>
      <c r="L19" s="174">
        <f>SUM(M19-3)</f>
        <v>46</v>
      </c>
      <c r="M19" s="133">
        <v>49</v>
      </c>
      <c r="N19" s="172">
        <f>SUM(M19+3.5)</f>
        <v>52.5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customHeight="1" spans="1:26">
      <c r="A20" s="136"/>
      <c r="B20" s="127" t="s">
        <v>43</v>
      </c>
      <c r="C20" s="128"/>
      <c r="D20" s="129"/>
      <c r="E20" s="130">
        <v>0</v>
      </c>
      <c r="F20" s="134">
        <f t="shared" ref="F20:G20" si="17">SUM(G20)</f>
        <v>3.5</v>
      </c>
      <c r="G20" s="135">
        <f t="shared" si="17"/>
        <v>3.5</v>
      </c>
      <c r="H20" s="133">
        <v>3.5</v>
      </c>
      <c r="I20" s="170">
        <f t="shared" ref="I20:K20" si="18">SUM(H20)</f>
        <v>3.5</v>
      </c>
      <c r="J20" s="170">
        <f t="shared" si="18"/>
        <v>3.5</v>
      </c>
      <c r="K20" s="173">
        <f t="shared" si="18"/>
        <v>3.5</v>
      </c>
      <c r="L20" s="174">
        <f>SUM(M20)</f>
        <v>4.125</v>
      </c>
      <c r="M20" s="133">
        <v>4.125</v>
      </c>
      <c r="N20" s="172">
        <f>SUM(M20)</f>
        <v>4.125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customHeight="1" spans="1:26">
      <c r="A21" s="136"/>
      <c r="B21" s="127" t="s">
        <v>44</v>
      </c>
      <c r="C21" s="128"/>
      <c r="D21" s="129"/>
      <c r="E21" s="130">
        <v>0.5</v>
      </c>
      <c r="F21" s="134">
        <f t="shared" ref="F21:G21" si="19">SUM(G21-2)</f>
        <v>30.375</v>
      </c>
      <c r="G21" s="135">
        <f t="shared" si="19"/>
        <v>32.375</v>
      </c>
      <c r="H21" s="139">
        <v>34.375</v>
      </c>
      <c r="I21" s="170">
        <f t="shared" ref="I21:I22" si="20">SUM(H21+2)</f>
        <v>36.375</v>
      </c>
      <c r="J21" s="170">
        <f t="shared" ref="J21:K21" si="21">SUM(I21+2.5)</f>
        <v>38.875</v>
      </c>
      <c r="K21" s="173">
        <f t="shared" si="21"/>
        <v>41.375</v>
      </c>
      <c r="L21" s="174">
        <f t="shared" ref="L21:L22" si="22">SUM(M21-3)</f>
        <v>43.5</v>
      </c>
      <c r="M21" s="133">
        <v>46.5</v>
      </c>
      <c r="N21" s="172">
        <f t="shared" ref="N21:N22" si="23">SUM(M21+3.5)</f>
        <v>50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customHeight="1" spans="1:26">
      <c r="A22" s="126"/>
      <c r="B22" s="127" t="s">
        <v>45</v>
      </c>
      <c r="C22" s="128"/>
      <c r="D22" s="142"/>
      <c r="E22" s="130">
        <v>0.5</v>
      </c>
      <c r="F22" s="134">
        <f t="shared" ref="F22:G22" si="24">SUM(G22-2)</f>
        <v>27.5</v>
      </c>
      <c r="G22" s="135">
        <f t="shared" si="24"/>
        <v>29.5</v>
      </c>
      <c r="H22" s="139">
        <v>31.5</v>
      </c>
      <c r="I22" s="170">
        <f t="shared" si="20"/>
        <v>33.5</v>
      </c>
      <c r="J22" s="170">
        <f t="shared" ref="J22:K22" si="25">SUM(I22+2.5)</f>
        <v>36</v>
      </c>
      <c r="K22" s="173">
        <f t="shared" si="25"/>
        <v>38.5</v>
      </c>
      <c r="L22" s="174">
        <f t="shared" si="22"/>
        <v>41</v>
      </c>
      <c r="M22" s="133">
        <v>44</v>
      </c>
      <c r="N22" s="172">
        <f t="shared" si="23"/>
        <v>47.5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customHeight="1" spans="1:26">
      <c r="A23" s="136"/>
      <c r="B23" s="127" t="s">
        <v>46</v>
      </c>
      <c r="C23" s="128"/>
      <c r="D23" s="142"/>
      <c r="E23" s="130">
        <v>0</v>
      </c>
      <c r="F23" s="134">
        <f>H23</f>
        <v>7</v>
      </c>
      <c r="G23" s="135">
        <f>H23</f>
        <v>7</v>
      </c>
      <c r="H23" s="133">
        <v>7</v>
      </c>
      <c r="I23" s="170">
        <f>H23</f>
        <v>7</v>
      </c>
      <c r="J23" s="170">
        <f>H23</f>
        <v>7</v>
      </c>
      <c r="K23" s="173">
        <f>H23</f>
        <v>7</v>
      </c>
      <c r="L23" s="174">
        <f>M23</f>
        <v>8.25</v>
      </c>
      <c r="M23" s="133">
        <v>8.25</v>
      </c>
      <c r="N23" s="172">
        <f>M23</f>
        <v>8.25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customHeight="1" spans="1:26">
      <c r="A24" s="136"/>
      <c r="B24" s="127" t="s">
        <v>47</v>
      </c>
      <c r="C24" s="128"/>
      <c r="D24" s="142"/>
      <c r="E24" s="130">
        <v>0.5</v>
      </c>
      <c r="F24" s="134">
        <f t="shared" ref="F24:G24" si="26">SUM(G24-2)</f>
        <v>40</v>
      </c>
      <c r="G24" s="135">
        <f t="shared" si="26"/>
        <v>42</v>
      </c>
      <c r="H24" s="133">
        <v>44</v>
      </c>
      <c r="I24" s="170">
        <f t="shared" ref="I24:I25" si="27">SUM(H24+2)</f>
        <v>46</v>
      </c>
      <c r="J24" s="170">
        <f t="shared" ref="J24:K24" si="28">SUM(I24+2.5)</f>
        <v>48.5</v>
      </c>
      <c r="K24" s="173">
        <f t="shared" si="28"/>
        <v>51</v>
      </c>
      <c r="L24" s="174">
        <f t="shared" ref="L24:L25" si="29">SUM(M24-3)</f>
        <v>57</v>
      </c>
      <c r="M24" s="133">
        <v>60</v>
      </c>
      <c r="N24" s="172">
        <f t="shared" ref="N24:N25" si="30">SUM(M24+3.5)</f>
        <v>63.5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customHeight="1" spans="1:26">
      <c r="A25" s="126"/>
      <c r="B25" s="127" t="s">
        <v>48</v>
      </c>
      <c r="C25" s="128"/>
      <c r="D25" s="142"/>
      <c r="E25" s="130">
        <v>1</v>
      </c>
      <c r="F25" s="134">
        <f t="shared" ref="F25:G25" si="31">SUM(G25-2)</f>
        <v>112</v>
      </c>
      <c r="G25" s="135">
        <f t="shared" si="31"/>
        <v>114</v>
      </c>
      <c r="H25" s="133">
        <v>116</v>
      </c>
      <c r="I25" s="170">
        <f t="shared" si="27"/>
        <v>118</v>
      </c>
      <c r="J25" s="170">
        <f t="shared" ref="J25:K25" si="32">SUM(I25+2.5)</f>
        <v>120.5</v>
      </c>
      <c r="K25" s="173">
        <f t="shared" si="32"/>
        <v>123</v>
      </c>
      <c r="L25" s="174">
        <f t="shared" si="29"/>
        <v>126</v>
      </c>
      <c r="M25" s="133">
        <v>129</v>
      </c>
      <c r="N25" s="172">
        <f t="shared" si="30"/>
        <v>132.5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customHeight="1" spans="1:26">
      <c r="A26" s="126"/>
      <c r="B26" s="127"/>
      <c r="C26" s="143"/>
      <c r="D26" s="142"/>
      <c r="E26" s="130"/>
      <c r="F26" s="134"/>
      <c r="G26" s="135"/>
      <c r="H26" s="133"/>
      <c r="I26" s="170"/>
      <c r="J26" s="170"/>
      <c r="K26" s="173"/>
      <c r="L26" s="174"/>
      <c r="M26" s="133"/>
      <c r="N26" s="172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customHeight="1" spans="1:26">
      <c r="A27" s="126"/>
      <c r="B27" s="137" t="s">
        <v>49</v>
      </c>
      <c r="C27" s="128"/>
      <c r="D27" s="144"/>
      <c r="E27" s="130">
        <v>0.125</v>
      </c>
      <c r="F27" s="134">
        <f t="shared" ref="F27:G27" si="33">SUM(G27-1/4)</f>
        <v>2.5</v>
      </c>
      <c r="G27" s="135">
        <f t="shared" si="33"/>
        <v>2.75</v>
      </c>
      <c r="H27" s="133">
        <v>3</v>
      </c>
      <c r="I27" s="170">
        <f t="shared" ref="I27:K27" si="34">SUM(H27+1/4)</f>
        <v>3.25</v>
      </c>
      <c r="J27" s="170">
        <f t="shared" si="34"/>
        <v>3.5</v>
      </c>
      <c r="K27" s="173">
        <f t="shared" si="34"/>
        <v>3.75</v>
      </c>
      <c r="L27" s="174">
        <f>SUM(M27-3/8)</f>
        <v>3.25</v>
      </c>
      <c r="M27" s="133">
        <v>3.625</v>
      </c>
      <c r="N27" s="172">
        <f>SUM(M27+3/8)</f>
        <v>4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customHeight="1" spans="1:26">
      <c r="A28" s="126"/>
      <c r="B28" s="137"/>
      <c r="C28" s="141"/>
      <c r="D28" s="144"/>
      <c r="E28" s="130"/>
      <c r="F28" s="134"/>
      <c r="G28" s="135"/>
      <c r="H28" s="133"/>
      <c r="I28" s="170"/>
      <c r="J28" s="170"/>
      <c r="K28" s="173"/>
      <c r="L28" s="174"/>
      <c r="M28" s="133"/>
      <c r="N28" s="172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customHeight="1" spans="1:26">
      <c r="A29" s="136"/>
      <c r="B29" s="127" t="s">
        <v>50</v>
      </c>
      <c r="C29" s="128"/>
      <c r="D29" s="129"/>
      <c r="E29" s="130">
        <v>0.125</v>
      </c>
      <c r="F29" s="134">
        <f t="shared" ref="F29:G29" si="35">SUM(G29-1/8)</f>
        <v>2.5</v>
      </c>
      <c r="G29" s="135">
        <f t="shared" si="35"/>
        <v>2.625</v>
      </c>
      <c r="H29" s="139">
        <v>2.75</v>
      </c>
      <c r="I29" s="170">
        <f t="shared" ref="I29:K29" si="36">SUM(H29+1/8)</f>
        <v>2.875</v>
      </c>
      <c r="J29" s="170">
        <f t="shared" si="36"/>
        <v>3</v>
      </c>
      <c r="K29" s="171">
        <f t="shared" si="36"/>
        <v>3.125</v>
      </c>
      <c r="L29" s="135">
        <f>SUM(M29-1/8)</f>
        <v>3.5</v>
      </c>
      <c r="M29" s="133">
        <v>3.625</v>
      </c>
      <c r="N29" s="172">
        <f>SUM(M29+1/8)</f>
        <v>3.75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customHeight="1" spans="1:26">
      <c r="A30" s="136"/>
      <c r="B30" s="127" t="s">
        <v>51</v>
      </c>
      <c r="C30" s="128"/>
      <c r="D30" s="142"/>
      <c r="E30" s="130">
        <v>0.25</v>
      </c>
      <c r="F30" s="134">
        <f t="shared" ref="F30:G30" si="37">SUM(G30-1/4)</f>
        <v>9.875</v>
      </c>
      <c r="G30" s="135">
        <f t="shared" si="37"/>
        <v>10.125</v>
      </c>
      <c r="H30" s="139">
        <v>10.375</v>
      </c>
      <c r="I30" s="170">
        <f t="shared" ref="I30:K30" si="38">SUM(H30+1/4)</f>
        <v>10.625</v>
      </c>
      <c r="J30" s="170">
        <f t="shared" si="38"/>
        <v>10.875</v>
      </c>
      <c r="K30" s="173">
        <f t="shared" si="38"/>
        <v>11.125</v>
      </c>
      <c r="L30" s="174">
        <f t="shared" ref="L30:L31" si="39">SUM(M30-3/8)</f>
        <v>11.375</v>
      </c>
      <c r="M30" s="139">
        <v>11.75</v>
      </c>
      <c r="N30" s="172">
        <f t="shared" ref="N30:N31" si="40">SUM(M30+3/8)</f>
        <v>12.125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customHeight="1" spans="1:26">
      <c r="A31" s="136"/>
      <c r="B31" s="127" t="s">
        <v>52</v>
      </c>
      <c r="C31" s="128"/>
      <c r="D31" s="142"/>
      <c r="E31" s="130">
        <v>0.25</v>
      </c>
      <c r="F31" s="134">
        <f t="shared" ref="F31:G31" si="41">SUM(G31-1/4)</f>
        <v>8.25</v>
      </c>
      <c r="G31" s="135">
        <f t="shared" si="41"/>
        <v>8.5</v>
      </c>
      <c r="H31" s="139">
        <v>8.75</v>
      </c>
      <c r="I31" s="170">
        <f t="shared" ref="I31:K31" si="42">SUM(H31+1/4)</f>
        <v>9</v>
      </c>
      <c r="J31" s="170">
        <f t="shared" si="42"/>
        <v>9.25</v>
      </c>
      <c r="K31" s="173">
        <f t="shared" si="42"/>
        <v>9.5</v>
      </c>
      <c r="L31" s="174">
        <f t="shared" si="39"/>
        <v>9.375</v>
      </c>
      <c r="M31" s="133">
        <v>9.75</v>
      </c>
      <c r="N31" s="172">
        <f t="shared" si="40"/>
        <v>10.125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customHeight="1" spans="1:26">
      <c r="A32" s="136"/>
      <c r="B32" s="127" t="s">
        <v>53</v>
      </c>
      <c r="C32" s="128"/>
      <c r="D32" s="129"/>
      <c r="E32" s="145">
        <v>0</v>
      </c>
      <c r="F32" s="134">
        <f>H32</f>
        <v>0.25</v>
      </c>
      <c r="G32" s="135">
        <f>H32</f>
        <v>0.25</v>
      </c>
      <c r="H32" s="133">
        <v>0.25</v>
      </c>
      <c r="I32" s="170">
        <f>H32</f>
        <v>0.25</v>
      </c>
      <c r="J32" s="170">
        <f>H32</f>
        <v>0.25</v>
      </c>
      <c r="K32" s="173">
        <f>H32</f>
        <v>0.25</v>
      </c>
      <c r="L32" s="174">
        <f>M32</f>
        <v>0.375</v>
      </c>
      <c r="M32" s="133">
        <v>0.375</v>
      </c>
      <c r="N32" s="172">
        <f>M32</f>
        <v>0.375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customHeight="1" spans="1:26">
      <c r="A33" s="136"/>
      <c r="B33" s="127" t="s">
        <v>54</v>
      </c>
      <c r="C33" s="128"/>
      <c r="D33" s="129"/>
      <c r="E33" s="145">
        <v>0.25</v>
      </c>
      <c r="F33" s="134">
        <f t="shared" ref="F33:G33" si="43">SUM(G33-3/8)</f>
        <v>13</v>
      </c>
      <c r="G33" s="135">
        <f t="shared" si="43"/>
        <v>13.375</v>
      </c>
      <c r="H33" s="139">
        <v>13.75</v>
      </c>
      <c r="I33" s="170">
        <f t="shared" ref="I33:K33" si="44">SUM(H33+3/8)</f>
        <v>14.125</v>
      </c>
      <c r="J33" s="170">
        <f t="shared" si="44"/>
        <v>14.5</v>
      </c>
      <c r="K33" s="173">
        <f t="shared" si="44"/>
        <v>14.875</v>
      </c>
      <c r="L33" s="174">
        <f>SUM(M33-1/2)</f>
        <v>16.125</v>
      </c>
      <c r="M33" s="133">
        <v>16.625</v>
      </c>
      <c r="N33" s="172">
        <f>SUM(M33+1/2)</f>
        <v>17.125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customHeight="1" spans="1:26">
      <c r="A34" s="136"/>
      <c r="B34" s="127" t="s">
        <v>55</v>
      </c>
      <c r="C34" s="128"/>
      <c r="D34" s="129"/>
      <c r="E34" s="130">
        <v>0.25</v>
      </c>
      <c r="F34" s="134">
        <f>SUM(H34)</f>
        <v>2.5</v>
      </c>
      <c r="G34" s="135">
        <f>SUM(H34)</f>
        <v>2.5</v>
      </c>
      <c r="H34" s="133">
        <v>2.5</v>
      </c>
      <c r="I34" s="170">
        <f>SUM(H34)</f>
        <v>2.5</v>
      </c>
      <c r="J34" s="170">
        <f>SUM(H34)</f>
        <v>2.5</v>
      </c>
      <c r="K34" s="173">
        <f>SUM(H34)</f>
        <v>2.5</v>
      </c>
      <c r="L34" s="174">
        <f>SUM(M34)</f>
        <v>3</v>
      </c>
      <c r="M34" s="133">
        <v>3</v>
      </c>
      <c r="N34" s="172">
        <f>SUM(M34)</f>
        <v>3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customHeight="1" spans="1:26">
      <c r="A35" s="136"/>
      <c r="B35" s="127"/>
      <c r="C35" s="143"/>
      <c r="D35" s="142"/>
      <c r="E35" s="130"/>
      <c r="F35" s="134"/>
      <c r="G35" s="135"/>
      <c r="H35" s="133"/>
      <c r="I35" s="170"/>
      <c r="J35" s="170"/>
      <c r="K35" s="173"/>
      <c r="L35" s="174"/>
      <c r="M35" s="133"/>
      <c r="N35" s="172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customHeight="1" spans="1:26">
      <c r="A36" s="136"/>
      <c r="B36" s="127" t="s">
        <v>56</v>
      </c>
      <c r="C36" s="128"/>
      <c r="D36" s="146"/>
      <c r="E36" s="147">
        <v>0.25</v>
      </c>
      <c r="F36" s="134">
        <f t="shared" ref="F36:F37" si="45">SUM(H36)</f>
        <v>4</v>
      </c>
      <c r="G36" s="135">
        <f t="shared" ref="G36:G37" si="46">SUM(H36)</f>
        <v>4</v>
      </c>
      <c r="H36" s="133">
        <v>4</v>
      </c>
      <c r="I36" s="170">
        <f t="shared" ref="I36:I37" si="47">SUM(H36)</f>
        <v>4</v>
      </c>
      <c r="J36" s="170">
        <f t="shared" ref="J36:J37" si="48">SUM(H36)</f>
        <v>4</v>
      </c>
      <c r="K36" s="173">
        <f t="shared" ref="K36:K37" si="49">SUM(H36)</f>
        <v>4</v>
      </c>
      <c r="L36" s="174">
        <f t="shared" ref="L36:L37" si="50">SUM(M36)</f>
        <v>4</v>
      </c>
      <c r="M36" s="133">
        <v>4</v>
      </c>
      <c r="N36" s="172">
        <f t="shared" ref="N36:N37" si="51">SUM(M36)</f>
        <v>4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customHeight="1" spans="1:26">
      <c r="A37" s="136"/>
      <c r="B37" s="127" t="s">
        <v>57</v>
      </c>
      <c r="C37" s="128"/>
      <c r="D37" s="146"/>
      <c r="E37" s="147">
        <v>0.25</v>
      </c>
      <c r="F37" s="134">
        <f t="shared" si="45"/>
        <v>6</v>
      </c>
      <c r="G37" s="135">
        <f t="shared" si="46"/>
        <v>6</v>
      </c>
      <c r="H37" s="133">
        <v>6</v>
      </c>
      <c r="I37" s="170">
        <f t="shared" si="47"/>
        <v>6</v>
      </c>
      <c r="J37" s="170">
        <f t="shared" si="48"/>
        <v>6</v>
      </c>
      <c r="K37" s="173">
        <f t="shared" si="49"/>
        <v>6</v>
      </c>
      <c r="L37" s="174">
        <f t="shared" si="50"/>
        <v>6</v>
      </c>
      <c r="M37" s="133">
        <v>6</v>
      </c>
      <c r="N37" s="172">
        <f t="shared" si="51"/>
        <v>6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customHeight="1" spans="1:26">
      <c r="A38" s="136"/>
      <c r="B38" s="127"/>
      <c r="C38" s="143"/>
      <c r="D38" s="142"/>
      <c r="E38" s="130"/>
      <c r="F38" s="134"/>
      <c r="G38" s="135"/>
      <c r="H38" s="148"/>
      <c r="I38" s="170"/>
      <c r="J38" s="170"/>
      <c r="K38" s="173"/>
      <c r="L38" s="174"/>
      <c r="M38" s="148"/>
      <c r="N38" s="172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customHeight="1" spans="1:26">
      <c r="A39" s="136"/>
      <c r="B39" s="127" t="s">
        <v>58</v>
      </c>
      <c r="C39" s="128"/>
      <c r="D39" s="129"/>
      <c r="E39" s="130">
        <v>0.25</v>
      </c>
      <c r="F39" s="134">
        <f t="shared" ref="F39:F40" si="52">SUM(G39)</f>
        <v>12.5</v>
      </c>
      <c r="G39" s="135">
        <f t="shared" ref="G39:G40" si="53">SUM(H39-1/2)</f>
        <v>12.5</v>
      </c>
      <c r="H39" s="148">
        <v>13</v>
      </c>
      <c r="I39" s="170">
        <f t="shared" ref="I39:I40" si="54">SUM(H39)</f>
        <v>13</v>
      </c>
      <c r="J39" s="170">
        <f t="shared" ref="J39:J40" si="55">SUM(I39+1/2)</f>
        <v>13.5</v>
      </c>
      <c r="K39" s="173">
        <f t="shared" ref="K39:K40" si="56">SUM(J39)</f>
        <v>13.5</v>
      </c>
      <c r="L39" s="174">
        <f t="shared" ref="L39:L40" si="57">SUM(M39)</f>
        <v>14</v>
      </c>
      <c r="M39" s="148">
        <v>14</v>
      </c>
      <c r="N39" s="172">
        <f t="shared" ref="N39:N40" si="58">SUM(M39+1/2)</f>
        <v>14.5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customHeight="1" spans="1:26">
      <c r="A40" s="149"/>
      <c r="B40" s="150" t="s">
        <v>59</v>
      </c>
      <c r="C40" s="151"/>
      <c r="D40" s="152"/>
      <c r="E40" s="153">
        <v>0.25</v>
      </c>
      <c r="F40" s="154">
        <f t="shared" si="52"/>
        <v>13.5</v>
      </c>
      <c r="G40" s="155">
        <f t="shared" si="53"/>
        <v>13.5</v>
      </c>
      <c r="H40" s="148">
        <v>14</v>
      </c>
      <c r="I40" s="175">
        <f t="shared" si="54"/>
        <v>14</v>
      </c>
      <c r="J40" s="175">
        <f t="shared" si="55"/>
        <v>14.5</v>
      </c>
      <c r="K40" s="176">
        <f t="shared" si="56"/>
        <v>14.5</v>
      </c>
      <c r="L40" s="177">
        <f t="shared" si="57"/>
        <v>15</v>
      </c>
      <c r="M40" s="148">
        <v>15</v>
      </c>
      <c r="N40" s="178">
        <f t="shared" si="58"/>
        <v>15.5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5.7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5.7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5.7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5.7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5.7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5.7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5.7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5.7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5.7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5.7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5.7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5.75" customHeight="1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5.75" customHeight="1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5.75" customHeight="1" spans="1:26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5.75" customHeight="1" spans="1:2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5.75" customHeight="1" spans="1:26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5.75" customHeight="1" spans="1:26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5.75" customHeight="1" spans="1:26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5.75" customHeight="1" spans="1:26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5.75" customHeight="1" spans="1:26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5.75" customHeight="1" spans="1:26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customHeight="1" spans="1:26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customHeight="1" spans="1:26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customHeight="1" spans="1:26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customHeight="1" spans="1:2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customHeight="1" spans="1:26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customHeight="1" spans="1:26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customHeight="1" spans="1:26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customHeight="1" spans="1:26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customHeight="1" spans="1:26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customHeight="1" spans="1:26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customHeight="1" spans="1:26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customHeight="1" spans="1:26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customHeight="1" spans="1:26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customHeight="1" spans="1:26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customHeight="1" spans="1:26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customHeight="1" spans="1:26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customHeight="1" spans="1:26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customHeight="1" spans="1:26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customHeight="1" spans="1:26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customHeight="1" spans="1:26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customHeight="1" spans="1:26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customHeight="1" spans="1:26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customHeight="1" spans="1:26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customHeight="1" spans="1:26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customHeight="1" spans="1:26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customHeight="1" spans="1:26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customHeight="1" spans="1:26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customHeight="1" spans="1:26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customHeight="1" spans="1:26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customHeight="1" spans="1:26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customHeight="1" spans="1:26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customHeight="1" spans="1:26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customHeight="1" spans="1:26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customHeight="1" spans="1:26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customHeight="1" spans="1:26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customHeight="1" spans="1:26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customHeight="1" spans="1:26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customHeight="1" spans="1:26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customHeight="1" spans="1:26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customHeight="1" spans="1:26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customHeight="1" spans="1:26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customHeight="1" spans="1:26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customHeight="1" spans="1:26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customHeight="1" spans="1:26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customHeight="1" spans="1:26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customHeight="1" spans="1:26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customHeight="1" spans="1:26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customHeight="1" spans="1:26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customHeight="1" spans="1:26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customHeight="1" spans="1:26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5.75" customHeight="1" spans="1:26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5.75" customHeight="1" spans="1:26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5.75" customHeight="1" spans="1:26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5.75" customHeight="1" spans="1:26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5.75" customHeight="1" spans="1:26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5.75" customHeight="1" spans="1:26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5.75" customHeight="1" spans="1:26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5.75" customHeight="1" spans="1:26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5.75" customHeight="1" spans="1:26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5.75" customHeight="1" spans="1:26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5.75" customHeight="1" spans="1:26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5.75" customHeight="1" spans="1:26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5.75" customHeight="1" spans="1:26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5.75" customHeight="1" spans="1:26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5.75" customHeight="1" spans="1:26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5.75" customHeight="1" spans="1:26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5.75" customHeight="1" spans="1:26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5.75" customHeight="1" spans="1:26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5.75" customHeight="1" spans="1:26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5.75" customHeight="1" spans="1:26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5.75" customHeight="1" spans="1:26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5.75" customHeight="1" spans="1:26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5.75" customHeight="1" spans="1:26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5.75" customHeight="1" spans="1:26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5.75" customHeight="1" spans="1:26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5.75" customHeight="1" spans="1:26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5.75" customHeight="1" spans="1:26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5.75" customHeight="1" spans="1:26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5.75" customHeight="1" spans="1:26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5.75" customHeight="1" spans="1:26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5.75" customHeight="1" spans="1:26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5.75" customHeight="1" spans="1:26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5.75" customHeight="1" spans="1:26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5.75" customHeight="1" spans="1:26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5.75" customHeight="1" spans="1:26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5.75" customHeight="1" spans="1:26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5.75" customHeight="1" spans="1:26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5.75" customHeight="1" spans="1:26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5.75" customHeight="1" spans="1:26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5.75" customHeight="1" spans="1:26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5.75" customHeight="1" spans="1:26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5.75" customHeight="1" spans="1:26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5.75" customHeight="1" spans="1:26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5.75" customHeight="1" spans="1:26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5.75" customHeight="1" spans="1:26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5.75" customHeight="1" spans="1:26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5.75" customHeight="1" spans="1:26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5.75" customHeight="1" spans="1:26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5.75" customHeight="1" spans="1:26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5.75" customHeight="1" spans="1:26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5.75" customHeight="1" spans="1:26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5.75" customHeight="1" spans="1:26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5.75" customHeight="1" spans="1:26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5.75" customHeight="1" spans="1:26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5.75" customHeight="1" spans="1:26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5.75" customHeight="1" spans="1:26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5.75" customHeight="1" spans="1:26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5.75" customHeight="1" spans="1:26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5.75" customHeight="1" spans="1:26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5.75" customHeight="1" spans="1:26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5.75" customHeight="1" spans="1:26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5.75" customHeight="1" spans="1:26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5.75" customHeight="1" spans="1:26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5.75" customHeight="1" spans="1:26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5.75" customHeight="1" spans="1:26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5.75" customHeight="1" spans="1:26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5.75" customHeight="1" spans="1:26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5.75" customHeight="1" spans="1:26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5.75" customHeight="1" spans="1:26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5.75" customHeight="1" spans="1:26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5.75" customHeight="1" spans="1:26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5.75" customHeight="1" spans="1:26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5.75" customHeight="1" spans="1:26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5.75" customHeight="1" spans="1:26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5.75" customHeight="1" spans="1:26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5.75" customHeight="1" spans="1:26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5.75" customHeight="1" spans="1:26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5.75" customHeight="1" spans="1:26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5.75" customHeight="1" spans="1:26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5.75" customHeight="1" spans="1:26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5.75" customHeight="1" spans="1:26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5.75" customHeight="1" spans="1:26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5.75" customHeight="1" spans="1:26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5.75" customHeight="1" spans="1:26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5.75" customHeight="1" spans="1:26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5.75" customHeight="1" spans="1:26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5.75" customHeight="1" spans="1:26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5.75" customHeight="1" spans="1:26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5.75" customHeight="1" spans="1:26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5.75" customHeight="1" spans="1:26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5.75" customHeight="1" spans="1:26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5.75" customHeight="1" spans="1:26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5.75" customHeight="1" spans="1:26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5.75" customHeight="1" spans="1:26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5.75" customHeight="1" spans="1:26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5.75" customHeight="1" spans="1:26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5.75" customHeight="1" spans="1:26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5.75" customHeight="1" spans="1:26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5.75" customHeight="1" spans="1:26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5.75" customHeight="1" spans="1:26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5.75" customHeight="1" spans="1:26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5.75" customHeight="1" spans="1:26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5.75" customHeight="1" spans="1:26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5.75" customHeight="1" spans="1:26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5.75" customHeight="1" spans="1:26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5.75" customHeight="1" spans="1:26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5.75" customHeight="1" spans="1:26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5.75" customHeight="1" spans="1:26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5.75" customHeight="1" spans="1:26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5.75" customHeight="1" spans="1:26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5.75" customHeight="1" spans="1:26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5.75" customHeight="1" spans="1:26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5.75" customHeight="1" spans="1:26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5.75" customHeight="1" spans="1:26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5.75" customHeight="1" spans="1:26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5.75" customHeight="1" spans="1:26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5.75" customHeight="1" spans="1:26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5.75" customHeight="1" spans="1:26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5.75" customHeight="1" spans="1:26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5.75" customHeight="1" spans="1:26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5.75" customHeight="1" spans="1:26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5.75" customHeight="1" spans="1:26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5.75" customHeight="1" spans="1:26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5.75" customHeight="1" spans="1:26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5.75" customHeight="1" spans="1:26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5.75" customHeight="1" spans="1:26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5.75" customHeight="1" spans="1:26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5.75" customHeight="1" spans="1:26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5.75" customHeight="1" spans="1:26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5.75" customHeight="1" spans="1:26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5.75" customHeight="1" spans="1:26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5.75" customHeight="1" spans="1:26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5.75" customHeight="1" spans="1:26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5.75" customHeight="1" spans="1:26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5.75" customHeight="1" spans="1:26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5.75" customHeight="1" spans="1:26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5.75" customHeight="1" spans="1:26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5.75" customHeight="1" spans="1:26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5.75" customHeight="1" spans="1:26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5.75" customHeight="1" spans="1:26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5.75" customHeight="1" spans="1:26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5.75" customHeight="1" spans="1:26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5.75" customHeight="1" spans="1:26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5.75" customHeight="1" spans="1:26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5.75" customHeight="1" spans="1:26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5.75" customHeight="1" spans="1:26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5.75" customHeight="1" spans="1:26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5.75" customHeight="1" spans="1:26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5.75" customHeight="1" spans="1:26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5.75" customHeight="1" spans="1:26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5.75" customHeight="1" spans="1:26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5.75" customHeight="1" spans="1:26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5.75" customHeight="1" spans="1:26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5.75" customHeight="1" spans="1:26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5.75" customHeight="1" spans="1:26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5.75" customHeight="1" spans="1:26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5.75" customHeight="1" spans="1:26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5.75" customHeight="1" spans="1:26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5.75" customHeight="1" spans="1:26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5.75" customHeight="1" spans="1:26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5.75" customHeight="1" spans="1:26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5.75" customHeight="1" spans="1:26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5.75" customHeight="1" spans="1:26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5.75" customHeight="1" spans="1:26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5.75" customHeight="1" spans="1:26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5.75" customHeight="1" spans="1:26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5.75" customHeight="1" spans="1:26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5.75" customHeight="1" spans="1:26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5.75" customHeight="1" spans="1:26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5.75" customHeight="1" spans="1:26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5.75" customHeight="1" spans="1:26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5.75" customHeight="1" spans="1:26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5.75" customHeight="1" spans="1:26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5.75" customHeight="1" spans="1:26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5.75" customHeight="1" spans="1:26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5.75" customHeight="1" spans="1:26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5.75" customHeight="1" spans="1:26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5.75" customHeight="1" spans="1:26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5.75" customHeight="1" spans="1:26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5.75" customHeight="1" spans="1:26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5.75" customHeight="1" spans="1:26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5.75" customHeight="1" spans="1:26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5.75" customHeight="1" spans="1:26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5.75" customHeight="1" spans="1:26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5.75" customHeight="1" spans="1:26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5.75" customHeight="1" spans="1:26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5.75" customHeight="1" spans="1:26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5.75" customHeight="1" spans="1:26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5.75" customHeight="1" spans="1:26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5.75" customHeight="1" spans="1:26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5.75" customHeight="1" spans="1:26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5.75" customHeight="1" spans="1:26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5.75" customHeight="1" spans="1:26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5.75" customHeight="1" spans="1:26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5.75" customHeight="1" spans="1:26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5.75" customHeight="1" spans="1:26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5.75" customHeight="1" spans="1:26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5.75" customHeight="1" spans="1:26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5.75" customHeight="1" spans="1:26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5.75" customHeight="1" spans="1:26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5.75" customHeight="1" spans="1:26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5.75" customHeight="1" spans="1:26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5.75" customHeight="1" spans="1:26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5.75" customHeight="1" spans="1:26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5.75" customHeight="1" spans="1:26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5.75" customHeight="1" spans="1:26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5.75" customHeight="1" spans="1:26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5.75" customHeight="1" spans="1:26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5.75" customHeight="1" spans="1:26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5.75" customHeight="1" spans="1:26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5.75" customHeight="1" spans="1:26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5.75" customHeight="1" spans="1:26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5.75" customHeight="1" spans="1:26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5.75" customHeight="1" spans="1:26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5.75" customHeight="1" spans="1:26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5.75" customHeight="1" spans="1:26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5.75" customHeight="1" spans="1:26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5.75" customHeight="1" spans="1:26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5.75" customHeight="1" spans="1:26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5.75" customHeight="1" spans="1:26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5.75" customHeight="1" spans="1:26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5.75" customHeight="1" spans="1:26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5.75" customHeight="1" spans="1:26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5.75" customHeight="1" spans="1:26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5.75" customHeight="1" spans="1:26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5.75" customHeight="1" spans="1:26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5.75" customHeight="1" spans="1:26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5.75" customHeight="1" spans="1:26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5.75" customHeight="1" spans="1:26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5.75" customHeight="1" spans="1:26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5.75" customHeight="1" spans="1:26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5.75" customHeight="1" spans="1:26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5.75" customHeight="1" spans="1:26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5.75" customHeight="1" spans="1:26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5.75" customHeight="1" spans="1:26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5.75" customHeight="1" spans="1:26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5.75" customHeight="1" spans="1:26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5.75" customHeight="1" spans="1:26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5.75" customHeight="1" spans="1:26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5.75" customHeight="1" spans="1:26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5.75" customHeight="1" spans="1:26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5.75" customHeight="1" spans="1:26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5.75" customHeight="1" spans="1:26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5.75" customHeight="1" spans="1:26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5.75" customHeight="1" spans="1:26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5.75" customHeight="1" spans="1:26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5.75" customHeight="1" spans="1:26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5.75" customHeight="1" spans="1:26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5.75" customHeight="1" spans="1:26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5.75" customHeight="1" spans="1:26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5.75" customHeight="1" spans="1:26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5.75" customHeight="1" spans="1:26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5.75" customHeight="1" spans="1:26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5.75" customHeight="1" spans="1:26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5.75" customHeight="1" spans="1:26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5.75" customHeight="1" spans="1:26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5.75" customHeight="1" spans="1:26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5.75" customHeight="1" spans="1:26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5.75" customHeight="1" spans="1:26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5.75" customHeight="1" spans="1:26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5.75" customHeight="1" spans="1:26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5.75" customHeight="1" spans="1:26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5.75" customHeight="1" spans="1:26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5.75" customHeight="1" spans="1:26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5.75" customHeight="1" spans="1:26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5.75" customHeight="1" spans="1:26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5.75" customHeight="1" spans="1:26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5.75" customHeight="1" spans="1:26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5.75" customHeight="1" spans="1:26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5.75" customHeight="1" spans="1:26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5.75" customHeight="1" spans="1:26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5.75" customHeight="1" spans="1:26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5.75" customHeight="1" spans="1:26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5.75" customHeight="1" spans="1:2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5.75" customHeight="1" spans="1:26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5.75" customHeight="1" spans="1:26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5.75" customHeight="1" spans="1:26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5.75" customHeight="1" spans="1:26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5.75" customHeight="1" spans="1:26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5.75" customHeight="1" spans="1:26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5.75" customHeight="1" spans="1:26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5.75" customHeight="1" spans="1:26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5.75" customHeight="1" spans="1:26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5.75" customHeight="1" spans="1:2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5.75" customHeight="1" spans="1:26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5.75" customHeight="1" spans="1:26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5.75" customHeight="1" spans="1:26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5.75" customHeight="1" spans="1:26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5.75" customHeight="1" spans="1:26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5.75" customHeight="1" spans="1:26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5.75" customHeight="1" spans="1:26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5.75" customHeight="1" spans="1:26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5.75" customHeight="1" spans="1:26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5.75" customHeight="1" spans="1:2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5.75" customHeight="1" spans="1:26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5.75" customHeight="1" spans="1:26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5.75" customHeight="1" spans="1:26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5.75" customHeight="1" spans="1:26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5.75" customHeight="1" spans="1:26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5.75" customHeight="1" spans="1:26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5.75" customHeight="1" spans="1:26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5.75" customHeight="1" spans="1:26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5.75" customHeight="1" spans="1:26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5.75" customHeight="1" spans="1:2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5.75" customHeight="1" spans="1:26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5.75" customHeight="1" spans="1:26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5.75" customHeight="1" spans="1:26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5.75" customHeight="1" spans="1:26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5.75" customHeight="1" spans="1:26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5.75" customHeight="1" spans="1:26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5.75" customHeight="1" spans="1:26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5.75" customHeight="1" spans="1:26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5.75" customHeight="1" spans="1:26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5.75" customHeight="1" spans="1:2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5.75" customHeight="1" spans="1:26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5.75" customHeight="1" spans="1:26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5.75" customHeight="1" spans="1:26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5.75" customHeight="1" spans="1:26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5.75" customHeight="1" spans="1:26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5.75" customHeight="1" spans="1:26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5.75" customHeight="1" spans="1:26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5.75" customHeight="1" spans="1:26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5.75" customHeight="1" spans="1:26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5.75" customHeight="1" spans="1:2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5.75" customHeight="1" spans="1:26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5.75" customHeight="1" spans="1:26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5.75" customHeight="1" spans="1:26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5.75" customHeight="1" spans="1:26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5.75" customHeight="1" spans="1:26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5.75" customHeight="1" spans="1:26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5.75" customHeight="1" spans="1:26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5.75" customHeight="1" spans="1:26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5.75" customHeight="1" spans="1:26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5.75" customHeight="1" spans="1:2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5.75" customHeight="1" spans="1:26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5.75" customHeight="1" spans="1:26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5.75" customHeight="1" spans="1:26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5.75" customHeight="1" spans="1:26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5.75" customHeight="1" spans="1:26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5.75" customHeight="1" spans="1:26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5.75" customHeight="1" spans="1:26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5.75" customHeight="1" spans="1:26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5.75" customHeight="1" spans="1:26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5.75" customHeight="1" spans="1:2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5.75" customHeight="1" spans="1:26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5.75" customHeight="1" spans="1:26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5.75" customHeight="1" spans="1:26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5.75" customHeight="1" spans="1:26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5.75" customHeight="1" spans="1:26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5.75" customHeight="1" spans="1:26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5.75" customHeight="1" spans="1:26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5.75" customHeight="1" spans="1:26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5.75" customHeight="1" spans="1:26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5.75" customHeight="1" spans="1:2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5.75" customHeight="1" spans="1:26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5.75" customHeight="1" spans="1:26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5.75" customHeight="1" spans="1:26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5.75" customHeight="1" spans="1:26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5.75" customHeight="1" spans="1:26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5.75" customHeight="1" spans="1:26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5.75" customHeight="1" spans="1:26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5.75" customHeight="1" spans="1:26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5.75" customHeight="1" spans="1:26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5.75" customHeight="1" spans="1:2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5.75" customHeight="1" spans="1:26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5.75" customHeight="1" spans="1:26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5.75" customHeight="1" spans="1:26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5.75" customHeight="1" spans="1:26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5.75" customHeight="1" spans="1:26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5.75" customHeight="1" spans="1:26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5.75" customHeight="1" spans="1:26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5.75" customHeight="1" spans="1:26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5.75" customHeight="1" spans="1:26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5.75" customHeight="1" spans="1:2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5.75" customHeight="1" spans="1:26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5.75" customHeight="1" spans="1:26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5.75" customHeight="1" spans="1:26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5.75" customHeight="1" spans="1:26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5.75" customHeight="1" spans="1:26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5.75" customHeight="1" spans="1:26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5.75" customHeight="1" spans="1:26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5.75" customHeight="1" spans="1:26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5.75" customHeight="1" spans="1:26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5.75" customHeight="1" spans="1:26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5.75" customHeight="1" spans="1:26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5.75" customHeight="1" spans="1:26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5.75" customHeight="1" spans="1:26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5.75" customHeight="1" spans="1:26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5.75" customHeight="1" spans="1:26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5.75" customHeight="1" spans="1:26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5.75" customHeight="1" spans="1:26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5.75" customHeight="1" spans="1:26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5.75" customHeight="1" spans="1:26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5.75" customHeight="1" spans="1:26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5.75" customHeight="1" spans="1:26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5.75" customHeight="1" spans="1:26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5.75" customHeight="1" spans="1:26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5.75" customHeight="1" spans="1:26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5.75" customHeight="1" spans="1:26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5.75" customHeight="1" spans="1:26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5.75" customHeight="1" spans="1:26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5.75" customHeight="1" spans="1:26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5.75" customHeight="1" spans="1:26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5.75" customHeight="1" spans="1:26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5.75" customHeight="1" spans="1:26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5.75" customHeight="1" spans="1:26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5.75" customHeight="1" spans="1:26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5.75" customHeight="1" spans="1:26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5.75" customHeight="1" spans="1:26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5.75" customHeight="1" spans="1:26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5.75" customHeight="1" spans="1:26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5.75" customHeight="1" spans="1:26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5.75" customHeight="1" spans="1:26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5.75" customHeight="1" spans="1:26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5.75" customHeight="1" spans="1:26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5.75" customHeight="1" spans="1:26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5.75" customHeight="1" spans="1:26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5.75" customHeight="1" spans="1:26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5.75" customHeight="1" spans="1:26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5.75" customHeight="1" spans="1:26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5.75" customHeight="1" spans="1:26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5.75" customHeight="1" spans="1:26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5.75" customHeight="1" spans="1:26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5.75" customHeight="1" spans="1:26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5.75" customHeight="1" spans="1:26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5.75" customHeight="1" spans="1:26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5.75" customHeight="1" spans="1:26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5.75" customHeight="1" spans="1:26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5.75" customHeight="1" spans="1:26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5.75" customHeight="1" spans="1:26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5.75" customHeight="1" spans="1:26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5.75" customHeight="1" spans="1:26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5.75" customHeight="1" spans="1:26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5.75" customHeight="1" spans="1:26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5.75" customHeight="1" spans="1:26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5.75" customHeight="1" spans="1:26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5.75" customHeight="1" spans="1:26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5.75" customHeight="1" spans="1:26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5.75" customHeight="1" spans="1:26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5.75" customHeight="1" spans="1:26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5.75" customHeight="1" spans="1:26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5.75" customHeight="1" spans="1:26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5.75" customHeight="1" spans="1:26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5.75" customHeight="1" spans="1:26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5.75" customHeight="1" spans="1:26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5.75" customHeight="1" spans="1:26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5.75" customHeight="1" spans="1:26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5.75" customHeight="1" spans="1:26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5.75" customHeight="1" spans="1:26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5.75" customHeight="1" spans="1:26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5.75" customHeight="1" spans="1:26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5.75" customHeight="1" spans="1:26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5.75" customHeight="1" spans="1:26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5.75" customHeight="1" spans="1:26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5.75" customHeight="1" spans="1:26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5.75" customHeight="1" spans="1:26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5.75" customHeight="1" spans="1:26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5.75" customHeight="1" spans="1:26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5.75" customHeight="1" spans="1:26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5.75" customHeight="1" spans="1:26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5.75" customHeight="1" spans="1:26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5.75" customHeight="1" spans="1:26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5.75" customHeight="1" spans="1:26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5.75" customHeight="1" spans="1:26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5.75" customHeight="1" spans="1:26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5.75" customHeight="1" spans="1:26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5.75" customHeight="1" spans="1:26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5.75" customHeight="1" spans="1:26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5.75" customHeight="1" spans="1:26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5.75" customHeight="1" spans="1:26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5.75" customHeight="1" spans="1:26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5.75" customHeight="1" spans="1:26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5.75" customHeight="1" spans="1:26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5.75" customHeight="1" spans="1:26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5.75" customHeight="1" spans="1:26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5.75" customHeight="1" spans="1:26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5.75" customHeight="1" spans="1:26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5.75" customHeight="1" spans="1:26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5.75" customHeight="1" spans="1:26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5.75" customHeight="1" spans="1:26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5.75" customHeight="1" spans="1:26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5.75" customHeight="1" spans="1:26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5.75" customHeight="1" spans="1:26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5.75" customHeight="1" spans="1:26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5.75" customHeight="1" spans="1:26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5.75" customHeight="1" spans="1:26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5.75" customHeight="1" spans="1:26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5.75" customHeight="1" spans="1:26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5.75" customHeight="1" spans="1:26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5.75" customHeight="1" spans="1:26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5.75" customHeight="1" spans="1:26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5.75" customHeight="1" spans="1:26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5.75" customHeight="1" spans="1:26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5.75" customHeight="1" spans="1:26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5.75" customHeight="1" spans="1:26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5.75" customHeight="1" spans="1:26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5.75" customHeight="1" spans="1:26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5.75" customHeight="1" spans="1:26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5.75" customHeight="1" spans="1:26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5.75" customHeight="1" spans="1:26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5.75" customHeight="1" spans="1:26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5.75" customHeight="1" spans="1:26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5.75" customHeight="1" spans="1:26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5.75" customHeight="1" spans="1:26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5.75" customHeight="1" spans="1:26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5.75" customHeight="1" spans="1:26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5.75" customHeight="1" spans="1:26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5.75" customHeight="1" spans="1:26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5.75" customHeight="1" spans="1:26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5.75" customHeight="1" spans="1:26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5.75" customHeight="1" spans="1:26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5.75" customHeight="1" spans="1:26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5.75" customHeight="1" spans="1:26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5.75" customHeight="1" spans="1:26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5.75" customHeight="1" spans="1:26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5.75" customHeight="1" spans="1:26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5.75" customHeight="1" spans="1:26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5.75" customHeight="1" spans="1:26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5.75" customHeight="1" spans="1:26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5.75" customHeight="1" spans="1:26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5.75" customHeight="1" spans="1:26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5.75" customHeight="1" spans="1:26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5.75" customHeight="1" spans="1:26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5.75" customHeight="1" spans="1:26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5.75" customHeight="1" spans="1:26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5.75" customHeight="1" spans="1:26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5.75" customHeight="1" spans="1:26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5.75" customHeight="1" spans="1:26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5.75" customHeight="1" spans="1:26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5.75" customHeight="1" spans="1:26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5.75" customHeight="1" spans="1:26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5.75" customHeight="1" spans="1:26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5.75" customHeight="1" spans="1:26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5.75" customHeight="1" spans="1:26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5.75" customHeight="1" spans="1:26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5.75" customHeight="1" spans="1:26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5.75" customHeight="1" spans="1:26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5.75" customHeight="1" spans="1:26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5.75" customHeight="1" spans="1:26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5.75" customHeight="1" spans="1:26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5.75" customHeight="1" spans="1:26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5.75" customHeight="1" spans="1:26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5.75" customHeight="1" spans="1:26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5.75" customHeight="1" spans="1:26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5.75" customHeight="1" spans="1:26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5.75" customHeight="1" spans="1:26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5.75" customHeight="1" spans="1:26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5.75" customHeight="1" spans="1:26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5.75" customHeight="1" spans="1:26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5.75" customHeight="1" spans="1:26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5.75" customHeight="1" spans="1:26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5.75" customHeight="1" spans="1:26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5.75" customHeight="1" spans="1:26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5.75" customHeight="1" spans="1:26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5.75" customHeight="1" spans="1:26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5.75" customHeight="1" spans="1:26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5.75" customHeight="1" spans="1:26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5.75" customHeight="1" spans="1:26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5.75" customHeight="1" spans="1:26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5.75" customHeight="1" spans="1:26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5.75" customHeight="1" spans="1:26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5.75" customHeight="1" spans="1:26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5.75" customHeight="1" spans="1:26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5.75" customHeight="1" spans="1:26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5.75" customHeight="1" spans="1:26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5.75" customHeight="1" spans="1:26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5.75" customHeight="1" spans="1:26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5.75" customHeight="1" spans="1:26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5.75" customHeight="1" spans="1:26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5.75" customHeight="1" spans="1:26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5.75" customHeight="1" spans="1:26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5.75" customHeight="1" spans="1:26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5.75" customHeight="1" spans="1:26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5.75" customHeight="1" spans="1:26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5.75" customHeight="1" spans="1:26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5.75" customHeight="1" spans="1:26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5.75" customHeight="1" spans="1:26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5.75" customHeight="1" spans="1:26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5.75" customHeight="1" spans="1:26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5.75" customHeight="1" spans="1:26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5.75" customHeight="1" spans="1:26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5.75" customHeight="1" spans="1:26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5.75" customHeight="1" spans="1:26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5.75" customHeight="1" spans="1:26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5.75" customHeight="1" spans="1:26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5.75" customHeight="1" spans="1:26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5.75" customHeight="1" spans="1:26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5.75" customHeight="1" spans="1:26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5.75" customHeight="1" spans="1:26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5.75" customHeight="1" spans="1:26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5.75" customHeight="1" spans="1:26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5.75" customHeight="1" spans="1:26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5.75" customHeight="1" spans="1:26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5.75" customHeight="1" spans="1:26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5.75" customHeight="1" spans="1:26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5.75" customHeight="1" spans="1:26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5.75" customHeight="1" spans="1:26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5.75" customHeight="1" spans="1:26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5.75" customHeight="1" spans="1:26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5.75" customHeight="1" spans="1:26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5.75" customHeight="1" spans="1:26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5.75" customHeight="1" spans="1:26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5.75" customHeight="1" spans="1:26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5.75" customHeight="1" spans="1:26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5.75" customHeight="1" spans="1:26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5.75" customHeight="1" spans="1:26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5.75" customHeight="1" spans="1:26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5.75" customHeight="1" spans="1:26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5.75" customHeight="1" spans="1:26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5.75" customHeight="1" spans="1:26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5.75" customHeight="1" spans="1:26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5.75" customHeight="1" spans="1:26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5.75" customHeight="1" spans="1:26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5.75" customHeight="1" spans="1:26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5.75" customHeight="1" spans="1:26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5.75" customHeight="1" spans="1:26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5.75" customHeight="1" spans="1:26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5.75" customHeight="1" spans="1:26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5.75" customHeight="1" spans="1:26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5.75" customHeight="1" spans="1:26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5.75" customHeight="1" spans="1:26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5.75" customHeight="1" spans="1:26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5.75" customHeight="1" spans="1:26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5.75" customHeight="1" spans="1:26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5.75" customHeight="1" spans="1:26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5.75" customHeight="1" spans="1:26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5.75" customHeight="1" spans="1:26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5.75" customHeight="1" spans="1:26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5.75" customHeight="1" spans="1:26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5.75" customHeight="1" spans="1:26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5.75" customHeight="1" spans="1:26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5.75" customHeight="1" spans="1:26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5.75" customHeight="1" spans="1:26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5.75" customHeight="1" spans="1:26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5.75" customHeight="1" spans="1:26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5.75" customHeight="1" spans="1:26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5.75" customHeight="1" spans="1:26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5.75" customHeight="1" spans="1:26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5.75" customHeight="1" spans="1:26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5.75" customHeight="1" spans="1:26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5.75" customHeight="1" spans="1:26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5.75" customHeight="1" spans="1:26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5.75" customHeight="1" spans="1:26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5.75" customHeight="1" spans="1:26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5.75" customHeight="1" spans="1:26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5.75" customHeight="1" spans="1:26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5.75" customHeight="1" spans="1:26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5.75" customHeight="1" spans="1:26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5.75" customHeight="1" spans="1:26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5.75" customHeight="1" spans="1:26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5.75" customHeight="1" spans="1:26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5.75" customHeight="1" spans="1:26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5.75" customHeight="1" spans="1:26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5.75" customHeight="1" spans="1:26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5.75" customHeight="1" spans="1:26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5.75" customHeight="1" spans="1:26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5.75" customHeight="1" spans="1:26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5.75" customHeight="1" spans="1:26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5.75" customHeight="1" spans="1:26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5.75" customHeight="1" spans="1:26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5.75" customHeight="1" spans="1:26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5.75" customHeight="1" spans="1:26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5.75" customHeight="1" spans="1:26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5.75" customHeight="1" spans="1:26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5.75" customHeight="1" spans="1:26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5.75" customHeight="1" spans="1:26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5.75" customHeight="1" spans="1:26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5.75" customHeight="1" spans="1:26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5.75" customHeight="1" spans="1:26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5.75" customHeight="1" spans="1:26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5.75" customHeight="1" spans="1:26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5.75" customHeight="1" spans="1:26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5.75" customHeight="1" spans="1:26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5.75" customHeight="1" spans="1:26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5.75" customHeight="1" spans="1:26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5.75" customHeight="1" spans="1:26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5.75" customHeight="1" spans="1:26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5.75" customHeight="1" spans="1:26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5.75" customHeight="1" spans="1:26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5.75" customHeight="1" spans="1:26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5.75" customHeight="1" spans="1:26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5.75" customHeight="1" spans="1:26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5.75" customHeight="1" spans="1:26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5.75" customHeight="1" spans="1:26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5.75" customHeight="1" spans="1:26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5.75" customHeight="1" spans="1:26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5.75" customHeight="1" spans="1:26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5.75" customHeight="1" spans="1:26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5.75" customHeight="1" spans="1:26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5.75" customHeight="1" spans="1:26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5.75" customHeight="1" spans="1:26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5.75" customHeight="1" spans="1:26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5.75" customHeight="1" spans="1:26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5.75" customHeight="1" spans="1:26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5.75" customHeight="1" spans="1:26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5.75" customHeight="1" spans="1:26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5.75" customHeight="1" spans="1:26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5.75" customHeight="1" spans="1:26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5.75" customHeight="1" spans="1:26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5.75" customHeight="1" spans="1:26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5.75" customHeight="1" spans="1:26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5.75" customHeight="1" spans="1:26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5.75" customHeight="1" spans="1:26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5.75" customHeight="1" spans="1:26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5.75" customHeight="1" spans="1:26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5.75" customHeight="1" spans="1:26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5.75" customHeight="1" spans="1:26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5.75" customHeight="1" spans="1:26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53">
    <mergeCell ref="A1:N1"/>
    <mergeCell ref="A2:B2"/>
    <mergeCell ref="C2:E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7:C27"/>
    <mergeCell ref="B29:C29"/>
    <mergeCell ref="B30:C30"/>
    <mergeCell ref="B31:C31"/>
    <mergeCell ref="B32:C32"/>
    <mergeCell ref="B33:C33"/>
    <mergeCell ref="B34:C34"/>
    <mergeCell ref="B36:C36"/>
    <mergeCell ref="B37:C37"/>
    <mergeCell ref="B39:C39"/>
    <mergeCell ref="B40:C40"/>
  </mergeCells>
  <pageMargins left="0.25" right="0.25" top="0.75" bottom="0.75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59"/>
  <sheetViews>
    <sheetView view="pageBreakPreview" zoomScale="55" zoomScaleNormal="100" workbookViewId="0">
      <selection activeCell="L34" sqref="L34"/>
    </sheetView>
  </sheetViews>
  <sheetFormatPr defaultColWidth="11.2166666666667" defaultRowHeight="15" customHeight="1"/>
  <cols>
    <col min="1" max="1" width="6.44166666666667" customWidth="1"/>
    <col min="2" max="2" width="17.4416666666667" customWidth="1"/>
    <col min="3" max="3" width="26.4416666666667" customWidth="1"/>
    <col min="4" max="4" width="52.9" customWidth="1"/>
    <col min="5" max="14" width="12.7" customWidth="1"/>
    <col min="15" max="26" width="11" customWidth="1"/>
  </cols>
  <sheetData>
    <row r="1" ht="33.7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1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5.75" customHeight="1" spans="1:26">
      <c r="A2" s="3" t="s">
        <v>0</v>
      </c>
      <c r="B2" s="4"/>
      <c r="C2" s="5" t="s">
        <v>1</v>
      </c>
      <c r="D2" s="6"/>
      <c r="E2" s="6"/>
      <c r="F2" s="4"/>
      <c r="G2" s="7" t="s">
        <v>2</v>
      </c>
      <c r="H2" s="6"/>
      <c r="I2" s="4"/>
      <c r="J2" s="62" t="s">
        <v>3</v>
      </c>
      <c r="K2" s="6"/>
      <c r="L2" s="6"/>
      <c r="M2" s="6"/>
      <c r="N2" s="63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ht="15.75" customHeight="1" spans="1:26">
      <c r="A3" s="3" t="s">
        <v>4</v>
      </c>
      <c r="B3" s="4"/>
      <c r="C3" s="8"/>
      <c r="D3" s="6"/>
      <c r="E3" s="6"/>
      <c r="F3" s="4"/>
      <c r="G3" s="7" t="s">
        <v>5</v>
      </c>
      <c r="H3" s="6"/>
      <c r="I3" s="4"/>
      <c r="J3" s="8" t="s">
        <v>6</v>
      </c>
      <c r="K3" s="6"/>
      <c r="L3" s="6"/>
      <c r="M3" s="6"/>
      <c r="N3" s="63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ht="15.75" customHeight="1" spans="1:26">
      <c r="A4" s="3" t="s">
        <v>7</v>
      </c>
      <c r="B4" s="4"/>
      <c r="C4" s="8" t="s">
        <v>8</v>
      </c>
      <c r="D4" s="6"/>
      <c r="E4" s="6"/>
      <c r="F4" s="4"/>
      <c r="G4" s="7" t="s">
        <v>9</v>
      </c>
      <c r="H4" s="6"/>
      <c r="I4" s="4"/>
      <c r="J4" s="8" t="s">
        <v>10</v>
      </c>
      <c r="K4" s="6"/>
      <c r="L4" s="6"/>
      <c r="M4" s="6"/>
      <c r="N4" s="63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ht="15.75" customHeight="1" spans="1:26">
      <c r="A5" s="3" t="s">
        <v>11</v>
      </c>
      <c r="B5" s="4"/>
      <c r="C5" s="8"/>
      <c r="D5" s="6"/>
      <c r="E5" s="6"/>
      <c r="F5" s="4"/>
      <c r="G5" s="7" t="s">
        <v>12</v>
      </c>
      <c r="H5" s="6"/>
      <c r="I5" s="4"/>
      <c r="J5" s="65" t="s">
        <v>13</v>
      </c>
      <c r="K5" s="6"/>
      <c r="L5" s="6"/>
      <c r="M5" s="6"/>
      <c r="N5" s="63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ht="15.75" customHeight="1" spans="1:26">
      <c r="A6" s="3" t="s">
        <v>14</v>
      </c>
      <c r="B6" s="4"/>
      <c r="C6" s="8" t="s">
        <v>15</v>
      </c>
      <c r="D6" s="6"/>
      <c r="E6" s="6"/>
      <c r="F6" s="4"/>
      <c r="G6" s="7" t="s">
        <v>16</v>
      </c>
      <c r="H6" s="6"/>
      <c r="I6" s="4"/>
      <c r="J6" s="66"/>
      <c r="K6" s="6"/>
      <c r="L6" s="6"/>
      <c r="M6" s="6"/>
      <c r="N6" s="63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ht="15.75" customHeight="1" spans="1:26">
      <c r="A7" s="3" t="s">
        <v>18</v>
      </c>
      <c r="B7" s="4"/>
      <c r="C7" s="9" t="s">
        <v>19</v>
      </c>
      <c r="D7" s="6"/>
      <c r="E7" s="6"/>
      <c r="F7" s="4"/>
      <c r="G7" s="7" t="s">
        <v>20</v>
      </c>
      <c r="H7" s="6"/>
      <c r="I7" s="4"/>
      <c r="J7" s="67"/>
      <c r="K7" s="6"/>
      <c r="L7" s="6"/>
      <c r="M7" s="6"/>
      <c r="N7" s="63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ht="27.75" customHeight="1" spans="1:26">
      <c r="A8" s="10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68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22.5" customHeight="1" spans="1:26">
      <c r="A9" s="12"/>
      <c r="B9" s="13"/>
      <c r="C9" s="13"/>
      <c r="D9" s="13"/>
      <c r="E9" s="13"/>
      <c r="F9" s="14" t="s">
        <v>22</v>
      </c>
      <c r="G9" s="15"/>
      <c r="H9" s="15"/>
      <c r="I9" s="15"/>
      <c r="J9" s="15"/>
      <c r="K9" s="15"/>
      <c r="L9" s="14" t="s">
        <v>23</v>
      </c>
      <c r="M9" s="15"/>
      <c r="N9" s="6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36" customHeight="1" spans="1:26">
      <c r="A10" s="16" t="s">
        <v>24</v>
      </c>
      <c r="B10" s="16" t="s">
        <v>25</v>
      </c>
      <c r="C10" s="17"/>
      <c r="D10" s="18" t="s">
        <v>26</v>
      </c>
      <c r="E10" s="19" t="s">
        <v>27</v>
      </c>
      <c r="F10" s="20" t="s">
        <v>28</v>
      </c>
      <c r="G10" s="21" t="s">
        <v>29</v>
      </c>
      <c r="H10" s="22" t="s">
        <v>30</v>
      </c>
      <c r="I10" s="70" t="s">
        <v>31</v>
      </c>
      <c r="J10" s="70" t="s">
        <v>32</v>
      </c>
      <c r="K10" s="71" t="s">
        <v>33</v>
      </c>
      <c r="L10" s="72" t="s">
        <v>34</v>
      </c>
      <c r="M10" s="22" t="s">
        <v>35</v>
      </c>
      <c r="N10" s="73" t="s">
        <v>36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15.75" customHeight="1" spans="1:26">
      <c r="A11" s="23"/>
      <c r="B11" s="24"/>
      <c r="C11" s="25"/>
      <c r="D11" s="26"/>
      <c r="E11" s="27"/>
      <c r="F11" s="28"/>
      <c r="G11" s="29"/>
      <c r="H11" s="30"/>
      <c r="I11" s="75"/>
      <c r="J11" s="75"/>
      <c r="K11" s="76"/>
      <c r="L11" s="77"/>
      <c r="M11" s="30"/>
      <c r="N11" s="27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ht="23" customHeight="1" spans="1:26">
      <c r="A12" s="31" t="s">
        <v>62</v>
      </c>
      <c r="B12" s="32" t="s">
        <v>63</v>
      </c>
      <c r="C12" s="4"/>
      <c r="D12" s="33" t="s">
        <v>64</v>
      </c>
      <c r="E12" s="34">
        <v>0.25</v>
      </c>
      <c r="F12" s="83">
        <f t="shared" ref="F12:F15" si="0">SUM(G12-1/2)</f>
        <v>45</v>
      </c>
      <c r="G12" s="84">
        <f t="shared" ref="G12:G15" si="1">SUM(H12-1/2)</f>
        <v>45.5</v>
      </c>
      <c r="H12" s="85">
        <v>46</v>
      </c>
      <c r="I12" s="93">
        <f t="shared" ref="I12:K12" si="2">SUM(H12+1/2)</f>
        <v>46.5</v>
      </c>
      <c r="J12" s="93">
        <f t="shared" si="2"/>
        <v>47</v>
      </c>
      <c r="K12" s="94">
        <f t="shared" si="2"/>
        <v>47.5</v>
      </c>
      <c r="L12" s="95">
        <f t="shared" ref="L12:L15" si="3">SUM(M12-1/2)</f>
        <v>46.5</v>
      </c>
      <c r="M12" s="96">
        <v>47</v>
      </c>
      <c r="N12" s="97">
        <f t="shared" ref="N12:N15" si="4">SUM(M12+1/2)</f>
        <v>47.5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23" customHeight="1" spans="1:26">
      <c r="A13" s="31" t="s">
        <v>62</v>
      </c>
      <c r="B13" s="32" t="s">
        <v>65</v>
      </c>
      <c r="C13" s="4"/>
      <c r="D13" s="33" t="s">
        <v>66</v>
      </c>
      <c r="E13" s="34">
        <v>0.25</v>
      </c>
      <c r="F13" s="86">
        <f t="shared" si="0"/>
        <v>46</v>
      </c>
      <c r="G13" s="87">
        <f t="shared" si="1"/>
        <v>46.5</v>
      </c>
      <c r="H13" s="85">
        <v>47</v>
      </c>
      <c r="I13" s="98">
        <f t="shared" ref="I13:K13" si="5">SUM(H13+1/2)</f>
        <v>47.5</v>
      </c>
      <c r="J13" s="98">
        <f t="shared" si="5"/>
        <v>48</v>
      </c>
      <c r="K13" s="99">
        <f t="shared" si="5"/>
        <v>48.5</v>
      </c>
      <c r="L13" s="100">
        <f t="shared" si="3"/>
        <v>47</v>
      </c>
      <c r="M13" s="96">
        <v>47.5</v>
      </c>
      <c r="N13" s="101">
        <f t="shared" si="4"/>
        <v>48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23" customHeight="1" spans="1:26">
      <c r="A14" s="36" t="s">
        <v>67</v>
      </c>
      <c r="B14" s="37" t="s">
        <v>68</v>
      </c>
      <c r="C14" s="4"/>
      <c r="D14" s="33" t="s">
        <v>69</v>
      </c>
      <c r="E14" s="34">
        <v>0.25</v>
      </c>
      <c r="F14" s="83">
        <f t="shared" si="0"/>
        <v>44</v>
      </c>
      <c r="G14" s="84">
        <f t="shared" si="1"/>
        <v>44.5</v>
      </c>
      <c r="H14" s="85">
        <v>45</v>
      </c>
      <c r="I14" s="93">
        <f t="shared" ref="I14:K14" si="6">SUM(H14+1/2)</f>
        <v>45.5</v>
      </c>
      <c r="J14" s="93">
        <f t="shared" si="6"/>
        <v>46</v>
      </c>
      <c r="K14" s="94">
        <f t="shared" si="6"/>
        <v>46.5</v>
      </c>
      <c r="L14" s="95">
        <f t="shared" si="3"/>
        <v>45.5</v>
      </c>
      <c r="M14" s="96">
        <v>46</v>
      </c>
      <c r="N14" s="97">
        <f t="shared" si="4"/>
        <v>46.5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23" customHeight="1" spans="1:26">
      <c r="A15" s="36" t="s">
        <v>67</v>
      </c>
      <c r="B15" s="37" t="s">
        <v>70</v>
      </c>
      <c r="C15" s="4"/>
      <c r="D15" s="33" t="s">
        <v>71</v>
      </c>
      <c r="E15" s="34">
        <v>0.25</v>
      </c>
      <c r="F15" s="86">
        <f t="shared" si="0"/>
        <v>45</v>
      </c>
      <c r="G15" s="87">
        <f t="shared" si="1"/>
        <v>45.5</v>
      </c>
      <c r="H15" s="85">
        <v>46</v>
      </c>
      <c r="I15" s="98">
        <f t="shared" ref="I15:K15" si="7">SUM(H15+1/2)</f>
        <v>46.5</v>
      </c>
      <c r="J15" s="98">
        <f t="shared" si="7"/>
        <v>47</v>
      </c>
      <c r="K15" s="99">
        <f t="shared" si="7"/>
        <v>47.5</v>
      </c>
      <c r="L15" s="100">
        <f t="shared" si="3"/>
        <v>46</v>
      </c>
      <c r="M15" s="96">
        <v>46.5</v>
      </c>
      <c r="N15" s="101">
        <f t="shared" si="4"/>
        <v>47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23" customHeight="1" spans="1:26">
      <c r="A16" s="38"/>
      <c r="B16" s="32"/>
      <c r="C16" s="4"/>
      <c r="D16" s="39"/>
      <c r="E16" s="34"/>
      <c r="F16" s="83"/>
      <c r="G16" s="84"/>
      <c r="H16" s="88"/>
      <c r="I16" s="93"/>
      <c r="J16" s="93"/>
      <c r="K16" s="94"/>
      <c r="L16" s="95"/>
      <c r="M16" s="102"/>
      <c r="N16" s="97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23" customHeight="1" spans="1:26">
      <c r="A17" s="38"/>
      <c r="B17" s="37" t="s">
        <v>72</v>
      </c>
      <c r="C17" s="4"/>
      <c r="D17" s="33" t="s">
        <v>73</v>
      </c>
      <c r="E17" s="34">
        <v>0.25</v>
      </c>
      <c r="F17" s="86">
        <f>SUM(G17-1/8)</f>
        <v>10.5</v>
      </c>
      <c r="G17" s="87">
        <f>SUM(H17-1/8)</f>
        <v>10.625</v>
      </c>
      <c r="H17" s="85">
        <v>10.75</v>
      </c>
      <c r="I17" s="98">
        <f t="shared" ref="I17:K17" si="8">SUM(H17+1/8)</f>
        <v>10.875</v>
      </c>
      <c r="J17" s="98">
        <f t="shared" si="8"/>
        <v>11</v>
      </c>
      <c r="K17" s="99">
        <f t="shared" si="8"/>
        <v>11.125</v>
      </c>
      <c r="L17" s="100">
        <f>SUM(M17-1/4)</f>
        <v>11.5</v>
      </c>
      <c r="M17" s="96">
        <v>11.75</v>
      </c>
      <c r="N17" s="101">
        <f>SUM(M17+1/4)</f>
        <v>12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23" customHeight="1" spans="1:26">
      <c r="A18" s="40"/>
      <c r="B18" s="32" t="s">
        <v>39</v>
      </c>
      <c r="C18" s="4"/>
      <c r="D18" s="33" t="s">
        <v>74</v>
      </c>
      <c r="E18" s="34">
        <v>0.25</v>
      </c>
      <c r="F18" s="89">
        <f>G18</f>
        <v>8</v>
      </c>
      <c r="G18" s="90">
        <f>H18</f>
        <v>8</v>
      </c>
      <c r="H18" s="91">
        <v>8</v>
      </c>
      <c r="I18" s="103">
        <f t="shared" ref="I18:K18" si="9">H18</f>
        <v>8</v>
      </c>
      <c r="J18" s="103">
        <f t="shared" si="9"/>
        <v>8</v>
      </c>
      <c r="K18" s="104">
        <f t="shared" si="9"/>
        <v>8</v>
      </c>
      <c r="L18" s="105">
        <f>M18-1/8</f>
        <v>7.5</v>
      </c>
      <c r="M18" s="106">
        <v>7.625</v>
      </c>
      <c r="N18" s="107">
        <f>M18+1/8</f>
        <v>7.75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23" customHeight="1" spans="1:26">
      <c r="A19" s="40"/>
      <c r="B19" s="32" t="s">
        <v>75</v>
      </c>
      <c r="C19" s="4"/>
      <c r="D19" s="33" t="s">
        <v>76</v>
      </c>
      <c r="E19" s="34">
        <v>0.25</v>
      </c>
      <c r="F19" s="86">
        <f>H19</f>
        <v>6.25</v>
      </c>
      <c r="G19" s="87">
        <f>H19</f>
        <v>6.25</v>
      </c>
      <c r="H19" s="85">
        <v>6.25</v>
      </c>
      <c r="I19" s="98">
        <f>H19</f>
        <v>6.25</v>
      </c>
      <c r="J19" s="98">
        <f>H19</f>
        <v>6.25</v>
      </c>
      <c r="K19" s="99">
        <f>H19</f>
        <v>6.25</v>
      </c>
      <c r="L19" s="100">
        <f>SUM(M19-1/8)</f>
        <v>6.875</v>
      </c>
      <c r="M19" s="96">
        <v>7</v>
      </c>
      <c r="N19" s="101">
        <f>SUM(M19+1/8)</f>
        <v>7.125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23" customHeight="1" spans="1:26">
      <c r="A20" s="40"/>
      <c r="B20" s="32" t="s">
        <v>41</v>
      </c>
      <c r="C20" s="4"/>
      <c r="D20" s="33" t="s">
        <v>77</v>
      </c>
      <c r="E20" s="34">
        <v>0.25</v>
      </c>
      <c r="F20" s="86">
        <f>H20</f>
        <v>7.125</v>
      </c>
      <c r="G20" s="87">
        <f>H20</f>
        <v>7.125</v>
      </c>
      <c r="H20" s="85">
        <v>7.125</v>
      </c>
      <c r="I20" s="98">
        <f>H20</f>
        <v>7.125</v>
      </c>
      <c r="J20" s="98">
        <f>H20</f>
        <v>7.125</v>
      </c>
      <c r="K20" s="99">
        <f>H20</f>
        <v>7.125</v>
      </c>
      <c r="L20" s="100">
        <f>SUM(M20-1/8)</f>
        <v>7.375</v>
      </c>
      <c r="M20" s="96">
        <v>7.5</v>
      </c>
      <c r="N20" s="101">
        <f>SUM(M20+1/8)</f>
        <v>7.625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23" customHeight="1" spans="1:26">
      <c r="A21" s="38"/>
      <c r="B21" s="32"/>
      <c r="C21" s="4"/>
      <c r="D21" s="39"/>
      <c r="E21" s="34"/>
      <c r="F21" s="83"/>
      <c r="G21" s="84"/>
      <c r="H21" s="88"/>
      <c r="I21" s="93"/>
      <c r="J21" s="93"/>
      <c r="K21" s="94"/>
      <c r="L21" s="95"/>
      <c r="M21" s="102"/>
      <c r="N21" s="97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23" customHeight="1" spans="1:26">
      <c r="A22" s="38"/>
      <c r="B22" s="32" t="s">
        <v>78</v>
      </c>
      <c r="C22" s="4"/>
      <c r="D22" s="33" t="s">
        <v>79</v>
      </c>
      <c r="E22" s="34">
        <v>0.25</v>
      </c>
      <c r="F22" s="86">
        <f t="shared" ref="F22:F25" si="10">SUM(G22-2)</f>
        <v>32.5</v>
      </c>
      <c r="G22" s="87">
        <f t="shared" ref="G22:G25" si="11">SUM(H22-2)</f>
        <v>34.5</v>
      </c>
      <c r="H22" s="85">
        <v>36.5</v>
      </c>
      <c r="I22" s="98">
        <f t="shared" ref="I22:I25" si="12">SUM(H22+2)</f>
        <v>38.5</v>
      </c>
      <c r="J22" s="98">
        <f t="shared" ref="J22:J25" si="13">SUM(I22+2.5)</f>
        <v>41</v>
      </c>
      <c r="K22" s="99">
        <f t="shared" ref="K22:K25" si="14">SUM(J22+2.5)</f>
        <v>43.5</v>
      </c>
      <c r="L22" s="100">
        <f t="shared" ref="L22:L25" si="15">SUM(M22-3)</f>
        <v>46</v>
      </c>
      <c r="M22" s="96">
        <v>49</v>
      </c>
      <c r="N22" s="101">
        <f t="shared" ref="N22:N25" si="16">SUM(M22+3.5)</f>
        <v>52.5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23" customHeight="1" spans="1:26">
      <c r="A23" s="38"/>
      <c r="B23" s="32" t="s">
        <v>80</v>
      </c>
      <c r="C23" s="4"/>
      <c r="D23" s="33" t="s">
        <v>81</v>
      </c>
      <c r="E23" s="34">
        <v>0</v>
      </c>
      <c r="F23" s="86">
        <f>SUM(G23)</f>
        <v>3.5</v>
      </c>
      <c r="G23" s="87">
        <f>SUM(H23)</f>
        <v>3.5</v>
      </c>
      <c r="H23" s="85">
        <v>3.5</v>
      </c>
      <c r="I23" s="98">
        <f t="shared" ref="I23:K23" si="17">SUM(H23)</f>
        <v>3.5</v>
      </c>
      <c r="J23" s="98">
        <f t="shared" si="17"/>
        <v>3.5</v>
      </c>
      <c r="K23" s="99">
        <f t="shared" si="17"/>
        <v>3.5</v>
      </c>
      <c r="L23" s="100">
        <f>SUM(M23)</f>
        <v>4.125</v>
      </c>
      <c r="M23" s="96">
        <v>4.125</v>
      </c>
      <c r="N23" s="101">
        <f>SUM(M23)</f>
        <v>4.125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23" customHeight="1" spans="1:26">
      <c r="A24" s="38"/>
      <c r="B24" s="32" t="s">
        <v>82</v>
      </c>
      <c r="C24" s="4"/>
      <c r="D24" s="33" t="s">
        <v>83</v>
      </c>
      <c r="E24" s="34">
        <v>0.25</v>
      </c>
      <c r="F24" s="86">
        <f t="shared" si="10"/>
        <v>30.375</v>
      </c>
      <c r="G24" s="87">
        <f t="shared" si="11"/>
        <v>32.375</v>
      </c>
      <c r="H24" s="85">
        <v>34.375</v>
      </c>
      <c r="I24" s="98">
        <f t="shared" si="12"/>
        <v>36.375</v>
      </c>
      <c r="J24" s="98">
        <f t="shared" si="13"/>
        <v>38.875</v>
      </c>
      <c r="K24" s="99">
        <f t="shared" si="14"/>
        <v>41.375</v>
      </c>
      <c r="L24" s="100">
        <f t="shared" si="15"/>
        <v>43.75</v>
      </c>
      <c r="M24" s="96">
        <v>46.75</v>
      </c>
      <c r="N24" s="101">
        <f t="shared" si="16"/>
        <v>50.25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23" customHeight="1" spans="1:26">
      <c r="A25" s="38"/>
      <c r="B25" s="32" t="s">
        <v>84</v>
      </c>
      <c r="C25" s="4"/>
      <c r="D25" s="33" t="s">
        <v>85</v>
      </c>
      <c r="E25" s="34">
        <v>0.25</v>
      </c>
      <c r="F25" s="86">
        <f t="shared" si="10"/>
        <v>26.5</v>
      </c>
      <c r="G25" s="87">
        <f t="shared" si="11"/>
        <v>28.5</v>
      </c>
      <c r="H25" s="85">
        <v>30.5</v>
      </c>
      <c r="I25" s="98">
        <f t="shared" si="12"/>
        <v>32.5</v>
      </c>
      <c r="J25" s="98">
        <f t="shared" si="13"/>
        <v>35</v>
      </c>
      <c r="K25" s="99">
        <f t="shared" si="14"/>
        <v>37.5</v>
      </c>
      <c r="L25" s="100">
        <f t="shared" si="15"/>
        <v>41.5</v>
      </c>
      <c r="M25" s="96">
        <v>44.5</v>
      </c>
      <c r="N25" s="101">
        <f t="shared" si="16"/>
        <v>48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23" customHeight="1" spans="1:26">
      <c r="A26" s="40"/>
      <c r="B26" s="32" t="s">
        <v>46</v>
      </c>
      <c r="C26" s="4"/>
      <c r="D26" s="33" t="s">
        <v>86</v>
      </c>
      <c r="E26" s="34">
        <v>0</v>
      </c>
      <c r="F26" s="86">
        <f>H26</f>
        <v>7</v>
      </c>
      <c r="G26" s="87">
        <f>H26</f>
        <v>7</v>
      </c>
      <c r="H26" s="85">
        <v>7</v>
      </c>
      <c r="I26" s="98">
        <f>H26</f>
        <v>7</v>
      </c>
      <c r="J26" s="98">
        <f>H26</f>
        <v>7</v>
      </c>
      <c r="K26" s="99">
        <f>H26</f>
        <v>7</v>
      </c>
      <c r="L26" s="100">
        <f>M26</f>
        <v>8.25</v>
      </c>
      <c r="M26" s="96">
        <v>8.25</v>
      </c>
      <c r="N26" s="101">
        <f>M26</f>
        <v>8.25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23" customHeight="1" spans="1:26">
      <c r="A27" s="40"/>
      <c r="B27" s="32" t="s">
        <v>87</v>
      </c>
      <c r="C27" s="4"/>
      <c r="D27" s="33" t="s">
        <v>88</v>
      </c>
      <c r="E27" s="34">
        <v>0.25</v>
      </c>
      <c r="F27" s="86">
        <f t="shared" ref="F27:F29" si="18">SUM(G27-2)</f>
        <v>40</v>
      </c>
      <c r="G27" s="87">
        <f t="shared" ref="G27:G29" si="19">SUM(H27-2)</f>
        <v>42</v>
      </c>
      <c r="H27" s="85">
        <v>44</v>
      </c>
      <c r="I27" s="98">
        <f t="shared" ref="I27:I29" si="20">SUM(H27+2)</f>
        <v>46</v>
      </c>
      <c r="J27" s="98">
        <f t="shared" ref="J27:J29" si="21">SUM(I27+2.5)</f>
        <v>48.5</v>
      </c>
      <c r="K27" s="99">
        <f t="shared" ref="K27:K29" si="22">SUM(J27+2.5)</f>
        <v>51</v>
      </c>
      <c r="L27" s="100">
        <f t="shared" ref="L27:L29" si="23">SUM(M27-3)</f>
        <v>55</v>
      </c>
      <c r="M27" s="96">
        <v>58</v>
      </c>
      <c r="N27" s="101">
        <f t="shared" ref="N27:N29" si="24">SUM(M27+3.5)</f>
        <v>61.5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23" customHeight="1" spans="1:26">
      <c r="A28" s="38"/>
      <c r="B28" s="32" t="s">
        <v>89</v>
      </c>
      <c r="C28" s="4"/>
      <c r="D28" s="33" t="s">
        <v>90</v>
      </c>
      <c r="E28" s="34">
        <v>0.5</v>
      </c>
      <c r="F28" s="86">
        <f t="shared" si="18"/>
        <v>112</v>
      </c>
      <c r="G28" s="87">
        <f t="shared" si="19"/>
        <v>114</v>
      </c>
      <c r="H28" s="85">
        <v>116</v>
      </c>
      <c r="I28" s="98">
        <f t="shared" si="20"/>
        <v>118</v>
      </c>
      <c r="J28" s="98">
        <f t="shared" si="21"/>
        <v>120.5</v>
      </c>
      <c r="K28" s="99">
        <f t="shared" si="22"/>
        <v>123</v>
      </c>
      <c r="L28" s="100">
        <f t="shared" si="23"/>
        <v>121</v>
      </c>
      <c r="M28" s="96">
        <v>124</v>
      </c>
      <c r="N28" s="101">
        <f t="shared" si="24"/>
        <v>127.5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23" customHeight="1" spans="1:26">
      <c r="A29" s="38"/>
      <c r="B29" s="37" t="s">
        <v>91</v>
      </c>
      <c r="C29" s="4"/>
      <c r="D29" s="33" t="s">
        <v>92</v>
      </c>
      <c r="E29" s="34">
        <v>0.5</v>
      </c>
      <c r="F29" s="86">
        <f t="shared" si="18"/>
        <v>110</v>
      </c>
      <c r="G29" s="87">
        <f t="shared" si="19"/>
        <v>112</v>
      </c>
      <c r="H29" s="85">
        <v>114</v>
      </c>
      <c r="I29" s="98">
        <f t="shared" si="20"/>
        <v>116</v>
      </c>
      <c r="J29" s="98">
        <f t="shared" si="21"/>
        <v>118.5</v>
      </c>
      <c r="K29" s="99">
        <f t="shared" si="22"/>
        <v>121</v>
      </c>
      <c r="L29" s="100">
        <f t="shared" si="23"/>
        <v>101</v>
      </c>
      <c r="M29" s="96">
        <v>104</v>
      </c>
      <c r="N29" s="101">
        <f t="shared" si="24"/>
        <v>107.5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23" customHeight="1" spans="1:26">
      <c r="A30" s="38"/>
      <c r="B30" s="32"/>
      <c r="C30" s="4"/>
      <c r="D30" s="39"/>
      <c r="E30" s="34"/>
      <c r="F30" s="83"/>
      <c r="G30" s="84"/>
      <c r="H30" s="88"/>
      <c r="I30" s="93"/>
      <c r="J30" s="93"/>
      <c r="K30" s="94"/>
      <c r="L30" s="95"/>
      <c r="M30" s="102"/>
      <c r="N30" s="97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23" customHeight="1" spans="1:26">
      <c r="A31" s="38"/>
      <c r="B31" s="32" t="s">
        <v>93</v>
      </c>
      <c r="C31" s="4"/>
      <c r="D31" s="33" t="s">
        <v>94</v>
      </c>
      <c r="E31" s="34">
        <v>0.125</v>
      </c>
      <c r="F31" s="89">
        <f>G31-1/8</f>
        <v>3</v>
      </c>
      <c r="G31" s="90">
        <f>H31-1/8</f>
        <v>3.125</v>
      </c>
      <c r="H31" s="91">
        <v>3.25</v>
      </c>
      <c r="I31" s="103">
        <f t="shared" ref="I31:K31" si="25">H31+1/8</f>
        <v>3.375</v>
      </c>
      <c r="J31" s="103">
        <f t="shared" si="25"/>
        <v>3.5</v>
      </c>
      <c r="K31" s="103">
        <f t="shared" si="25"/>
        <v>3.625</v>
      </c>
      <c r="L31" s="105">
        <f>M31-1/8</f>
        <v>3.375</v>
      </c>
      <c r="M31" s="91">
        <v>3.5</v>
      </c>
      <c r="N31" s="107">
        <f>M31+1/8</f>
        <v>3.625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23" customHeight="1" spans="1:26">
      <c r="A32" s="38"/>
      <c r="B32" s="32"/>
      <c r="C32" s="4"/>
      <c r="D32" s="39"/>
      <c r="E32" s="34"/>
      <c r="F32" s="83"/>
      <c r="G32" s="84"/>
      <c r="H32" s="88"/>
      <c r="I32" s="93"/>
      <c r="J32" s="93"/>
      <c r="K32" s="94"/>
      <c r="L32" s="95"/>
      <c r="M32" s="102"/>
      <c r="N32" s="97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23" customHeight="1" spans="1:26">
      <c r="A33" s="38"/>
      <c r="B33" s="32" t="s">
        <v>95</v>
      </c>
      <c r="C33" s="4"/>
      <c r="D33" s="33" t="s">
        <v>96</v>
      </c>
      <c r="E33" s="34">
        <v>0.125</v>
      </c>
      <c r="F33" s="86">
        <f>SUM(G33-1/8)</f>
        <v>2.5</v>
      </c>
      <c r="G33" s="87">
        <f>SUM(H33-1/8)</f>
        <v>2.625</v>
      </c>
      <c r="H33" s="85">
        <v>2.75</v>
      </c>
      <c r="I33" s="98">
        <f t="shared" ref="I33:K33" si="26">SUM(H33+1/8)</f>
        <v>2.875</v>
      </c>
      <c r="J33" s="98">
        <f t="shared" si="26"/>
        <v>3</v>
      </c>
      <c r="K33" s="99">
        <f t="shared" si="26"/>
        <v>3.125</v>
      </c>
      <c r="L33" s="100">
        <f>SUM(M33-1/8)</f>
        <v>3.375</v>
      </c>
      <c r="M33" s="85">
        <v>3.5</v>
      </c>
      <c r="N33" s="101">
        <f>SUM(M33+1/8)</f>
        <v>3.625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23" customHeight="1" spans="1:26">
      <c r="A34" s="38"/>
      <c r="B34" s="32" t="s">
        <v>51</v>
      </c>
      <c r="C34" s="4"/>
      <c r="D34" s="33" t="s">
        <v>97</v>
      </c>
      <c r="E34" s="34">
        <v>0.25</v>
      </c>
      <c r="F34" s="86">
        <f t="shared" ref="F31:F35" si="27">SUM(G34-1/4)</f>
        <v>9.875</v>
      </c>
      <c r="G34" s="87">
        <f t="shared" ref="G31:G35" si="28">SUM(H34-1/4)</f>
        <v>10.125</v>
      </c>
      <c r="H34" s="85">
        <v>10.375</v>
      </c>
      <c r="I34" s="98">
        <f t="shared" ref="I34:K34" si="29">SUM(H34+1/4)</f>
        <v>10.625</v>
      </c>
      <c r="J34" s="98">
        <f t="shared" si="29"/>
        <v>10.875</v>
      </c>
      <c r="K34" s="99">
        <f t="shared" si="29"/>
        <v>11.125</v>
      </c>
      <c r="L34" s="100">
        <f t="shared" ref="L31:L35" si="30">SUM(M34-3/8)</f>
        <v>11.375</v>
      </c>
      <c r="M34" s="85">
        <v>11.75</v>
      </c>
      <c r="N34" s="101">
        <f t="shared" ref="N31:N35" si="31">SUM(M34+3/8)</f>
        <v>12.125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23" customHeight="1" spans="1:26">
      <c r="A35" s="41"/>
      <c r="B35" s="32" t="s">
        <v>52</v>
      </c>
      <c r="C35" s="4"/>
      <c r="D35" s="42" t="s">
        <v>98</v>
      </c>
      <c r="E35" s="34">
        <v>0.25</v>
      </c>
      <c r="F35" s="86">
        <f t="shared" si="27"/>
        <v>8.25</v>
      </c>
      <c r="G35" s="87">
        <f t="shared" si="28"/>
        <v>8.5</v>
      </c>
      <c r="H35" s="85">
        <v>8.75</v>
      </c>
      <c r="I35" s="98">
        <f t="shared" ref="I35:K35" si="32">SUM(H35+1/4)</f>
        <v>9</v>
      </c>
      <c r="J35" s="98">
        <f t="shared" si="32"/>
        <v>9.25</v>
      </c>
      <c r="K35" s="99">
        <f t="shared" si="32"/>
        <v>9.5</v>
      </c>
      <c r="L35" s="100">
        <f t="shared" si="30"/>
        <v>9.875</v>
      </c>
      <c r="M35" s="85">
        <v>10.25</v>
      </c>
      <c r="N35" s="101">
        <f t="shared" si="31"/>
        <v>10.625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23" customHeight="1" spans="1:26">
      <c r="A36" s="41"/>
      <c r="B36" s="32" t="s">
        <v>53</v>
      </c>
      <c r="C36" s="4"/>
      <c r="D36" s="42" t="s">
        <v>99</v>
      </c>
      <c r="E36" s="34">
        <v>0</v>
      </c>
      <c r="F36" s="86">
        <f>H36</f>
        <v>0.25</v>
      </c>
      <c r="G36" s="87">
        <f>H36</f>
        <v>0.25</v>
      </c>
      <c r="H36" s="85">
        <v>0.25</v>
      </c>
      <c r="I36" s="98">
        <f>H36</f>
        <v>0.25</v>
      </c>
      <c r="J36" s="98">
        <f>H36</f>
        <v>0.25</v>
      </c>
      <c r="K36" s="99">
        <f>H36</f>
        <v>0.25</v>
      </c>
      <c r="L36" s="100">
        <f>M36</f>
        <v>0.375</v>
      </c>
      <c r="M36" s="85">
        <v>0.375</v>
      </c>
      <c r="N36" s="101">
        <f>M36</f>
        <v>0.375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23" customHeight="1" spans="1:26">
      <c r="A37" s="43"/>
      <c r="B37" s="44" t="s">
        <v>100</v>
      </c>
      <c r="C37" s="4"/>
      <c r="D37" s="45" t="s">
        <v>101</v>
      </c>
      <c r="E37" s="34">
        <v>0.25</v>
      </c>
      <c r="F37" s="86">
        <f>SUM(G37-3/8)</f>
        <v>13</v>
      </c>
      <c r="G37" s="87">
        <f>SUM(H37-3/8)</f>
        <v>13.375</v>
      </c>
      <c r="H37" s="85">
        <v>13.75</v>
      </c>
      <c r="I37" s="98">
        <f t="shared" ref="I37:K37" si="33">SUM(H37+3/8)</f>
        <v>14.125</v>
      </c>
      <c r="J37" s="98">
        <f t="shared" si="33"/>
        <v>14.5</v>
      </c>
      <c r="K37" s="99">
        <f t="shared" si="33"/>
        <v>14.875</v>
      </c>
      <c r="L37" s="100">
        <f>SUM(M37-1/2)</f>
        <v>14</v>
      </c>
      <c r="M37" s="85">
        <v>14.5</v>
      </c>
      <c r="N37" s="101">
        <f>SUM(M37+1/2)</f>
        <v>15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23" customHeight="1" spans="1:26">
      <c r="A38" s="46"/>
      <c r="B38" s="47" t="s">
        <v>102</v>
      </c>
      <c r="C38" s="48"/>
      <c r="D38" s="49" t="s">
        <v>103</v>
      </c>
      <c r="E38" s="34">
        <v>0</v>
      </c>
      <c r="F38" s="86">
        <f t="shared" ref="F38:F41" si="34">SUM(H38)</f>
        <v>2.5</v>
      </c>
      <c r="G38" s="87">
        <f t="shared" ref="G38:G41" si="35">SUM(H38)</f>
        <v>2.5</v>
      </c>
      <c r="H38" s="85">
        <v>2.5</v>
      </c>
      <c r="I38" s="98">
        <f t="shared" ref="I38:I41" si="36">SUM(H38)</f>
        <v>2.5</v>
      </c>
      <c r="J38" s="98">
        <f t="shared" ref="J38:J41" si="37">SUM(H38)</f>
        <v>2.5</v>
      </c>
      <c r="K38" s="99">
        <f t="shared" ref="K38:K41" si="38">SUM(H38)</f>
        <v>2.5</v>
      </c>
      <c r="L38" s="100">
        <f t="shared" ref="L38:L41" si="39">SUM(M38)</f>
        <v>3</v>
      </c>
      <c r="M38" s="85">
        <v>3</v>
      </c>
      <c r="N38" s="101">
        <f t="shared" ref="N38:N41" si="40">SUM(M38)</f>
        <v>3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23" customHeight="1" spans="1:26">
      <c r="A39" s="41"/>
      <c r="B39" s="32"/>
      <c r="C39" s="4"/>
      <c r="D39" s="50"/>
      <c r="E39" s="34"/>
      <c r="F39" s="83"/>
      <c r="G39" s="84"/>
      <c r="H39" s="88"/>
      <c r="I39" s="93"/>
      <c r="J39" s="93"/>
      <c r="K39" s="94"/>
      <c r="L39" s="95"/>
      <c r="M39" s="102"/>
      <c r="N39" s="97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23" customHeight="1" spans="1:26">
      <c r="A40" s="41"/>
      <c r="B40" s="32" t="s">
        <v>56</v>
      </c>
      <c r="C40" s="4"/>
      <c r="D40" s="42" t="s">
        <v>104</v>
      </c>
      <c r="E40" s="34">
        <v>0.25</v>
      </c>
      <c r="F40" s="86">
        <f t="shared" si="34"/>
        <v>4</v>
      </c>
      <c r="G40" s="87">
        <f t="shared" si="35"/>
        <v>4</v>
      </c>
      <c r="H40" s="85">
        <v>4</v>
      </c>
      <c r="I40" s="98">
        <f t="shared" si="36"/>
        <v>4</v>
      </c>
      <c r="J40" s="98">
        <f t="shared" si="37"/>
        <v>4</v>
      </c>
      <c r="K40" s="99">
        <f t="shared" si="38"/>
        <v>4</v>
      </c>
      <c r="L40" s="100">
        <f t="shared" si="39"/>
        <v>4</v>
      </c>
      <c r="M40" s="96">
        <v>4</v>
      </c>
      <c r="N40" s="101">
        <f t="shared" si="40"/>
        <v>4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23" customHeight="1" spans="1:26">
      <c r="A41" s="41"/>
      <c r="B41" s="32" t="s">
        <v>105</v>
      </c>
      <c r="C41" s="4"/>
      <c r="D41" s="42" t="s">
        <v>106</v>
      </c>
      <c r="E41" s="34">
        <v>0.25</v>
      </c>
      <c r="F41" s="86">
        <f t="shared" si="34"/>
        <v>6</v>
      </c>
      <c r="G41" s="87">
        <f t="shared" si="35"/>
        <v>6</v>
      </c>
      <c r="H41" s="85">
        <v>6</v>
      </c>
      <c r="I41" s="98">
        <f t="shared" si="36"/>
        <v>6</v>
      </c>
      <c r="J41" s="98">
        <f t="shared" si="37"/>
        <v>6</v>
      </c>
      <c r="K41" s="99">
        <f t="shared" si="38"/>
        <v>6</v>
      </c>
      <c r="L41" s="100">
        <f t="shared" si="39"/>
        <v>6.5</v>
      </c>
      <c r="M41" s="96">
        <v>6.5</v>
      </c>
      <c r="N41" s="101">
        <f t="shared" si="40"/>
        <v>6.5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23" customHeight="1" spans="1:26">
      <c r="A42" s="41"/>
      <c r="B42" s="32"/>
      <c r="C42" s="4"/>
      <c r="D42" s="50"/>
      <c r="E42" s="51"/>
      <c r="F42" s="86"/>
      <c r="G42" s="87"/>
      <c r="H42" s="92"/>
      <c r="I42" s="98"/>
      <c r="J42" s="98"/>
      <c r="K42" s="99"/>
      <c r="L42" s="100"/>
      <c r="M42" s="108"/>
      <c r="N42" s="101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23" customHeight="1" spans="1:26">
      <c r="A43" s="41"/>
      <c r="B43" s="32" t="s">
        <v>58</v>
      </c>
      <c r="C43" s="4"/>
      <c r="D43" s="42" t="s">
        <v>107</v>
      </c>
      <c r="E43" s="51">
        <v>0.25</v>
      </c>
      <c r="F43" s="86">
        <f>SUM(G43)</f>
        <v>12.5</v>
      </c>
      <c r="G43" s="87">
        <f>SUM(H43-1/2)</f>
        <v>12.5</v>
      </c>
      <c r="H43" s="92">
        <v>13</v>
      </c>
      <c r="I43" s="98">
        <f>SUM(H43)</f>
        <v>13</v>
      </c>
      <c r="J43" s="98">
        <f>SUM(I43+1/2)</f>
        <v>13.5</v>
      </c>
      <c r="K43" s="99">
        <f>SUM(J43)</f>
        <v>13.5</v>
      </c>
      <c r="L43" s="100">
        <f>SUM(M43)</f>
        <v>14</v>
      </c>
      <c r="M43" s="108">
        <v>14</v>
      </c>
      <c r="N43" s="101">
        <f>SUM(M43+1/2)</f>
        <v>14.5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23" customHeight="1" spans="1:26">
      <c r="A44" s="41"/>
      <c r="B44" s="32" t="s">
        <v>59</v>
      </c>
      <c r="C44" s="4"/>
      <c r="D44" s="42" t="s">
        <v>108</v>
      </c>
      <c r="E44" s="34">
        <v>0.25</v>
      </c>
      <c r="F44" s="86">
        <f>SUM(G44)</f>
        <v>13.5</v>
      </c>
      <c r="G44" s="87">
        <f>SUM(H44-1/2)</f>
        <v>13.5</v>
      </c>
      <c r="H44" s="85">
        <v>14</v>
      </c>
      <c r="I44" s="98">
        <f>SUM(H44)</f>
        <v>14</v>
      </c>
      <c r="J44" s="98">
        <f>SUM(I44+1/2)</f>
        <v>14.5</v>
      </c>
      <c r="K44" s="99">
        <f>SUM(J44)</f>
        <v>14.5</v>
      </c>
      <c r="L44" s="100">
        <f>SUM(M44)</f>
        <v>15</v>
      </c>
      <c r="M44" s="85">
        <v>15</v>
      </c>
      <c r="N44" s="101">
        <f>SUM(M44+1/2)</f>
        <v>15.5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customHeight="1" spans="1:26">
      <c r="A45" s="52"/>
      <c r="B45" s="53"/>
      <c r="C45" s="54"/>
      <c r="D45" s="55"/>
      <c r="E45" s="56"/>
      <c r="F45" s="57"/>
      <c r="G45" s="58"/>
      <c r="H45" s="59"/>
      <c r="I45" s="78"/>
      <c r="J45" s="78"/>
      <c r="K45" s="79"/>
      <c r="L45" s="80"/>
      <c r="M45" s="81"/>
      <c r="N45" s="82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5.7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5.7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5.7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5.7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5.7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5.7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5.7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5.7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5.7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5.7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5.7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5.75" customHeight="1" spans="1:26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ht="15.75" customHeight="1" spans="1:26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ht="15.75" customHeight="1" spans="1:26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ht="15.75" customHeight="1" spans="1:26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ht="15.75" customHeight="1" spans="1:26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ht="15.75" customHeight="1" spans="1:26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ht="15.75" customHeight="1" spans="1:26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ht="15.75" customHeight="1" spans="1:26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ht="15.75" customHeight="1" spans="1:26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ht="15.75" customHeight="1" spans="1:26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ht="15.75" customHeight="1" spans="1:26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ht="15.75" customHeight="1" spans="1:26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ht="15.75" customHeight="1" spans="1:26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ht="15.75" customHeight="1" spans="1:26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ht="15.75" customHeight="1" spans="1:26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ht="15.75" customHeight="1" spans="1:26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ht="15.75" customHeight="1" spans="1:26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ht="15.75" customHeight="1" spans="1:26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ht="15.75" customHeight="1" spans="1:26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ht="15.75" customHeight="1" spans="1:26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ht="15.75" customHeight="1" spans="1:26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ht="15.75" customHeight="1" spans="1:26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ht="15.75" customHeight="1" spans="1:26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ht="15.75" customHeight="1" spans="1:26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ht="15.75" customHeight="1" spans="1:26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ht="15.75" customHeight="1" spans="1:26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ht="15.75" customHeight="1" spans="1:26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ht="15.75" customHeight="1" spans="1:26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ht="15.75" customHeight="1" spans="1:26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ht="15.75" customHeight="1" spans="1:26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ht="15.75" customHeight="1" spans="1:26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ht="15.75" customHeight="1" spans="1:26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ht="15.75" customHeight="1" spans="1:26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ht="15.75" customHeight="1" spans="1:26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ht="15.75" customHeight="1" spans="1:26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ht="15.75" customHeight="1" spans="1:26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ht="15.75" customHeight="1" spans="1:26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ht="15.75" customHeight="1" spans="1:26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ht="15.75" customHeight="1" spans="1:26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ht="15.75" customHeight="1" spans="1:26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ht="15.75" customHeight="1" spans="1:26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ht="15.75" customHeight="1" spans="1:26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ht="15.75" customHeight="1" spans="1:26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ht="15.75" customHeight="1" spans="1:26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ht="15.75" customHeight="1" spans="1:26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ht="15.75" customHeight="1" spans="1:26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ht="15.75" customHeight="1" spans="1:26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ht="15.75" customHeight="1" spans="1:26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ht="15.75" customHeight="1" spans="1:26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ht="15.75" customHeight="1" spans="1:26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ht="15.75" customHeight="1" spans="1:26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ht="15.75" customHeight="1" spans="1:26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ht="15.75" customHeight="1" spans="1:26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ht="15.75" customHeight="1" spans="1:26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ht="15.75" customHeight="1" spans="1:26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ht="15.75" customHeight="1" spans="1:26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ht="15.75" customHeight="1" spans="1:26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ht="15.75" customHeight="1" spans="1:26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ht="15.75" customHeight="1" spans="1:26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ht="15.75" customHeight="1" spans="1:26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ht="15.75" customHeight="1" spans="1:26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ht="15.75" customHeight="1" spans="1:26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ht="15.75" customHeight="1" spans="1:26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ht="15.75" customHeight="1" spans="1:26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ht="15.75" customHeight="1" spans="1:26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ht="15.75" customHeight="1" spans="1:26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ht="15.75" customHeight="1" spans="1:26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ht="15.75" customHeight="1" spans="1:26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ht="15.75" customHeight="1" spans="1:26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ht="15.75" customHeight="1" spans="1:26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ht="15.75" customHeight="1" spans="1:26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ht="15.75" customHeight="1" spans="1:26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ht="15.75" customHeight="1" spans="1:26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ht="15.75" customHeight="1" spans="1:26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ht="15.75" customHeight="1" spans="1:26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ht="15.75" customHeight="1" spans="1:26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ht="15.75" customHeight="1" spans="1:26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ht="15.75" customHeight="1" spans="1:26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ht="15.75" customHeight="1" spans="1:26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ht="15.75" customHeight="1" spans="1:26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ht="15.75" customHeight="1" spans="1:26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ht="15.75" customHeight="1" spans="1:26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ht="15.75" customHeight="1" spans="1:26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ht="15.75" customHeight="1" spans="1:26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ht="15.75" customHeight="1" spans="1:26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ht="15.75" customHeight="1" spans="1:26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ht="15.75" customHeight="1" spans="1:26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ht="15.75" customHeight="1" spans="1:26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ht="15.75" customHeight="1" spans="1:26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ht="15.75" customHeight="1" spans="1:26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ht="15.75" customHeight="1" spans="1:26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ht="15.75" customHeight="1" spans="1:26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ht="15.75" customHeight="1" spans="1:26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ht="15.75" customHeight="1" spans="1:26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ht="15.75" customHeight="1" spans="1:26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ht="15.75" customHeight="1" spans="1:26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ht="15.75" customHeight="1" spans="1:26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ht="15.75" customHeight="1" spans="1:26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ht="15.75" customHeight="1" spans="1:26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ht="15.75" customHeight="1" spans="1:26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ht="15.75" customHeight="1" spans="1:26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ht="15.75" customHeight="1" spans="1:26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ht="15.75" customHeight="1" spans="1:26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ht="15.75" customHeight="1" spans="1:26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ht="15.75" customHeight="1" spans="1:26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ht="15.75" customHeight="1" spans="1:26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ht="15.75" customHeight="1" spans="1:26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ht="15.75" customHeight="1" spans="1:26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ht="15.75" customHeight="1" spans="1:26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ht="15.75" customHeight="1" spans="1:26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ht="15.75" customHeight="1" spans="1:26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ht="15.75" customHeight="1" spans="1:26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ht="15.75" customHeight="1" spans="1:26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ht="15.75" customHeight="1" spans="1:26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ht="15.75" customHeight="1" spans="1:26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ht="15.75" customHeight="1" spans="1:26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ht="15.75" customHeight="1" spans="1:26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ht="15.75" customHeight="1" spans="1:26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ht="15.75" customHeight="1" spans="1:26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ht="15.75" customHeight="1" spans="1:26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ht="15.75" customHeight="1" spans="1:26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ht="15.75" customHeight="1" spans="1:26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ht="15.75" customHeight="1" spans="1:26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ht="15.75" customHeight="1" spans="1:26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ht="15.75" customHeight="1" spans="1:26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ht="15.75" customHeight="1" spans="1:26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ht="15.75" customHeight="1" spans="1:26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ht="15.75" customHeight="1" spans="1:26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ht="15.75" customHeight="1" spans="1:26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ht="15.75" customHeight="1" spans="1:26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ht="15.75" customHeight="1" spans="1:26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ht="15.75" customHeight="1" spans="1:26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ht="15.75" customHeight="1" spans="1:26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ht="15.75" customHeight="1" spans="1:26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ht="15.75" customHeight="1" spans="1:26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ht="15.75" customHeight="1" spans="1:26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ht="15.75" customHeight="1" spans="1:26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ht="15.75" customHeight="1" spans="1:26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ht="15.75" customHeight="1" spans="1:26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ht="15.75" customHeight="1" spans="1:26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ht="15.75" customHeight="1" spans="1:26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ht="15.75" customHeight="1" spans="1:26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ht="15.75" customHeight="1" spans="1:26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ht="15.75" customHeight="1" spans="1:26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ht="15.75" customHeight="1" spans="1:26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ht="15.75" customHeight="1" spans="1:26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ht="15.75" customHeight="1" spans="1:26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ht="15.75" customHeight="1" spans="1:26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ht="15.75" customHeight="1" spans="1:26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ht="15.75" customHeight="1" spans="1:26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ht="15.75" customHeight="1" spans="1:26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ht="15.75" customHeight="1" spans="1:26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ht="15.75" customHeight="1" spans="1:26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ht="15.75" customHeight="1" spans="1:26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ht="15.75" customHeight="1" spans="1:26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ht="15.75" customHeight="1" spans="1:26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ht="15.75" customHeight="1" spans="1:26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ht="15.75" customHeight="1" spans="1:26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ht="15.75" customHeight="1" spans="1:26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ht="15.75" customHeight="1" spans="1:26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ht="15.75" customHeight="1" spans="1:26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ht="15.75" customHeight="1" spans="1:26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ht="15.75" customHeight="1" spans="1:26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ht="15.75" customHeight="1" spans="1:26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ht="15.75" customHeight="1" spans="1:26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ht="15.75" customHeight="1" spans="1:26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ht="15.75" customHeight="1" spans="1:26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ht="15.75" customHeight="1" spans="1:26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ht="15.75" customHeight="1" spans="1:26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ht="15.75" customHeight="1" spans="1:26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ht="15.75" customHeight="1" spans="1:26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ht="15.75" customHeight="1" spans="1:26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ht="15.75" customHeight="1" spans="1:26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ht="15.75" customHeight="1" spans="1:26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ht="15.75" customHeight="1" spans="1:26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ht="15.75" customHeight="1" spans="1:26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ht="15.75" customHeight="1" spans="1:26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ht="15.75" customHeight="1" spans="1:26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ht="15.75" customHeight="1" spans="1:26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ht="15.75" customHeight="1" spans="1:26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ht="15.75" customHeight="1" spans="1:26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ht="15.75" customHeight="1" spans="1:26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ht="15.75" customHeight="1" spans="1:26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ht="15.75" customHeight="1" spans="1:26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ht="15.75" customHeight="1" spans="1:26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ht="15.75" customHeight="1" spans="1:26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ht="15.75" customHeight="1" spans="1:26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ht="15.75" customHeight="1" spans="1:26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ht="15.75" customHeight="1" spans="1:26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ht="15.75" customHeight="1" spans="1:26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ht="15.75" customHeight="1" spans="1:26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ht="15.75" customHeight="1" spans="1:26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ht="15.75" customHeight="1" spans="1:26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ht="15.75" customHeight="1" spans="1:26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ht="15.75" customHeight="1" spans="1:26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ht="15.75" customHeight="1" spans="1:26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ht="15.75" customHeight="1" spans="1:26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ht="15.75" customHeight="1" spans="1:26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ht="15.75" customHeight="1" spans="1:26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ht="15.75" customHeight="1" spans="1:26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ht="15.75" customHeight="1" spans="1:26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ht="15.75" customHeight="1" spans="1:26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ht="15.75" customHeight="1" spans="1:26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ht="15.75" customHeight="1" spans="1:26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ht="15.75" customHeight="1" spans="1:26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ht="15.75" customHeight="1" spans="1:26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ht="15.75" customHeight="1" spans="1:26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ht="15.75" customHeight="1" spans="1:26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ht="15.75" customHeight="1" spans="1:26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ht="15.75" customHeight="1" spans="1:26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ht="15.75" customHeight="1" spans="1:26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ht="15.75" customHeight="1" spans="1:26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ht="15.75" customHeight="1" spans="1:26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ht="15.75" customHeight="1" spans="1:26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ht="15.75" customHeight="1" spans="1:26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ht="15.75" customHeight="1" spans="1:26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ht="15.75" customHeight="1" spans="1:26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ht="15.75" customHeight="1" spans="1:26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ht="15.75" customHeight="1" spans="1:26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ht="15.75" customHeight="1" spans="1:26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ht="15.75" customHeight="1" spans="1:26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ht="15.75" customHeight="1" spans="1:26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ht="15.75" customHeight="1" spans="1:26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ht="15.75" customHeight="1" spans="1:26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ht="15.75" customHeight="1" spans="1:26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ht="15.75" customHeight="1" spans="1:26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ht="15.75" customHeight="1" spans="1:26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ht="15.75" customHeight="1" spans="1:26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ht="15.75" customHeight="1" spans="1:26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ht="15.75" customHeight="1" spans="1:26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ht="15.75" customHeight="1" spans="1:26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ht="15.75" customHeight="1" spans="1:26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ht="15.75" customHeight="1" spans="1:26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ht="15.75" customHeight="1" spans="1:26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ht="15.75" customHeight="1" spans="1:26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ht="15.75" customHeight="1" spans="1:26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ht="15.75" customHeight="1" spans="1:26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ht="15.75" customHeight="1" spans="1:26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ht="15.75" customHeight="1" spans="1:26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ht="15.75" customHeight="1" spans="1:26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ht="15.75" customHeight="1" spans="1:26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ht="15.75" customHeight="1" spans="1:26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ht="15.75" customHeight="1" spans="1:26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ht="15.75" customHeight="1" spans="1:26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ht="15.75" customHeight="1" spans="1:26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ht="15.75" customHeight="1" spans="1:26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ht="15.75" customHeight="1" spans="1:26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ht="15.75" customHeight="1" spans="1:26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ht="15.75" customHeight="1" spans="1:26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ht="15.75" customHeight="1" spans="1:26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ht="15.75" customHeight="1" spans="1:26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ht="15.75" customHeight="1" spans="1:26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ht="15.75" customHeight="1" spans="1:26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ht="15.75" customHeight="1" spans="1:26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ht="15.75" customHeight="1" spans="1:26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ht="15.75" customHeight="1" spans="1:26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ht="15.75" customHeight="1" spans="1:26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ht="15.75" customHeight="1" spans="1:26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ht="15.75" customHeight="1" spans="1:26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ht="15.75" customHeight="1" spans="1:26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ht="15.75" customHeight="1" spans="1:26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ht="15.75" customHeight="1" spans="1:26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ht="15.75" customHeight="1" spans="1:26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ht="15.75" customHeight="1" spans="1:26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ht="15.75" customHeight="1" spans="1:26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ht="15.75" customHeight="1" spans="1:26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ht="15.75" customHeight="1" spans="1:26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ht="15.75" customHeight="1" spans="1:26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ht="15.75" customHeight="1" spans="1:26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ht="15.75" customHeight="1" spans="1:26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ht="15.75" customHeight="1" spans="1:26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ht="15.75" customHeight="1" spans="1:26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ht="15.75" customHeight="1" spans="1:26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ht="15.75" customHeight="1" spans="1:26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ht="15.75" customHeight="1" spans="1:26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ht="15.75" customHeight="1" spans="1:26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ht="15.75" customHeight="1" spans="1:26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ht="15.75" customHeight="1" spans="1:26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ht="15.75" customHeight="1" spans="1:26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ht="15.75" customHeight="1" spans="1:26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ht="15.75" customHeight="1" spans="1:26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ht="15.75" customHeight="1" spans="1:26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ht="15.75" customHeight="1" spans="1:26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ht="15.75" customHeight="1" spans="1:26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ht="15.75" customHeight="1" spans="1:26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ht="15.75" customHeight="1" spans="1:26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ht="15.75" customHeight="1" spans="1:26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ht="15.75" customHeight="1" spans="1:26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ht="15.75" customHeight="1" spans="1:26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ht="15.75" customHeight="1" spans="1:26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ht="15.75" customHeight="1" spans="1:26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ht="15.75" customHeight="1" spans="1:26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ht="15.75" customHeight="1" spans="1:26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ht="15.75" customHeight="1" spans="1:26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ht="15.75" customHeight="1" spans="1:26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ht="15.75" customHeight="1" spans="1:26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ht="15.75" customHeight="1" spans="1:26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ht="15.75" customHeight="1" spans="1:26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ht="15.75" customHeight="1" spans="1:26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ht="15.75" customHeight="1" spans="1:26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ht="15.75" customHeight="1" spans="1:26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ht="15.75" customHeight="1" spans="1:26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ht="15.75" customHeight="1" spans="1:26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ht="15.75" customHeight="1" spans="1:26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ht="15.75" customHeight="1" spans="1:26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ht="15.75" customHeight="1" spans="1:26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ht="15.75" customHeight="1" spans="1:26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ht="15.75" customHeight="1" spans="1:26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ht="15.75" customHeight="1" spans="1:26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ht="15.75" customHeight="1" spans="1:26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ht="15.75" customHeight="1" spans="1:26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ht="15.75" customHeight="1" spans="1:26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ht="15.75" customHeight="1" spans="1:26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ht="15.75" customHeight="1" spans="1:26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ht="15.75" customHeight="1" spans="1:26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ht="15.75" customHeight="1" spans="1:26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ht="15.75" customHeight="1" spans="1:26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ht="15.75" customHeight="1" spans="1:26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ht="15.75" customHeight="1" spans="1:26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ht="15.75" customHeight="1" spans="1:26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ht="15.75" customHeight="1" spans="1:26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ht="15.75" customHeight="1" spans="1:26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ht="15.75" customHeight="1" spans="1:26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ht="15.75" customHeight="1" spans="1:26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ht="15.75" customHeight="1" spans="1:26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ht="15.75" customHeight="1" spans="1:26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ht="15.75" customHeight="1" spans="1:26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ht="15.75" customHeight="1" spans="1:26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ht="15.75" customHeight="1" spans="1:26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ht="15.75" customHeight="1" spans="1:26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ht="15.75" customHeight="1" spans="1:26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ht="15.75" customHeight="1" spans="1:26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ht="15.75" customHeight="1" spans="1:26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ht="15.75" customHeight="1" spans="1:26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ht="15.75" customHeight="1" spans="1:26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ht="15.75" customHeight="1" spans="1:26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ht="15.75" customHeight="1" spans="1:26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ht="15.75" customHeight="1" spans="1:26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ht="15.75" customHeight="1" spans="1:26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ht="15.75" customHeight="1" spans="1:26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ht="15.75" customHeight="1" spans="1:26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ht="15.75" customHeight="1" spans="1:26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ht="15.75" customHeight="1" spans="1:26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ht="15.75" customHeight="1" spans="1:26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ht="15.75" customHeight="1" spans="1:26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ht="15.75" customHeight="1" spans="1:26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ht="15.75" customHeight="1" spans="1:26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ht="15.75" customHeight="1" spans="1:26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ht="15.75" customHeight="1" spans="1:26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ht="15.75" customHeight="1" spans="1:26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ht="15.75" customHeight="1" spans="1:26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ht="15.75" customHeight="1" spans="1:26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ht="15.75" customHeight="1" spans="1:26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ht="15.75" customHeight="1" spans="1:26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ht="15.75" customHeight="1" spans="1:26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ht="15.75" customHeight="1" spans="1:26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ht="15.75" customHeight="1" spans="1:26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ht="15.75" customHeight="1" spans="1:26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ht="15.75" customHeight="1" spans="1:26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ht="15.75" customHeight="1" spans="1:26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ht="15.75" customHeight="1" spans="1:26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ht="15.75" customHeight="1" spans="1:26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ht="15.75" customHeight="1" spans="1:26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ht="15.75" customHeight="1" spans="1:26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ht="15.75" customHeight="1" spans="1:26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ht="15.75" customHeight="1" spans="1:26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ht="15.75" customHeight="1" spans="1:26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ht="15.75" customHeight="1" spans="1:26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ht="15.75" customHeight="1" spans="1:26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ht="15.75" customHeight="1" spans="1:26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ht="15.75" customHeight="1" spans="1:26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ht="15.75" customHeight="1" spans="1:26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ht="15.75" customHeight="1" spans="1:26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ht="15.75" customHeight="1" spans="1:26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ht="15.75" customHeight="1" spans="1:26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ht="15.75" customHeight="1" spans="1:26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ht="15.75" customHeight="1" spans="1:26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ht="15.75" customHeight="1" spans="1:26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ht="15.75" customHeight="1" spans="1:26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ht="15.75" customHeight="1" spans="1:26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ht="15.75" customHeight="1" spans="1:26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ht="15.75" customHeight="1" spans="1:26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ht="15.75" customHeight="1" spans="1:26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ht="15.75" customHeight="1" spans="1:26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ht="15.75" customHeight="1" spans="1:26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ht="15.75" customHeight="1" spans="1:26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ht="15.75" customHeight="1" spans="1:26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ht="15.75" customHeight="1" spans="1:26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ht="15.75" customHeight="1" spans="1:26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ht="15.75" customHeight="1" spans="1:26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ht="15.75" customHeight="1" spans="1:26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ht="15.75" customHeight="1" spans="1:26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ht="15.75" customHeight="1" spans="1:26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ht="15.75" customHeight="1" spans="1:26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ht="15.75" customHeight="1" spans="1:26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ht="15.75" customHeight="1" spans="1:26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ht="15.75" customHeight="1" spans="1:26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ht="15.75" customHeight="1" spans="1:26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ht="15.75" customHeight="1" spans="1:26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ht="15.75" customHeight="1" spans="1:26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ht="15.75" customHeight="1" spans="1:26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ht="15.75" customHeight="1" spans="1:26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ht="15.75" customHeight="1" spans="1:26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ht="15.75" customHeight="1" spans="1:26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ht="15.75" customHeight="1" spans="1:26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ht="15.75" customHeight="1" spans="1:26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ht="15.75" customHeight="1" spans="1:26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ht="15.75" customHeight="1" spans="1:26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ht="15.75" customHeight="1" spans="1:26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ht="15.75" customHeight="1" spans="1:26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ht="15.75" customHeight="1" spans="1:26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ht="15.75" customHeight="1" spans="1:26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ht="15.75" customHeight="1" spans="1:26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ht="15.75" customHeight="1" spans="1:26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ht="15.75" customHeight="1" spans="1:26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ht="15.75" customHeight="1" spans="1:26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ht="15.75" customHeight="1" spans="1:26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ht="15.75" customHeight="1" spans="1:26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ht="15.75" customHeight="1" spans="1:26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ht="15.75" customHeight="1" spans="1:26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ht="15.75" customHeight="1" spans="1:26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ht="15.75" customHeight="1" spans="1:26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ht="15.75" customHeight="1" spans="1:26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ht="15.75" customHeight="1" spans="1:26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ht="15.75" customHeight="1" spans="1:26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ht="15.75" customHeight="1" spans="1:26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ht="15.75" customHeight="1" spans="1:26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ht="15.75" customHeight="1" spans="1:26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ht="15.75" customHeight="1" spans="1:26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ht="15.75" customHeight="1" spans="1:26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ht="15.75" customHeight="1" spans="1:26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ht="15.75" customHeight="1" spans="1:26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ht="15.75" customHeight="1" spans="1:26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ht="15.75" customHeight="1" spans="1:26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ht="15.75" customHeight="1" spans="1:26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ht="15.75" customHeight="1" spans="1:26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ht="15.75" customHeight="1" spans="1:26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ht="15.75" customHeight="1" spans="1:26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ht="15.75" customHeight="1" spans="1:26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ht="15.75" customHeight="1" spans="1:26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ht="15.75" customHeight="1" spans="1:26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ht="15.75" customHeight="1" spans="1:26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ht="15.75" customHeight="1" spans="1:26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ht="15.75" customHeight="1" spans="1:26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ht="15.75" customHeight="1" spans="1:26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ht="15.75" customHeight="1" spans="1:26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ht="15.75" customHeight="1" spans="1:26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ht="15.75" customHeight="1" spans="1:26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ht="15.75" customHeight="1" spans="1:26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ht="15.75" customHeight="1" spans="1:26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ht="15.75" customHeight="1" spans="1:26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ht="15.75" customHeight="1" spans="1:26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ht="15.75" customHeight="1" spans="1:26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ht="15.75" customHeight="1" spans="1:26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ht="15.75" customHeight="1" spans="1:26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ht="15.75" customHeight="1" spans="1:26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ht="15.75" customHeight="1" spans="1:26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ht="15.75" customHeight="1" spans="1:26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ht="15.75" customHeight="1" spans="1:26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ht="15.75" customHeight="1" spans="1:26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ht="15.75" customHeight="1" spans="1:26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ht="15.75" customHeight="1" spans="1:26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ht="15.75" customHeight="1" spans="1:26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ht="15.75" customHeight="1" spans="1:26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ht="15.75" customHeight="1" spans="1:26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ht="15.75" customHeight="1" spans="1:26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ht="15.75" customHeight="1" spans="1:26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ht="15.75" customHeight="1" spans="1:26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ht="15.75" customHeight="1" spans="1:26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ht="15.75" customHeight="1" spans="1:26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ht="15.75" customHeight="1" spans="1:26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ht="15.75" customHeight="1" spans="1:26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ht="15.75" customHeight="1" spans="1:26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ht="15.75" customHeight="1" spans="1:26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ht="15.75" customHeight="1" spans="1:26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ht="15.75" customHeight="1" spans="1:26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ht="15.75" customHeight="1" spans="1:26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ht="15.75" customHeight="1" spans="1:26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ht="15.75" customHeight="1" spans="1:26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ht="15.75" customHeight="1" spans="1:26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ht="15.75" customHeight="1" spans="1:26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ht="15.75" customHeight="1" spans="1:26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ht="15.75" customHeight="1" spans="1:26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ht="15.75" customHeight="1" spans="1:26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ht="15.75" customHeight="1" spans="1:26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ht="15.75" customHeight="1" spans="1:26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ht="15.75" customHeight="1" spans="1:26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ht="15.75" customHeight="1" spans="1:26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ht="15.75" customHeight="1" spans="1:26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ht="15.75" customHeight="1" spans="1:26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ht="15.75" customHeight="1" spans="1:26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ht="15.75" customHeight="1" spans="1:26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ht="15.75" customHeight="1" spans="1:26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ht="15.75" customHeight="1" spans="1:26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ht="15.75" customHeight="1" spans="1:26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ht="15.75" customHeight="1" spans="1:26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ht="15.75" customHeight="1" spans="1:26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ht="15.75" customHeight="1" spans="1:26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ht="15.75" customHeight="1" spans="1:26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ht="15.75" customHeight="1" spans="1:26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ht="15.75" customHeight="1" spans="1:26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ht="15.75" customHeight="1" spans="1:26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ht="15.75" customHeight="1" spans="1:26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ht="15.75" customHeight="1" spans="1:26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ht="15.75" customHeight="1" spans="1:26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ht="15.75" customHeight="1" spans="1:26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ht="15.75" customHeight="1" spans="1:26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ht="15.75" customHeight="1" spans="1:26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ht="15.75" customHeight="1" spans="1:26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ht="15.75" customHeight="1" spans="1:26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ht="15.75" customHeight="1" spans="1:26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ht="15.75" customHeight="1" spans="1:26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ht="15.75" customHeight="1" spans="1:26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ht="15.75" customHeight="1" spans="1:26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ht="15.75" customHeight="1" spans="1:26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ht="15.75" customHeight="1" spans="1:26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ht="15.75" customHeight="1" spans="1:26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ht="15.75" customHeight="1" spans="1:26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ht="15.75" customHeight="1" spans="1:26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ht="15.75" customHeight="1" spans="1:26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ht="15.75" customHeight="1" spans="1:26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ht="15.75" customHeight="1" spans="1:26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ht="15.75" customHeight="1" spans="1:26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ht="15.75" customHeight="1" spans="1:26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ht="15.75" customHeight="1" spans="1:26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ht="15.75" customHeight="1" spans="1:26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ht="15.75" customHeight="1" spans="1:26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ht="15.75" customHeight="1" spans="1:26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ht="15.75" customHeight="1" spans="1:26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ht="15.75" customHeight="1" spans="1:26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ht="15.75" customHeight="1" spans="1:26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ht="15.75" customHeight="1" spans="1:26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ht="15.75" customHeight="1" spans="1:26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ht="15.75" customHeight="1" spans="1:26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ht="15.75" customHeight="1" spans="1:26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ht="15.75" customHeight="1" spans="1:26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ht="15.75" customHeight="1" spans="1:26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ht="15.75" customHeight="1" spans="1:26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ht="15.75" customHeight="1" spans="1:26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ht="15.75" customHeight="1" spans="1:26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ht="15.75" customHeight="1" spans="1:26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ht="15.75" customHeight="1" spans="1:26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ht="15.75" customHeight="1" spans="1:26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ht="15.75" customHeight="1" spans="1:26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ht="15.75" customHeight="1" spans="1:26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ht="15.75" customHeight="1" spans="1:26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ht="15.75" customHeight="1" spans="1:26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ht="15.75" customHeight="1" spans="1:26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ht="15.75" customHeight="1" spans="1:26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ht="15.75" customHeight="1" spans="1:26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ht="15.75" customHeight="1" spans="1:26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ht="15.75" customHeight="1" spans="1:26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ht="15.75" customHeight="1" spans="1:26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ht="15.75" customHeight="1" spans="1:26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ht="15.75" customHeight="1" spans="1:26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ht="15.75" customHeight="1" spans="1:26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ht="15.75" customHeight="1" spans="1:26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ht="15.75" customHeight="1" spans="1:26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ht="15.75" customHeight="1" spans="1:26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ht="15.75" customHeight="1" spans="1:26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ht="15.75" customHeight="1" spans="1:26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ht="15.75" customHeight="1" spans="1:26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ht="15.75" customHeight="1" spans="1:26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ht="15.75" customHeight="1" spans="1:26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ht="15.75" customHeight="1" spans="1:26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ht="15.75" customHeight="1" spans="1:26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ht="15.75" customHeight="1" spans="1:26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ht="15.75" customHeight="1" spans="1:26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ht="15.75" customHeight="1" spans="1:26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ht="15.75" customHeight="1" spans="1:26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ht="15.75" customHeight="1" spans="1:26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ht="15.75" customHeight="1" spans="1:26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ht="15.75" customHeight="1" spans="1:26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ht="15.75" customHeight="1" spans="1:26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ht="15.75" customHeight="1" spans="1:26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ht="15.75" customHeight="1" spans="1:26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ht="15.75" customHeight="1" spans="1:26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ht="15.75" customHeight="1" spans="1:26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ht="15.75" customHeight="1" spans="1:26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ht="15.75" customHeight="1" spans="1:26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ht="15.75" customHeight="1" spans="1:26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ht="15.75" customHeight="1" spans="1:26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ht="15.75" customHeight="1" spans="1:26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ht="15.75" customHeight="1" spans="1:26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ht="15.75" customHeight="1" spans="1:26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ht="15.75" customHeight="1" spans="1:26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ht="15.75" customHeight="1" spans="1:26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ht="15.75" customHeight="1" spans="1:26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ht="15.75" customHeight="1" spans="1:26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ht="15.75" customHeight="1" spans="1:26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ht="15.75" customHeight="1" spans="1:26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ht="15.75" customHeight="1" spans="1:26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ht="15.75" customHeight="1" spans="1:26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ht="15.75" customHeight="1" spans="1:26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ht="15.75" customHeight="1" spans="1:26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ht="15.75" customHeight="1" spans="1:26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ht="15.75" customHeight="1" spans="1:26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ht="15.75" customHeight="1" spans="1:26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ht="15.75" customHeight="1" spans="1:26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ht="15.75" customHeight="1" spans="1:26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ht="15.75" customHeight="1" spans="1:26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ht="15.75" customHeight="1" spans="1:26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ht="15.75" customHeight="1" spans="1:26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ht="15.75" customHeight="1" spans="1:26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ht="15.75" customHeight="1" spans="1:26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ht="15.75" customHeight="1" spans="1:26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ht="15.75" customHeight="1" spans="1:26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ht="15.75" customHeight="1" spans="1:26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ht="15.75" customHeight="1" spans="1:26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ht="15.75" customHeight="1" spans="1:26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ht="15.75" customHeight="1" spans="1:26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ht="15.75" customHeight="1" spans="1:26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ht="15.75" customHeight="1" spans="1:26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ht="15.75" customHeight="1" spans="1:26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ht="15.75" customHeight="1" spans="1:26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ht="15.75" customHeight="1" spans="1:26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ht="15.75" customHeight="1" spans="1:26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ht="15.75" customHeight="1" spans="1:26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ht="15.75" customHeight="1" spans="1:26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ht="15.75" customHeight="1" spans="1:26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ht="15.75" customHeight="1" spans="1:26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ht="15.75" customHeight="1" spans="1:26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ht="15.75" customHeight="1" spans="1:26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ht="15.75" customHeight="1" spans="1:26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ht="15.75" customHeight="1" spans="1:26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ht="15.75" customHeight="1" spans="1:26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ht="15.75" customHeight="1" spans="1:26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ht="15.75" customHeight="1" spans="1:26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ht="15.75" customHeight="1" spans="1:26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ht="15.75" customHeight="1" spans="1:26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ht="15.75" customHeight="1" spans="1:26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ht="15.75" customHeight="1" spans="1:26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ht="15.75" customHeight="1" spans="1:26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ht="15.75" customHeight="1" spans="1:26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ht="15.75" customHeight="1" spans="1:26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ht="15.75" customHeight="1" spans="1:26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ht="15.75" customHeight="1" spans="1:26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ht="15.75" customHeight="1" spans="1:26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ht="15.75" customHeight="1" spans="1:26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ht="15.75" customHeight="1" spans="1:26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ht="15.75" customHeight="1" spans="1:26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ht="15.75" customHeight="1" spans="1:26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ht="15.75" customHeight="1" spans="1:26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ht="15.75" customHeight="1" spans="1:26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ht="15.75" customHeight="1" spans="1:26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ht="15.75" customHeight="1" spans="1:26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ht="15.75" customHeight="1" spans="1:26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ht="15.75" customHeight="1" spans="1:26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ht="15.75" customHeight="1" spans="1:26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ht="15.75" customHeight="1" spans="1:26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ht="15.75" customHeight="1" spans="1:26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ht="15.75" customHeight="1" spans="1:26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ht="15.75" customHeight="1" spans="1:26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ht="15.75" customHeight="1" spans="1:26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ht="15.75" customHeight="1" spans="1:26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ht="15.75" customHeight="1" spans="1:26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ht="15.75" customHeight="1" spans="1:26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ht="15.75" customHeight="1" spans="1:26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ht="15.75" customHeight="1" spans="1:26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ht="15.75" customHeight="1" spans="1:26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ht="15.75" customHeight="1" spans="1:26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ht="15.75" customHeight="1" spans="1:26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ht="15.75" customHeight="1" spans="1:26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ht="15.75" customHeight="1" spans="1:26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ht="15.75" customHeight="1" spans="1:26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ht="15.75" customHeight="1" spans="1:26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ht="15.75" customHeight="1" spans="1:26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ht="15.75" customHeight="1" spans="1:26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ht="15.75" customHeight="1" spans="1:26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ht="15.75" customHeight="1" spans="1:26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ht="15.75" customHeight="1" spans="1:26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ht="15.75" customHeight="1" spans="1:26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ht="15.75" customHeight="1" spans="1:26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ht="15.75" customHeight="1" spans="1:26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ht="15.75" customHeight="1" spans="1:26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ht="15.75" customHeight="1" spans="1:26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ht="15.75" customHeight="1" spans="1:26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ht="15.75" customHeight="1" spans="1:26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ht="15.75" customHeight="1" spans="1:26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ht="15.75" customHeight="1" spans="1:26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ht="15.75" customHeight="1" spans="1:26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ht="15.75" customHeight="1" spans="1:26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ht="15.75" customHeight="1" spans="1:26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ht="15.75" customHeight="1" spans="1:26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ht="15.75" customHeight="1" spans="1:26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ht="15.75" customHeight="1" spans="1:26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ht="15.75" customHeight="1" spans="1:26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ht="15.75" customHeight="1" spans="1:26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ht="15.75" customHeight="1" spans="1:26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ht="15.75" customHeight="1" spans="1:26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ht="15.75" customHeight="1" spans="1:26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ht="15.75" customHeight="1" spans="1:26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ht="15.75" customHeight="1" spans="1:26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ht="15.75" customHeight="1" spans="1:26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ht="15.75" customHeight="1" spans="1:26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ht="15.75" customHeight="1" spans="1:26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ht="15.75" customHeight="1" spans="1:26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ht="15.75" customHeight="1" spans="1:26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ht="15.75" customHeight="1" spans="1:26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ht="15.75" customHeight="1" spans="1:26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ht="15.75" customHeight="1" spans="1:26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ht="15.75" customHeight="1" spans="1:26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ht="15.75" customHeight="1" spans="1:26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ht="15.75" customHeight="1" spans="1:26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ht="15.75" customHeight="1" spans="1:26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ht="15.75" customHeight="1" spans="1:26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ht="15.75" customHeight="1" spans="1:26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ht="15.75" customHeight="1" spans="1:26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ht="15.75" customHeight="1" spans="1:26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ht="15.75" customHeight="1" spans="1:26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ht="15.75" customHeight="1" spans="1:26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ht="15.75" customHeight="1" spans="1:26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ht="15.75" customHeight="1" spans="1:26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ht="15.75" customHeight="1" spans="1:26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ht="15.75" customHeight="1" spans="1:26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ht="15.75" customHeight="1" spans="1:26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ht="15.75" customHeight="1" spans="1:26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ht="15.75" customHeight="1" spans="1:26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ht="15.75" customHeight="1" spans="1:26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ht="15.75" customHeight="1" spans="1:26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ht="15.75" customHeight="1" spans="1:26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ht="15.75" customHeight="1" spans="1:26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ht="15.75" customHeight="1" spans="1:26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ht="15.75" customHeight="1" spans="1:26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ht="15.75" customHeight="1" spans="1:26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ht="15.75" customHeight="1" spans="1:26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ht="15.75" customHeight="1" spans="1:26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</sheetData>
  <mergeCells count="64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</mergeCells>
  <pageMargins left="0.75" right="0.75" top="0.393055555555556" bottom="0.550694444444444" header="0.5" footer="0.5"/>
  <pageSetup paperSize="9" scale="5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59"/>
  <sheetViews>
    <sheetView tabSelected="1" view="pageBreakPreview" zoomScale="55" zoomScaleNormal="100" workbookViewId="0">
      <selection activeCell="J29" sqref="J29"/>
    </sheetView>
  </sheetViews>
  <sheetFormatPr defaultColWidth="11.2166666666667" defaultRowHeight="15" customHeight="1"/>
  <cols>
    <col min="1" max="1" width="6.44166666666667" customWidth="1"/>
    <col min="2" max="2" width="17.4416666666667" customWidth="1"/>
    <col min="3" max="3" width="26.4416666666667" customWidth="1"/>
    <col min="4" max="4" width="52.9" customWidth="1"/>
    <col min="5" max="14" width="12.7" customWidth="1"/>
    <col min="15" max="26" width="11" customWidth="1"/>
  </cols>
  <sheetData>
    <row r="1" ht="33.7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1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5.75" customHeight="1" spans="1:26">
      <c r="A2" s="3" t="s">
        <v>0</v>
      </c>
      <c r="B2" s="4"/>
      <c r="C2" s="5" t="s">
        <v>1</v>
      </c>
      <c r="D2" s="6"/>
      <c r="E2" s="6"/>
      <c r="F2" s="4"/>
      <c r="G2" s="7" t="s">
        <v>2</v>
      </c>
      <c r="H2" s="6"/>
      <c r="I2" s="4"/>
      <c r="J2" s="62" t="s">
        <v>3</v>
      </c>
      <c r="K2" s="6"/>
      <c r="L2" s="6"/>
      <c r="M2" s="6"/>
      <c r="N2" s="63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ht="15.75" customHeight="1" spans="1:26">
      <c r="A3" s="3" t="s">
        <v>4</v>
      </c>
      <c r="B3" s="4"/>
      <c r="C3" s="8"/>
      <c r="D3" s="6"/>
      <c r="E3" s="6"/>
      <c r="F3" s="4"/>
      <c r="G3" s="7" t="s">
        <v>5</v>
      </c>
      <c r="H3" s="6"/>
      <c r="I3" s="4"/>
      <c r="J3" s="8" t="s">
        <v>6</v>
      </c>
      <c r="K3" s="6"/>
      <c r="L3" s="6"/>
      <c r="M3" s="6"/>
      <c r="N3" s="63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ht="15.75" customHeight="1" spans="1:26">
      <c r="A4" s="3" t="s">
        <v>7</v>
      </c>
      <c r="B4" s="4"/>
      <c r="C4" s="8" t="s">
        <v>8</v>
      </c>
      <c r="D4" s="6"/>
      <c r="E4" s="6"/>
      <c r="F4" s="4"/>
      <c r="G4" s="7" t="s">
        <v>9</v>
      </c>
      <c r="H4" s="6"/>
      <c r="I4" s="4"/>
      <c r="J4" s="8" t="s">
        <v>10</v>
      </c>
      <c r="K4" s="6"/>
      <c r="L4" s="6"/>
      <c r="M4" s="6"/>
      <c r="N4" s="63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ht="15.75" customHeight="1" spans="1:26">
      <c r="A5" s="3" t="s">
        <v>11</v>
      </c>
      <c r="B5" s="4"/>
      <c r="C5" s="8"/>
      <c r="D5" s="6"/>
      <c r="E5" s="6"/>
      <c r="F5" s="4"/>
      <c r="G5" s="7" t="s">
        <v>12</v>
      </c>
      <c r="H5" s="6"/>
      <c r="I5" s="4"/>
      <c r="J5" s="65" t="s">
        <v>13</v>
      </c>
      <c r="K5" s="6"/>
      <c r="L5" s="6"/>
      <c r="M5" s="6"/>
      <c r="N5" s="63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ht="15.75" customHeight="1" spans="1:26">
      <c r="A6" s="3" t="s">
        <v>14</v>
      </c>
      <c r="B6" s="4"/>
      <c r="C6" s="8" t="s">
        <v>15</v>
      </c>
      <c r="D6" s="6"/>
      <c r="E6" s="6"/>
      <c r="F6" s="4"/>
      <c r="G6" s="7" t="s">
        <v>16</v>
      </c>
      <c r="H6" s="6"/>
      <c r="I6" s="4"/>
      <c r="J6" s="66"/>
      <c r="K6" s="6"/>
      <c r="L6" s="6"/>
      <c r="M6" s="6"/>
      <c r="N6" s="63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ht="15.75" customHeight="1" spans="1:26">
      <c r="A7" s="3" t="s">
        <v>18</v>
      </c>
      <c r="B7" s="4"/>
      <c r="C7" s="9" t="s">
        <v>19</v>
      </c>
      <c r="D7" s="6"/>
      <c r="E7" s="6"/>
      <c r="F7" s="4"/>
      <c r="G7" s="7" t="s">
        <v>20</v>
      </c>
      <c r="H7" s="6"/>
      <c r="I7" s="4"/>
      <c r="J7" s="67"/>
      <c r="K7" s="6"/>
      <c r="L7" s="6"/>
      <c r="M7" s="6"/>
      <c r="N7" s="63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ht="27.75" customHeight="1" spans="1:26">
      <c r="A8" s="10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68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22.5" customHeight="1" spans="1:26">
      <c r="A9" s="12"/>
      <c r="B9" s="13"/>
      <c r="C9" s="13"/>
      <c r="D9" s="13"/>
      <c r="E9" s="13"/>
      <c r="F9" s="14" t="s">
        <v>22</v>
      </c>
      <c r="G9" s="15"/>
      <c r="H9" s="15"/>
      <c r="I9" s="15"/>
      <c r="J9" s="15"/>
      <c r="K9" s="15"/>
      <c r="L9" s="14" t="s">
        <v>23</v>
      </c>
      <c r="M9" s="15"/>
      <c r="N9" s="6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36" customHeight="1" spans="1:26">
      <c r="A10" s="16" t="s">
        <v>24</v>
      </c>
      <c r="B10" s="16" t="s">
        <v>25</v>
      </c>
      <c r="C10" s="17"/>
      <c r="D10" s="18" t="s">
        <v>26</v>
      </c>
      <c r="E10" s="19" t="s">
        <v>27</v>
      </c>
      <c r="F10" s="20" t="s">
        <v>28</v>
      </c>
      <c r="G10" s="21" t="s">
        <v>29</v>
      </c>
      <c r="H10" s="22" t="s">
        <v>30</v>
      </c>
      <c r="I10" s="70" t="s">
        <v>31</v>
      </c>
      <c r="J10" s="70" t="s">
        <v>32</v>
      </c>
      <c r="K10" s="71" t="s">
        <v>33</v>
      </c>
      <c r="L10" s="72" t="s">
        <v>34</v>
      </c>
      <c r="M10" s="22" t="s">
        <v>35</v>
      </c>
      <c r="N10" s="73" t="s">
        <v>36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15.75" customHeight="1" spans="1:26">
      <c r="A11" s="23"/>
      <c r="B11" s="24"/>
      <c r="C11" s="25"/>
      <c r="D11" s="26"/>
      <c r="E11" s="27"/>
      <c r="F11" s="28"/>
      <c r="G11" s="29"/>
      <c r="H11" s="30"/>
      <c r="I11" s="75"/>
      <c r="J11" s="75"/>
      <c r="K11" s="76"/>
      <c r="L11" s="77"/>
      <c r="M11" s="30"/>
      <c r="N11" s="27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ht="23" customHeight="1" spans="1:26">
      <c r="A12" s="31" t="s">
        <v>62</v>
      </c>
      <c r="B12" s="32" t="s">
        <v>63</v>
      </c>
      <c r="C12" s="4"/>
      <c r="D12" s="33" t="s">
        <v>64</v>
      </c>
      <c r="E12" s="34">
        <v>0.25</v>
      </c>
      <c r="F12" s="35">
        <f>'GRADED SPECS'!F12*2.54</f>
        <v>114.3</v>
      </c>
      <c r="G12" s="35">
        <f>'GRADED SPECS'!G12*2.54</f>
        <v>115.57</v>
      </c>
      <c r="H12" s="35">
        <f>'GRADED SPECS'!H12*2.54</f>
        <v>116.84</v>
      </c>
      <c r="I12" s="35">
        <f>'GRADED SPECS'!I12*2.54</f>
        <v>118.11</v>
      </c>
      <c r="J12" s="35">
        <f>'GRADED SPECS'!J12*2.54</f>
        <v>119.38</v>
      </c>
      <c r="K12" s="35">
        <f>'GRADED SPECS'!K12*2.54</f>
        <v>120.65</v>
      </c>
      <c r="L12" s="35">
        <f>'GRADED SPECS'!L12*2.54</f>
        <v>118.11</v>
      </c>
      <c r="M12" s="35">
        <f>'GRADED SPECS'!M12*2.54</f>
        <v>119.38</v>
      </c>
      <c r="N12" s="35">
        <f>'GRADED SPECS'!N12*2.54</f>
        <v>120.65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23" customHeight="1" spans="1:26">
      <c r="A13" s="31" t="s">
        <v>62</v>
      </c>
      <c r="B13" s="32" t="s">
        <v>65</v>
      </c>
      <c r="C13" s="4"/>
      <c r="D13" s="33" t="s">
        <v>66</v>
      </c>
      <c r="E13" s="34">
        <v>0.25</v>
      </c>
      <c r="F13" s="35">
        <f>'GRADED SPECS'!F13*2.54</f>
        <v>116.84</v>
      </c>
      <c r="G13" s="35">
        <f>'GRADED SPECS'!G13*2.54</f>
        <v>118.11</v>
      </c>
      <c r="H13" s="35">
        <f>'GRADED SPECS'!H13*2.54</f>
        <v>119.38</v>
      </c>
      <c r="I13" s="35">
        <f>'GRADED SPECS'!I13*2.54</f>
        <v>120.65</v>
      </c>
      <c r="J13" s="35">
        <f>'GRADED SPECS'!J13*2.54</f>
        <v>121.92</v>
      </c>
      <c r="K13" s="35">
        <f>'GRADED SPECS'!K13*2.54</f>
        <v>123.19</v>
      </c>
      <c r="L13" s="35">
        <f>'GRADED SPECS'!L13*2.54</f>
        <v>119.38</v>
      </c>
      <c r="M13" s="35">
        <f>'GRADED SPECS'!M13*2.54</f>
        <v>120.65</v>
      </c>
      <c r="N13" s="35">
        <f>'GRADED SPECS'!N13*2.54</f>
        <v>121.92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23" customHeight="1" spans="1:26">
      <c r="A14" s="36" t="s">
        <v>67</v>
      </c>
      <c r="B14" s="37" t="s">
        <v>68</v>
      </c>
      <c r="C14" s="4"/>
      <c r="D14" s="33" t="s">
        <v>69</v>
      </c>
      <c r="E14" s="34">
        <v>0.25</v>
      </c>
      <c r="F14" s="35">
        <f>'GRADED SPECS'!F14*2.54</f>
        <v>111.76</v>
      </c>
      <c r="G14" s="35">
        <f>'GRADED SPECS'!G14*2.54</f>
        <v>113.03</v>
      </c>
      <c r="H14" s="35">
        <f>'GRADED SPECS'!H14*2.54</f>
        <v>114.3</v>
      </c>
      <c r="I14" s="35">
        <f>'GRADED SPECS'!I14*2.54</f>
        <v>115.57</v>
      </c>
      <c r="J14" s="35">
        <f>'GRADED SPECS'!J14*2.54</f>
        <v>116.84</v>
      </c>
      <c r="K14" s="35">
        <f>'GRADED SPECS'!K14*2.54</f>
        <v>118.11</v>
      </c>
      <c r="L14" s="35">
        <f>'GRADED SPECS'!L14*2.54</f>
        <v>115.57</v>
      </c>
      <c r="M14" s="35">
        <f>'GRADED SPECS'!M14*2.54</f>
        <v>116.84</v>
      </c>
      <c r="N14" s="35">
        <f>'GRADED SPECS'!N14*2.54</f>
        <v>118.11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23" customHeight="1" spans="1:26">
      <c r="A15" s="36" t="s">
        <v>67</v>
      </c>
      <c r="B15" s="37" t="s">
        <v>70</v>
      </c>
      <c r="C15" s="4"/>
      <c r="D15" s="33" t="s">
        <v>71</v>
      </c>
      <c r="E15" s="34">
        <v>0.25</v>
      </c>
      <c r="F15" s="35">
        <f>'GRADED SPECS'!F15*2.54</f>
        <v>114.3</v>
      </c>
      <c r="G15" s="35">
        <f>'GRADED SPECS'!G15*2.54</f>
        <v>115.57</v>
      </c>
      <c r="H15" s="35">
        <f>'GRADED SPECS'!H15*2.54</f>
        <v>116.84</v>
      </c>
      <c r="I15" s="35">
        <f>'GRADED SPECS'!I15*2.54</f>
        <v>118.11</v>
      </c>
      <c r="J15" s="35">
        <f>'GRADED SPECS'!J15*2.54</f>
        <v>119.38</v>
      </c>
      <c r="K15" s="35">
        <f>'GRADED SPECS'!K15*2.54</f>
        <v>120.65</v>
      </c>
      <c r="L15" s="35">
        <f>'GRADED SPECS'!L15*2.54</f>
        <v>116.84</v>
      </c>
      <c r="M15" s="35">
        <f>'GRADED SPECS'!M15*2.54</f>
        <v>118.11</v>
      </c>
      <c r="N15" s="35">
        <f>'GRADED SPECS'!N15*2.54</f>
        <v>119.38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23" customHeight="1" spans="1:26">
      <c r="A16" s="38"/>
      <c r="B16" s="32"/>
      <c r="C16" s="4"/>
      <c r="D16" s="39"/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23" customHeight="1" spans="1:26">
      <c r="A17" s="38"/>
      <c r="B17" s="37" t="s">
        <v>72</v>
      </c>
      <c r="C17" s="4"/>
      <c r="D17" s="33" t="s">
        <v>73</v>
      </c>
      <c r="E17" s="34">
        <v>0.25</v>
      </c>
      <c r="F17" s="35">
        <f>'GRADED SPECS'!F17*2.54</f>
        <v>26.67</v>
      </c>
      <c r="G17" s="35">
        <f>'GRADED SPECS'!G17*2.54</f>
        <v>26.9875</v>
      </c>
      <c r="H17" s="35">
        <f>'GRADED SPECS'!H17*2.54</f>
        <v>27.305</v>
      </c>
      <c r="I17" s="35">
        <f>'GRADED SPECS'!I17*2.54</f>
        <v>27.6225</v>
      </c>
      <c r="J17" s="35">
        <f>'GRADED SPECS'!J17*2.54</f>
        <v>27.94</v>
      </c>
      <c r="K17" s="35">
        <f>'GRADED SPECS'!K17*2.54</f>
        <v>28.2575</v>
      </c>
      <c r="L17" s="35">
        <f>'GRADED SPECS'!L17*2.54</f>
        <v>29.21</v>
      </c>
      <c r="M17" s="35">
        <f>'GRADED SPECS'!M17*2.54</f>
        <v>29.845</v>
      </c>
      <c r="N17" s="35">
        <f>'GRADED SPECS'!N17*2.54</f>
        <v>30.48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23" customHeight="1" spans="1:26">
      <c r="A18" s="40"/>
      <c r="B18" s="32" t="s">
        <v>39</v>
      </c>
      <c r="C18" s="4"/>
      <c r="D18" s="33" t="s">
        <v>74</v>
      </c>
      <c r="E18" s="34">
        <v>0.25</v>
      </c>
      <c r="F18" s="35">
        <f>'GRADED SPECS'!F18*2.54</f>
        <v>20.32</v>
      </c>
      <c r="G18" s="35">
        <f>'GRADED SPECS'!G18*2.54</f>
        <v>20.32</v>
      </c>
      <c r="H18" s="35">
        <f>'GRADED SPECS'!H18*2.54</f>
        <v>20.32</v>
      </c>
      <c r="I18" s="35">
        <f>'GRADED SPECS'!I18*2.54</f>
        <v>20.32</v>
      </c>
      <c r="J18" s="35">
        <f>'GRADED SPECS'!J18*2.54</f>
        <v>20.32</v>
      </c>
      <c r="K18" s="35">
        <f>'GRADED SPECS'!K18*2.54</f>
        <v>20.32</v>
      </c>
      <c r="L18" s="35">
        <f>'GRADED SPECS'!L18*2.54</f>
        <v>19.05</v>
      </c>
      <c r="M18" s="35">
        <f>'GRADED SPECS'!M18*2.54</f>
        <v>19.3675</v>
      </c>
      <c r="N18" s="35">
        <f>'GRADED SPECS'!N18*2.54</f>
        <v>19.685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23" customHeight="1" spans="1:26">
      <c r="A19" s="40"/>
      <c r="B19" s="32" t="s">
        <v>75</v>
      </c>
      <c r="C19" s="4"/>
      <c r="D19" s="33" t="s">
        <v>76</v>
      </c>
      <c r="E19" s="34">
        <v>0.25</v>
      </c>
      <c r="F19" s="35">
        <f>'GRADED SPECS'!F19*2.54</f>
        <v>15.875</v>
      </c>
      <c r="G19" s="35">
        <f>'GRADED SPECS'!G19*2.54</f>
        <v>15.875</v>
      </c>
      <c r="H19" s="35">
        <f>'GRADED SPECS'!H19*2.54</f>
        <v>15.875</v>
      </c>
      <c r="I19" s="35">
        <f>'GRADED SPECS'!I19*2.54</f>
        <v>15.875</v>
      </c>
      <c r="J19" s="35">
        <f>'GRADED SPECS'!J19*2.54</f>
        <v>15.875</v>
      </c>
      <c r="K19" s="35">
        <f>'GRADED SPECS'!K19*2.54</f>
        <v>15.875</v>
      </c>
      <c r="L19" s="35">
        <f>'GRADED SPECS'!L19*2.54</f>
        <v>17.4625</v>
      </c>
      <c r="M19" s="35">
        <f>'GRADED SPECS'!M19*2.54</f>
        <v>17.78</v>
      </c>
      <c r="N19" s="35">
        <f>'GRADED SPECS'!N19*2.54</f>
        <v>18.0975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23" customHeight="1" spans="1:26">
      <c r="A20" s="40"/>
      <c r="B20" s="32" t="s">
        <v>41</v>
      </c>
      <c r="C20" s="4"/>
      <c r="D20" s="33" t="s">
        <v>77</v>
      </c>
      <c r="E20" s="34">
        <v>0.25</v>
      </c>
      <c r="F20" s="35">
        <f>'GRADED SPECS'!F20*2.54</f>
        <v>18.0975</v>
      </c>
      <c r="G20" s="35">
        <f>'GRADED SPECS'!G20*2.54</f>
        <v>18.0975</v>
      </c>
      <c r="H20" s="35">
        <f>'GRADED SPECS'!H20*2.54</f>
        <v>18.0975</v>
      </c>
      <c r="I20" s="35">
        <f>'GRADED SPECS'!I20*2.54</f>
        <v>18.0975</v>
      </c>
      <c r="J20" s="35">
        <f>'GRADED SPECS'!J20*2.54</f>
        <v>18.0975</v>
      </c>
      <c r="K20" s="35">
        <f>'GRADED SPECS'!K20*2.54</f>
        <v>18.0975</v>
      </c>
      <c r="L20" s="35">
        <f>'GRADED SPECS'!L20*2.54</f>
        <v>18.7325</v>
      </c>
      <c r="M20" s="35">
        <f>'GRADED SPECS'!M20*2.54</f>
        <v>19.05</v>
      </c>
      <c r="N20" s="35">
        <f>'GRADED SPECS'!N20*2.54</f>
        <v>19.3675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23" customHeight="1" spans="1:26">
      <c r="A21" s="38"/>
      <c r="B21" s="32"/>
      <c r="C21" s="4"/>
      <c r="D21" s="39"/>
      <c r="E21" s="34"/>
      <c r="F21" s="35"/>
      <c r="G21" s="35"/>
      <c r="H21" s="35"/>
      <c r="I21" s="35"/>
      <c r="J21" s="35"/>
      <c r="K21" s="35"/>
      <c r="L21" s="35"/>
      <c r="M21" s="35"/>
      <c r="N21" s="35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23" customHeight="1" spans="1:26">
      <c r="A22" s="38"/>
      <c r="B22" s="32" t="s">
        <v>78</v>
      </c>
      <c r="C22" s="4"/>
      <c r="D22" s="33" t="s">
        <v>79</v>
      </c>
      <c r="E22" s="34">
        <v>0.25</v>
      </c>
      <c r="F22" s="35">
        <f>'GRADED SPECS'!F22*2.54</f>
        <v>82.55</v>
      </c>
      <c r="G22" s="35">
        <f>'GRADED SPECS'!G22*2.54</f>
        <v>87.63</v>
      </c>
      <c r="H22" s="35">
        <f>'GRADED SPECS'!H22*2.54</f>
        <v>92.71</v>
      </c>
      <c r="I22" s="35">
        <f>'GRADED SPECS'!I22*2.54</f>
        <v>97.79</v>
      </c>
      <c r="J22" s="35">
        <f>'GRADED SPECS'!J22*2.54</f>
        <v>104.14</v>
      </c>
      <c r="K22" s="35">
        <f>'GRADED SPECS'!K22*2.54</f>
        <v>110.49</v>
      </c>
      <c r="L22" s="35">
        <f>'GRADED SPECS'!L22*2.54</f>
        <v>116.84</v>
      </c>
      <c r="M22" s="35">
        <f>'GRADED SPECS'!M22*2.54</f>
        <v>124.46</v>
      </c>
      <c r="N22" s="35">
        <f>'GRADED SPECS'!N22*2.54</f>
        <v>133.35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23" customHeight="1" spans="1:26">
      <c r="A23" s="38"/>
      <c r="B23" s="32" t="s">
        <v>80</v>
      </c>
      <c r="C23" s="4"/>
      <c r="D23" s="33" t="s">
        <v>81</v>
      </c>
      <c r="E23" s="34">
        <v>0</v>
      </c>
      <c r="F23" s="35">
        <f>'GRADED SPECS'!F23*2.54</f>
        <v>8.89</v>
      </c>
      <c r="G23" s="35">
        <f>'GRADED SPECS'!G23*2.54</f>
        <v>8.89</v>
      </c>
      <c r="H23" s="35">
        <f>'GRADED SPECS'!H23*2.54</f>
        <v>8.89</v>
      </c>
      <c r="I23" s="35">
        <f>'GRADED SPECS'!I23*2.54</f>
        <v>8.89</v>
      </c>
      <c r="J23" s="35">
        <f>'GRADED SPECS'!J23*2.54</f>
        <v>8.89</v>
      </c>
      <c r="K23" s="35">
        <f>'GRADED SPECS'!K23*2.54</f>
        <v>8.89</v>
      </c>
      <c r="L23" s="35">
        <f>'GRADED SPECS'!L23*2.54</f>
        <v>10.4775</v>
      </c>
      <c r="M23" s="35">
        <f>'GRADED SPECS'!M23*2.54</f>
        <v>10.4775</v>
      </c>
      <c r="N23" s="35">
        <f>'GRADED SPECS'!N23*2.54</f>
        <v>10.4775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23" customHeight="1" spans="1:26">
      <c r="A24" s="38"/>
      <c r="B24" s="32" t="s">
        <v>82</v>
      </c>
      <c r="C24" s="4"/>
      <c r="D24" s="33" t="s">
        <v>83</v>
      </c>
      <c r="E24" s="34">
        <v>0.25</v>
      </c>
      <c r="F24" s="35">
        <f>'GRADED SPECS'!F24*2.54</f>
        <v>77.1525</v>
      </c>
      <c r="G24" s="35">
        <f>'GRADED SPECS'!G24*2.54</f>
        <v>82.2325</v>
      </c>
      <c r="H24" s="35">
        <f>'GRADED SPECS'!H24*2.54</f>
        <v>87.3125</v>
      </c>
      <c r="I24" s="35">
        <f>'GRADED SPECS'!I24*2.54</f>
        <v>92.3925</v>
      </c>
      <c r="J24" s="35">
        <f>'GRADED SPECS'!J24*2.54</f>
        <v>98.7425</v>
      </c>
      <c r="K24" s="35">
        <f>'GRADED SPECS'!K24*2.54</f>
        <v>105.0925</v>
      </c>
      <c r="L24" s="35">
        <f>'GRADED SPECS'!L24*2.54</f>
        <v>111.125</v>
      </c>
      <c r="M24" s="35">
        <f>'GRADED SPECS'!M24*2.54</f>
        <v>118.745</v>
      </c>
      <c r="N24" s="35">
        <f>'GRADED SPECS'!N24*2.54</f>
        <v>127.635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23" customHeight="1" spans="1:26">
      <c r="A25" s="38"/>
      <c r="B25" s="32" t="s">
        <v>84</v>
      </c>
      <c r="C25" s="4"/>
      <c r="D25" s="33" t="s">
        <v>85</v>
      </c>
      <c r="E25" s="34">
        <v>0.25</v>
      </c>
      <c r="F25" s="35">
        <f>'GRADED SPECS'!F25*2.54</f>
        <v>67.31</v>
      </c>
      <c r="G25" s="35">
        <f>'GRADED SPECS'!G25*2.54</f>
        <v>72.39</v>
      </c>
      <c r="H25" s="35">
        <f>'GRADED SPECS'!H25*2.54</f>
        <v>77.47</v>
      </c>
      <c r="I25" s="35">
        <f>'GRADED SPECS'!I25*2.54</f>
        <v>82.55</v>
      </c>
      <c r="J25" s="35">
        <f>'GRADED SPECS'!J25*2.54</f>
        <v>88.9</v>
      </c>
      <c r="K25" s="35">
        <f>'GRADED SPECS'!K25*2.54</f>
        <v>95.25</v>
      </c>
      <c r="L25" s="35">
        <f>'GRADED SPECS'!L25*2.54</f>
        <v>105.41</v>
      </c>
      <c r="M25" s="35">
        <f>'GRADED SPECS'!M25*2.54</f>
        <v>113.03</v>
      </c>
      <c r="N25" s="35">
        <f>'GRADED SPECS'!N25*2.54</f>
        <v>121.92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23" customHeight="1" spans="1:26">
      <c r="A26" s="40"/>
      <c r="B26" s="32" t="s">
        <v>46</v>
      </c>
      <c r="C26" s="4"/>
      <c r="D26" s="33" t="s">
        <v>86</v>
      </c>
      <c r="E26" s="34">
        <v>0</v>
      </c>
      <c r="F26" s="35">
        <f>'GRADED SPECS'!F26*2.54</f>
        <v>17.78</v>
      </c>
      <c r="G26" s="35">
        <f>'GRADED SPECS'!G26*2.54</f>
        <v>17.78</v>
      </c>
      <c r="H26" s="35">
        <f>'GRADED SPECS'!H26*2.54</f>
        <v>17.78</v>
      </c>
      <c r="I26" s="35">
        <f>'GRADED SPECS'!I26*2.54</f>
        <v>17.78</v>
      </c>
      <c r="J26" s="35">
        <f>'GRADED SPECS'!J26*2.54</f>
        <v>17.78</v>
      </c>
      <c r="K26" s="35">
        <f>'GRADED SPECS'!K26*2.54</f>
        <v>17.78</v>
      </c>
      <c r="L26" s="35">
        <f>'GRADED SPECS'!L26*2.54</f>
        <v>20.955</v>
      </c>
      <c r="M26" s="35">
        <f>'GRADED SPECS'!M26*2.54</f>
        <v>20.955</v>
      </c>
      <c r="N26" s="35">
        <f>'GRADED SPECS'!N26*2.54</f>
        <v>20.955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23" customHeight="1" spans="1:26">
      <c r="A27" s="40"/>
      <c r="B27" s="32" t="s">
        <v>87</v>
      </c>
      <c r="C27" s="4"/>
      <c r="D27" s="33" t="s">
        <v>88</v>
      </c>
      <c r="E27" s="34">
        <v>0.25</v>
      </c>
      <c r="F27" s="35">
        <f>'GRADED SPECS'!F27*2.54</f>
        <v>101.6</v>
      </c>
      <c r="G27" s="35">
        <f>'GRADED SPECS'!G27*2.54</f>
        <v>106.68</v>
      </c>
      <c r="H27" s="35">
        <f>'GRADED SPECS'!H27*2.54</f>
        <v>111.76</v>
      </c>
      <c r="I27" s="35">
        <f>'GRADED SPECS'!I27*2.54</f>
        <v>116.84</v>
      </c>
      <c r="J27" s="35">
        <f>'GRADED SPECS'!J27*2.54</f>
        <v>123.19</v>
      </c>
      <c r="K27" s="35">
        <f>'GRADED SPECS'!K27*2.54</f>
        <v>129.54</v>
      </c>
      <c r="L27" s="35">
        <f>'GRADED SPECS'!L27*2.54</f>
        <v>139.7</v>
      </c>
      <c r="M27" s="35">
        <f>'GRADED SPECS'!M27*2.54</f>
        <v>147.32</v>
      </c>
      <c r="N27" s="35">
        <f>'GRADED SPECS'!N27*2.54</f>
        <v>156.21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23" customHeight="1" spans="1:26">
      <c r="A28" s="38"/>
      <c r="B28" s="32" t="s">
        <v>89</v>
      </c>
      <c r="C28" s="4"/>
      <c r="D28" s="33" t="s">
        <v>90</v>
      </c>
      <c r="E28" s="34">
        <v>0.5</v>
      </c>
      <c r="F28" s="35">
        <f>'GRADED SPECS'!F28*2.54</f>
        <v>284.48</v>
      </c>
      <c r="G28" s="35">
        <f>'GRADED SPECS'!G28*2.54</f>
        <v>289.56</v>
      </c>
      <c r="H28" s="35">
        <f>'GRADED SPECS'!H28*2.54</f>
        <v>294.64</v>
      </c>
      <c r="I28" s="35">
        <f>'GRADED SPECS'!I28*2.54</f>
        <v>299.72</v>
      </c>
      <c r="J28" s="35">
        <f>'GRADED SPECS'!J28*2.54</f>
        <v>306.07</v>
      </c>
      <c r="K28" s="35">
        <f>'GRADED SPECS'!K28*2.54</f>
        <v>312.42</v>
      </c>
      <c r="L28" s="35">
        <f>'GRADED SPECS'!L28*2.54</f>
        <v>307.34</v>
      </c>
      <c r="M28" s="35">
        <f>'GRADED SPECS'!M28*2.54</f>
        <v>314.96</v>
      </c>
      <c r="N28" s="35">
        <f>'GRADED SPECS'!N28*2.54</f>
        <v>323.85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23" customHeight="1" spans="1:26">
      <c r="A29" s="38"/>
      <c r="B29" s="37" t="s">
        <v>91</v>
      </c>
      <c r="C29" s="4"/>
      <c r="D29" s="33" t="s">
        <v>92</v>
      </c>
      <c r="E29" s="34">
        <v>0.5</v>
      </c>
      <c r="F29" s="35">
        <f>'GRADED SPECS'!F29*2.54</f>
        <v>279.4</v>
      </c>
      <c r="G29" s="35">
        <f>'GRADED SPECS'!G29*2.54</f>
        <v>284.48</v>
      </c>
      <c r="H29" s="35">
        <f>'GRADED SPECS'!H29*2.54</f>
        <v>289.56</v>
      </c>
      <c r="I29" s="35">
        <f>'GRADED SPECS'!I29*2.54</f>
        <v>294.64</v>
      </c>
      <c r="J29" s="35">
        <f>'GRADED SPECS'!J29*2.54</f>
        <v>300.99</v>
      </c>
      <c r="K29" s="35">
        <f>'GRADED SPECS'!K29*2.54</f>
        <v>307.34</v>
      </c>
      <c r="L29" s="35">
        <f>'GRADED SPECS'!L29*2.54</f>
        <v>256.54</v>
      </c>
      <c r="M29" s="35">
        <f>'GRADED SPECS'!M29*2.54</f>
        <v>264.16</v>
      </c>
      <c r="N29" s="35">
        <f>'GRADED SPECS'!N29*2.54</f>
        <v>273.05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23" customHeight="1" spans="1:26">
      <c r="A30" s="38"/>
      <c r="B30" s="32"/>
      <c r="C30" s="4"/>
      <c r="D30" s="39"/>
      <c r="E30" s="34"/>
      <c r="F30" s="35"/>
      <c r="G30" s="35"/>
      <c r="H30" s="35"/>
      <c r="I30" s="35"/>
      <c r="J30" s="35"/>
      <c r="K30" s="35"/>
      <c r="L30" s="35"/>
      <c r="M30" s="35"/>
      <c r="N30" s="35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23" customHeight="1" spans="1:26">
      <c r="A31" s="38"/>
      <c r="B31" s="32" t="s">
        <v>93</v>
      </c>
      <c r="C31" s="4"/>
      <c r="D31" s="33" t="s">
        <v>94</v>
      </c>
      <c r="E31" s="34">
        <v>0.125</v>
      </c>
      <c r="F31" s="35">
        <f>'GRADED SPECS'!F31*2.54</f>
        <v>7.62</v>
      </c>
      <c r="G31" s="35">
        <f>'GRADED SPECS'!G31*2.54</f>
        <v>7.9375</v>
      </c>
      <c r="H31" s="35">
        <f>'GRADED SPECS'!H31*2.54</f>
        <v>8.255</v>
      </c>
      <c r="I31" s="35">
        <f>'GRADED SPECS'!I31*2.54</f>
        <v>8.5725</v>
      </c>
      <c r="J31" s="35">
        <f>'GRADED SPECS'!J31*2.54</f>
        <v>8.89</v>
      </c>
      <c r="K31" s="35">
        <f>'GRADED SPECS'!K31*2.54</f>
        <v>9.2075</v>
      </c>
      <c r="L31" s="35">
        <f>'GRADED SPECS'!L31*2.54</f>
        <v>8.5725</v>
      </c>
      <c r="M31" s="35">
        <f>'GRADED SPECS'!M31*2.54</f>
        <v>8.89</v>
      </c>
      <c r="N31" s="35">
        <f>'GRADED SPECS'!N31*2.54</f>
        <v>9.2075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23" customHeight="1" spans="1:26">
      <c r="A32" s="38"/>
      <c r="B32" s="32"/>
      <c r="C32" s="4"/>
      <c r="D32" s="3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23" customHeight="1" spans="1:26">
      <c r="A33" s="38"/>
      <c r="B33" s="32" t="s">
        <v>95</v>
      </c>
      <c r="C33" s="4"/>
      <c r="D33" s="33" t="s">
        <v>96</v>
      </c>
      <c r="E33" s="34">
        <v>0.125</v>
      </c>
      <c r="F33" s="35">
        <f>'GRADED SPECS'!F33*2.54</f>
        <v>6.35</v>
      </c>
      <c r="G33" s="35">
        <f>'GRADED SPECS'!G33*2.54</f>
        <v>6.6675</v>
      </c>
      <c r="H33" s="35">
        <f>'GRADED SPECS'!H33*2.54</f>
        <v>6.985</v>
      </c>
      <c r="I33" s="35">
        <f>'GRADED SPECS'!I33*2.54</f>
        <v>7.3025</v>
      </c>
      <c r="J33" s="35">
        <f>'GRADED SPECS'!J33*2.54</f>
        <v>7.62</v>
      </c>
      <c r="K33" s="35">
        <f>'GRADED SPECS'!K33*2.54</f>
        <v>7.9375</v>
      </c>
      <c r="L33" s="35">
        <f>'GRADED SPECS'!L33*2.54</f>
        <v>8.5725</v>
      </c>
      <c r="M33" s="35">
        <f>'GRADED SPECS'!M33*2.54</f>
        <v>8.89</v>
      </c>
      <c r="N33" s="35">
        <f>'GRADED SPECS'!N33*2.54</f>
        <v>9.2075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23" customHeight="1" spans="1:26">
      <c r="A34" s="38"/>
      <c r="B34" s="32" t="s">
        <v>51</v>
      </c>
      <c r="C34" s="4"/>
      <c r="D34" s="33" t="s">
        <v>97</v>
      </c>
      <c r="E34" s="34">
        <v>0.25</v>
      </c>
      <c r="F34" s="35">
        <f>'GRADED SPECS'!F34*2.54</f>
        <v>25.0825</v>
      </c>
      <c r="G34" s="35">
        <f>'GRADED SPECS'!G34*2.54</f>
        <v>25.7175</v>
      </c>
      <c r="H34" s="35">
        <f>'GRADED SPECS'!H34*2.54</f>
        <v>26.3525</v>
      </c>
      <c r="I34" s="35">
        <f>'GRADED SPECS'!I34*2.54</f>
        <v>26.9875</v>
      </c>
      <c r="J34" s="35">
        <f>'GRADED SPECS'!J34*2.54</f>
        <v>27.6225</v>
      </c>
      <c r="K34" s="35">
        <f>'GRADED SPECS'!K34*2.54</f>
        <v>28.2575</v>
      </c>
      <c r="L34" s="35">
        <f>'GRADED SPECS'!L34*2.54</f>
        <v>28.8925</v>
      </c>
      <c r="M34" s="35">
        <f>'GRADED SPECS'!M34*2.54</f>
        <v>29.845</v>
      </c>
      <c r="N34" s="35">
        <f>'GRADED SPECS'!N34*2.54</f>
        <v>30.7975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23" customHeight="1" spans="1:26">
      <c r="A35" s="41"/>
      <c r="B35" s="32" t="s">
        <v>52</v>
      </c>
      <c r="C35" s="4"/>
      <c r="D35" s="42" t="s">
        <v>98</v>
      </c>
      <c r="E35" s="34">
        <v>0.25</v>
      </c>
      <c r="F35" s="35">
        <f>'GRADED SPECS'!F35*2.54</f>
        <v>20.955</v>
      </c>
      <c r="G35" s="35">
        <f>'GRADED SPECS'!G35*2.54</f>
        <v>21.59</v>
      </c>
      <c r="H35" s="35">
        <f>'GRADED SPECS'!H35*2.54</f>
        <v>22.225</v>
      </c>
      <c r="I35" s="35">
        <f>'GRADED SPECS'!I35*2.54</f>
        <v>22.86</v>
      </c>
      <c r="J35" s="35">
        <f>'GRADED SPECS'!J35*2.54</f>
        <v>23.495</v>
      </c>
      <c r="K35" s="35">
        <f>'GRADED SPECS'!K35*2.54</f>
        <v>24.13</v>
      </c>
      <c r="L35" s="35">
        <f>'GRADED SPECS'!L35*2.54</f>
        <v>25.0825</v>
      </c>
      <c r="M35" s="35">
        <f>'GRADED SPECS'!M35*2.54</f>
        <v>26.035</v>
      </c>
      <c r="N35" s="35">
        <f>'GRADED SPECS'!N35*2.54</f>
        <v>26.9875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23" customHeight="1" spans="1:26">
      <c r="A36" s="41"/>
      <c r="B36" s="32" t="s">
        <v>53</v>
      </c>
      <c r="C36" s="4"/>
      <c r="D36" s="42" t="s">
        <v>99</v>
      </c>
      <c r="E36" s="34">
        <v>0</v>
      </c>
      <c r="F36" s="35">
        <f>'GRADED SPECS'!F36*2.54</f>
        <v>0.635</v>
      </c>
      <c r="G36" s="35">
        <f>'GRADED SPECS'!G36*2.54</f>
        <v>0.635</v>
      </c>
      <c r="H36" s="35">
        <f>'GRADED SPECS'!H36*2.54</f>
        <v>0.635</v>
      </c>
      <c r="I36" s="35">
        <f>'GRADED SPECS'!I36*2.54</f>
        <v>0.635</v>
      </c>
      <c r="J36" s="35">
        <f>'GRADED SPECS'!J36*2.54</f>
        <v>0.635</v>
      </c>
      <c r="K36" s="35">
        <f>'GRADED SPECS'!K36*2.54</f>
        <v>0.635</v>
      </c>
      <c r="L36" s="35">
        <f>'GRADED SPECS'!L36*2.54</f>
        <v>0.9525</v>
      </c>
      <c r="M36" s="35">
        <f>'GRADED SPECS'!M36*2.54</f>
        <v>0.9525</v>
      </c>
      <c r="N36" s="35">
        <f>'GRADED SPECS'!N36*2.54</f>
        <v>0.9525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23" customHeight="1" spans="1:26">
      <c r="A37" s="43"/>
      <c r="B37" s="44" t="s">
        <v>100</v>
      </c>
      <c r="C37" s="4"/>
      <c r="D37" s="45" t="s">
        <v>101</v>
      </c>
      <c r="E37" s="34">
        <v>0.25</v>
      </c>
      <c r="F37" s="35">
        <f>'GRADED SPECS'!F37*2.54</f>
        <v>33.02</v>
      </c>
      <c r="G37" s="35">
        <f>'GRADED SPECS'!G37*2.54</f>
        <v>33.9725</v>
      </c>
      <c r="H37" s="35">
        <f>'GRADED SPECS'!H37*2.54</f>
        <v>34.925</v>
      </c>
      <c r="I37" s="35">
        <f>'GRADED SPECS'!I37*2.54</f>
        <v>35.8775</v>
      </c>
      <c r="J37" s="35">
        <f>'GRADED SPECS'!J37*2.54</f>
        <v>36.83</v>
      </c>
      <c r="K37" s="35">
        <f>'GRADED SPECS'!K37*2.54</f>
        <v>37.7825</v>
      </c>
      <c r="L37" s="35">
        <f>'GRADED SPECS'!L37*2.54</f>
        <v>35.56</v>
      </c>
      <c r="M37" s="35">
        <f>'GRADED SPECS'!M37*2.54</f>
        <v>36.83</v>
      </c>
      <c r="N37" s="35">
        <f>'GRADED SPECS'!N37*2.54</f>
        <v>38.1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23" customHeight="1" spans="1:26">
      <c r="A38" s="46"/>
      <c r="B38" s="47" t="s">
        <v>102</v>
      </c>
      <c r="C38" s="48"/>
      <c r="D38" s="49" t="s">
        <v>103</v>
      </c>
      <c r="E38" s="34">
        <v>0</v>
      </c>
      <c r="F38" s="35">
        <f>'GRADED SPECS'!F38*2.54</f>
        <v>6.35</v>
      </c>
      <c r="G38" s="35">
        <f>'GRADED SPECS'!G38*2.54</f>
        <v>6.35</v>
      </c>
      <c r="H38" s="35">
        <f>'GRADED SPECS'!H38*2.54</f>
        <v>6.35</v>
      </c>
      <c r="I38" s="35">
        <f>'GRADED SPECS'!I38*2.54</f>
        <v>6.35</v>
      </c>
      <c r="J38" s="35">
        <f>'GRADED SPECS'!J38*2.54</f>
        <v>6.35</v>
      </c>
      <c r="K38" s="35">
        <f>'GRADED SPECS'!K38*2.54</f>
        <v>6.35</v>
      </c>
      <c r="L38" s="35">
        <f>'GRADED SPECS'!L38*2.54</f>
        <v>7.62</v>
      </c>
      <c r="M38" s="35">
        <f>'GRADED SPECS'!M38*2.54</f>
        <v>7.62</v>
      </c>
      <c r="N38" s="35">
        <f>'GRADED SPECS'!N38*2.54</f>
        <v>7.62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23" customHeight="1" spans="1:26">
      <c r="A39" s="41"/>
      <c r="B39" s="32"/>
      <c r="C39" s="4"/>
      <c r="D39" s="50"/>
      <c r="E39" s="34"/>
      <c r="F39" s="35"/>
      <c r="G39" s="35"/>
      <c r="H39" s="35"/>
      <c r="I39" s="35"/>
      <c r="J39" s="35"/>
      <c r="K39" s="35"/>
      <c r="L39" s="35"/>
      <c r="M39" s="35"/>
      <c r="N39" s="35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23" customHeight="1" spans="1:26">
      <c r="A40" s="41"/>
      <c r="B40" s="32" t="s">
        <v>56</v>
      </c>
      <c r="C40" s="4"/>
      <c r="D40" s="42" t="s">
        <v>104</v>
      </c>
      <c r="E40" s="34">
        <v>0.25</v>
      </c>
      <c r="F40" s="35">
        <f>'GRADED SPECS'!F40*2.54</f>
        <v>10.16</v>
      </c>
      <c r="G40" s="35">
        <f>'GRADED SPECS'!G40*2.54</f>
        <v>10.16</v>
      </c>
      <c r="H40" s="35">
        <f>'GRADED SPECS'!H40*2.54</f>
        <v>10.16</v>
      </c>
      <c r="I40" s="35">
        <f>'GRADED SPECS'!I40*2.54</f>
        <v>10.16</v>
      </c>
      <c r="J40" s="35">
        <f>'GRADED SPECS'!J40*2.54</f>
        <v>10.16</v>
      </c>
      <c r="K40" s="35">
        <f>'GRADED SPECS'!K40*2.54</f>
        <v>10.16</v>
      </c>
      <c r="L40" s="35">
        <f>'GRADED SPECS'!L40*2.54</f>
        <v>10.16</v>
      </c>
      <c r="M40" s="35">
        <f>'GRADED SPECS'!M40*2.54</f>
        <v>10.16</v>
      </c>
      <c r="N40" s="35">
        <f>'GRADED SPECS'!N40*2.54</f>
        <v>10.16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23" customHeight="1" spans="1:26">
      <c r="A41" s="41"/>
      <c r="B41" s="32" t="s">
        <v>105</v>
      </c>
      <c r="C41" s="4"/>
      <c r="D41" s="42" t="s">
        <v>106</v>
      </c>
      <c r="E41" s="34">
        <v>0.25</v>
      </c>
      <c r="F41" s="35">
        <f>'GRADED SPECS'!F41*2.54</f>
        <v>15.24</v>
      </c>
      <c r="G41" s="35">
        <f>'GRADED SPECS'!G41*2.54</f>
        <v>15.24</v>
      </c>
      <c r="H41" s="35">
        <f>'GRADED SPECS'!H41*2.54</f>
        <v>15.24</v>
      </c>
      <c r="I41" s="35">
        <f>'GRADED SPECS'!I41*2.54</f>
        <v>15.24</v>
      </c>
      <c r="J41" s="35">
        <f>'GRADED SPECS'!J41*2.54</f>
        <v>15.24</v>
      </c>
      <c r="K41" s="35">
        <f>'GRADED SPECS'!K41*2.54</f>
        <v>15.24</v>
      </c>
      <c r="L41" s="35">
        <f>'GRADED SPECS'!L41*2.54</f>
        <v>16.51</v>
      </c>
      <c r="M41" s="35">
        <f>'GRADED SPECS'!M41*2.54</f>
        <v>16.51</v>
      </c>
      <c r="N41" s="35">
        <f>'GRADED SPECS'!N41*2.54</f>
        <v>16.51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23" customHeight="1" spans="1:26">
      <c r="A42" s="41"/>
      <c r="B42" s="32"/>
      <c r="C42" s="4"/>
      <c r="D42" s="50"/>
      <c r="E42" s="51"/>
      <c r="F42" s="35"/>
      <c r="G42" s="35"/>
      <c r="H42" s="35"/>
      <c r="I42" s="35"/>
      <c r="J42" s="35"/>
      <c r="K42" s="35"/>
      <c r="L42" s="35"/>
      <c r="M42" s="35"/>
      <c r="N42" s="35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23" customHeight="1" spans="1:26">
      <c r="A43" s="41"/>
      <c r="B43" s="32" t="s">
        <v>58</v>
      </c>
      <c r="C43" s="4"/>
      <c r="D43" s="42" t="s">
        <v>107</v>
      </c>
      <c r="E43" s="51">
        <v>0.25</v>
      </c>
      <c r="F43" s="35">
        <f>'GRADED SPECS'!F43*2.54</f>
        <v>31.75</v>
      </c>
      <c r="G43" s="35">
        <f>'GRADED SPECS'!G43*2.54</f>
        <v>31.75</v>
      </c>
      <c r="H43" s="35">
        <f>'GRADED SPECS'!H43*2.54</f>
        <v>33.02</v>
      </c>
      <c r="I43" s="35">
        <f>'GRADED SPECS'!I43*2.54</f>
        <v>33.02</v>
      </c>
      <c r="J43" s="35">
        <f>'GRADED SPECS'!J43*2.54</f>
        <v>34.29</v>
      </c>
      <c r="K43" s="35">
        <f>'GRADED SPECS'!K43*2.54</f>
        <v>34.29</v>
      </c>
      <c r="L43" s="35">
        <f>'GRADED SPECS'!L43*2.54</f>
        <v>35.56</v>
      </c>
      <c r="M43" s="35">
        <f>'GRADED SPECS'!M43*2.54</f>
        <v>35.56</v>
      </c>
      <c r="N43" s="35">
        <f>'GRADED SPECS'!N43*2.54</f>
        <v>36.83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23" customHeight="1" spans="1:26">
      <c r="A44" s="41"/>
      <c r="B44" s="32" t="s">
        <v>59</v>
      </c>
      <c r="C44" s="4"/>
      <c r="D44" s="42" t="s">
        <v>108</v>
      </c>
      <c r="E44" s="34">
        <v>0.25</v>
      </c>
      <c r="F44" s="35">
        <f>'GRADED SPECS'!F44*2.54</f>
        <v>34.29</v>
      </c>
      <c r="G44" s="35">
        <f>'GRADED SPECS'!G44*2.54</f>
        <v>34.29</v>
      </c>
      <c r="H44" s="35">
        <f>'GRADED SPECS'!H44*2.54</f>
        <v>35.56</v>
      </c>
      <c r="I44" s="35">
        <f>'GRADED SPECS'!I44*2.54</f>
        <v>35.56</v>
      </c>
      <c r="J44" s="35">
        <f>'GRADED SPECS'!J44*2.54</f>
        <v>36.83</v>
      </c>
      <c r="K44" s="35">
        <f>'GRADED SPECS'!K44*2.54</f>
        <v>36.83</v>
      </c>
      <c r="L44" s="35">
        <f>'GRADED SPECS'!L44*2.54</f>
        <v>38.1</v>
      </c>
      <c r="M44" s="35">
        <f>'GRADED SPECS'!M44*2.54</f>
        <v>38.1</v>
      </c>
      <c r="N44" s="35">
        <f>'GRADED SPECS'!N44*2.54</f>
        <v>39.37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customHeight="1" spans="1:26">
      <c r="A45" s="52"/>
      <c r="B45" s="53"/>
      <c r="C45" s="54"/>
      <c r="D45" s="55"/>
      <c r="E45" s="56"/>
      <c r="F45" s="57"/>
      <c r="G45" s="58"/>
      <c r="H45" s="59"/>
      <c r="I45" s="78"/>
      <c r="J45" s="78"/>
      <c r="K45" s="79"/>
      <c r="L45" s="80"/>
      <c r="M45" s="81"/>
      <c r="N45" s="82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5.7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5.7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5.7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5.7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5.7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5.7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5.7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5.7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5.7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5.7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5.7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5.75" customHeight="1" spans="1:26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ht="15.75" customHeight="1" spans="1:26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ht="15.75" customHeight="1" spans="1:26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ht="15.75" customHeight="1" spans="1:26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ht="15.75" customHeight="1" spans="1:26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ht="15.75" customHeight="1" spans="1:26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ht="15.75" customHeight="1" spans="1:26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ht="15.75" customHeight="1" spans="1:26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ht="15.75" customHeight="1" spans="1:26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ht="15.75" customHeight="1" spans="1:26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ht="15.75" customHeight="1" spans="1:26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ht="15.75" customHeight="1" spans="1:26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ht="15.75" customHeight="1" spans="1:26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ht="15.75" customHeight="1" spans="1:26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ht="15.75" customHeight="1" spans="1:26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ht="15.75" customHeight="1" spans="1:26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ht="15.75" customHeight="1" spans="1:26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ht="15.75" customHeight="1" spans="1:26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ht="15.75" customHeight="1" spans="1:26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ht="15.75" customHeight="1" spans="1:26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ht="15.75" customHeight="1" spans="1:26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ht="15.75" customHeight="1" spans="1:26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ht="15.75" customHeight="1" spans="1:26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ht="15.75" customHeight="1" spans="1:26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ht="15.75" customHeight="1" spans="1:26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ht="15.75" customHeight="1" spans="1:26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ht="15.75" customHeight="1" spans="1:26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ht="15.75" customHeight="1" spans="1:26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ht="15.75" customHeight="1" spans="1:26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ht="15.75" customHeight="1" spans="1:26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ht="15.75" customHeight="1" spans="1:26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ht="15.75" customHeight="1" spans="1:26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ht="15.75" customHeight="1" spans="1:26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ht="15.75" customHeight="1" spans="1:26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ht="15.75" customHeight="1" spans="1:26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ht="15.75" customHeight="1" spans="1:26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ht="15.75" customHeight="1" spans="1:26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ht="15.75" customHeight="1" spans="1:26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ht="15.75" customHeight="1" spans="1:26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ht="15.75" customHeight="1" spans="1:26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ht="15.75" customHeight="1" spans="1:26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ht="15.75" customHeight="1" spans="1:26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ht="15.75" customHeight="1" spans="1:26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ht="15.75" customHeight="1" spans="1:26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ht="15.75" customHeight="1" spans="1:26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ht="15.75" customHeight="1" spans="1:26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ht="15.75" customHeight="1" spans="1:26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ht="15.75" customHeight="1" spans="1:26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ht="15.75" customHeight="1" spans="1:26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ht="15.75" customHeight="1" spans="1:26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ht="15.75" customHeight="1" spans="1:26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ht="15.75" customHeight="1" spans="1:26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ht="15.75" customHeight="1" spans="1:26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ht="15.75" customHeight="1" spans="1:26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ht="15.75" customHeight="1" spans="1:26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ht="15.75" customHeight="1" spans="1:26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ht="15.75" customHeight="1" spans="1:26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ht="15.75" customHeight="1" spans="1:26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ht="15.75" customHeight="1" spans="1:26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ht="15.75" customHeight="1" spans="1:26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ht="15.75" customHeight="1" spans="1:26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ht="15.75" customHeight="1" spans="1:26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ht="15.75" customHeight="1" spans="1:26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ht="15.75" customHeight="1" spans="1:26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ht="15.75" customHeight="1" spans="1:26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ht="15.75" customHeight="1" spans="1:26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ht="15.75" customHeight="1" spans="1:26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ht="15.75" customHeight="1" spans="1:26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ht="15.75" customHeight="1" spans="1:26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ht="15.75" customHeight="1" spans="1:26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ht="15.75" customHeight="1" spans="1:26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ht="15.75" customHeight="1" spans="1:26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ht="15.75" customHeight="1" spans="1:26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ht="15.75" customHeight="1" spans="1:26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ht="15.75" customHeight="1" spans="1:26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ht="15.75" customHeight="1" spans="1:26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ht="15.75" customHeight="1" spans="1:26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ht="15.75" customHeight="1" spans="1:26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ht="15.75" customHeight="1" spans="1:26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ht="15.75" customHeight="1" spans="1:26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ht="15.75" customHeight="1" spans="1:26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ht="15.75" customHeight="1" spans="1:26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ht="15.75" customHeight="1" spans="1:26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ht="15.75" customHeight="1" spans="1:26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ht="15.75" customHeight="1" spans="1:26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ht="15.75" customHeight="1" spans="1:26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ht="15.75" customHeight="1" spans="1:26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ht="15.75" customHeight="1" spans="1:26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ht="15.75" customHeight="1" spans="1:26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ht="15.75" customHeight="1" spans="1:26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ht="15.75" customHeight="1" spans="1:26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ht="15.75" customHeight="1" spans="1:26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ht="15.75" customHeight="1" spans="1:26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ht="15.75" customHeight="1" spans="1:26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ht="15.75" customHeight="1" spans="1:26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ht="15.75" customHeight="1" spans="1:26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ht="15.75" customHeight="1" spans="1:26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ht="15.75" customHeight="1" spans="1:26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ht="15.75" customHeight="1" spans="1:26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ht="15.75" customHeight="1" spans="1:26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ht="15.75" customHeight="1" spans="1:26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ht="15.75" customHeight="1" spans="1:26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ht="15.75" customHeight="1" spans="1:26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ht="15.75" customHeight="1" spans="1:26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ht="15.75" customHeight="1" spans="1:26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ht="15.75" customHeight="1" spans="1:26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ht="15.75" customHeight="1" spans="1:26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ht="15.75" customHeight="1" spans="1:26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ht="15.75" customHeight="1" spans="1:26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ht="15.75" customHeight="1" spans="1:26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ht="15.75" customHeight="1" spans="1:26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ht="15.75" customHeight="1" spans="1:26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ht="15.75" customHeight="1" spans="1:26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ht="15.75" customHeight="1" spans="1:26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ht="15.75" customHeight="1" spans="1:26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ht="15.75" customHeight="1" spans="1:26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ht="15.75" customHeight="1" spans="1:26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ht="15.75" customHeight="1" spans="1:26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ht="15.75" customHeight="1" spans="1:26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ht="15.75" customHeight="1" spans="1:26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ht="15.75" customHeight="1" spans="1:26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ht="15.75" customHeight="1" spans="1:26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ht="15.75" customHeight="1" spans="1:26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ht="15.75" customHeight="1" spans="1:26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ht="15.75" customHeight="1" spans="1:26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ht="15.75" customHeight="1" spans="1:26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ht="15.75" customHeight="1" spans="1:26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ht="15.75" customHeight="1" spans="1:26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ht="15.75" customHeight="1" spans="1:26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ht="15.75" customHeight="1" spans="1:26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ht="15.75" customHeight="1" spans="1:26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ht="15.75" customHeight="1" spans="1:26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ht="15.75" customHeight="1" spans="1:26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ht="15.75" customHeight="1" spans="1:26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ht="15.75" customHeight="1" spans="1:26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ht="15.75" customHeight="1" spans="1:26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ht="15.75" customHeight="1" spans="1:26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ht="15.75" customHeight="1" spans="1:26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ht="15.75" customHeight="1" spans="1:26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ht="15.75" customHeight="1" spans="1:26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ht="15.75" customHeight="1" spans="1:26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ht="15.75" customHeight="1" spans="1:26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ht="15.75" customHeight="1" spans="1:26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ht="15.75" customHeight="1" spans="1:26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ht="15.75" customHeight="1" spans="1:26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ht="15.75" customHeight="1" spans="1:26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ht="15.75" customHeight="1" spans="1:26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ht="15.75" customHeight="1" spans="1:26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ht="15.75" customHeight="1" spans="1:26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ht="15.75" customHeight="1" spans="1:26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ht="15.75" customHeight="1" spans="1:26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ht="15.75" customHeight="1" spans="1:26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ht="15.75" customHeight="1" spans="1:26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ht="15.75" customHeight="1" spans="1:26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ht="15.75" customHeight="1" spans="1:26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ht="15.75" customHeight="1" spans="1:26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ht="15.75" customHeight="1" spans="1:26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ht="15.75" customHeight="1" spans="1:26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ht="15.75" customHeight="1" spans="1:26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ht="15.75" customHeight="1" spans="1:26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ht="15.75" customHeight="1" spans="1:26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ht="15.75" customHeight="1" spans="1:26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ht="15.75" customHeight="1" spans="1:26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ht="15.75" customHeight="1" spans="1:26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ht="15.75" customHeight="1" spans="1:26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ht="15.75" customHeight="1" spans="1:26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ht="15.75" customHeight="1" spans="1:26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ht="15.75" customHeight="1" spans="1:26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ht="15.75" customHeight="1" spans="1:26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ht="15.75" customHeight="1" spans="1:26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ht="15.75" customHeight="1" spans="1:26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ht="15.75" customHeight="1" spans="1:26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ht="15.75" customHeight="1" spans="1:26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ht="15.75" customHeight="1" spans="1:26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ht="15.75" customHeight="1" spans="1:26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ht="15.75" customHeight="1" spans="1:26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ht="15.75" customHeight="1" spans="1:26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ht="15.75" customHeight="1" spans="1:26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ht="15.75" customHeight="1" spans="1:26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ht="15.75" customHeight="1" spans="1:26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ht="15.75" customHeight="1" spans="1:26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ht="15.75" customHeight="1" spans="1:26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ht="15.75" customHeight="1" spans="1:26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ht="15.75" customHeight="1" spans="1:26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ht="15.75" customHeight="1" spans="1:26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ht="15.75" customHeight="1" spans="1:26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ht="15.75" customHeight="1" spans="1:26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ht="15.75" customHeight="1" spans="1:26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ht="15.75" customHeight="1" spans="1:26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ht="15.75" customHeight="1" spans="1:26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ht="15.75" customHeight="1" spans="1:26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ht="15.75" customHeight="1" spans="1:26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ht="15.75" customHeight="1" spans="1:26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ht="15.75" customHeight="1" spans="1:26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ht="15.75" customHeight="1" spans="1:26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ht="15.75" customHeight="1" spans="1:26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ht="15.75" customHeight="1" spans="1:26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ht="15.75" customHeight="1" spans="1:26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ht="15.75" customHeight="1" spans="1:26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ht="15.75" customHeight="1" spans="1:26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ht="15.75" customHeight="1" spans="1:26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ht="15.75" customHeight="1" spans="1:26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ht="15.75" customHeight="1" spans="1:26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ht="15.75" customHeight="1" spans="1:26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ht="15.75" customHeight="1" spans="1:26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ht="15.75" customHeight="1" spans="1:26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ht="15.75" customHeight="1" spans="1:26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ht="15.75" customHeight="1" spans="1:26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ht="15.75" customHeight="1" spans="1:26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ht="15.75" customHeight="1" spans="1:26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ht="15.75" customHeight="1" spans="1:26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ht="15.75" customHeight="1" spans="1:26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ht="15.75" customHeight="1" spans="1:26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ht="15.75" customHeight="1" spans="1:26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ht="15.75" customHeight="1" spans="1:26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ht="15.75" customHeight="1" spans="1:26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ht="15.75" customHeight="1" spans="1:26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ht="15.75" customHeight="1" spans="1:26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ht="15.75" customHeight="1" spans="1:26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ht="15.75" customHeight="1" spans="1:26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ht="15.75" customHeight="1" spans="1:26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ht="15.75" customHeight="1" spans="1:26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ht="15.75" customHeight="1" spans="1:26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ht="15.75" customHeight="1" spans="1:26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ht="15.75" customHeight="1" spans="1:26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ht="15.75" customHeight="1" spans="1:26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ht="15.75" customHeight="1" spans="1:26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ht="15.75" customHeight="1" spans="1:26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ht="15.75" customHeight="1" spans="1:26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ht="15.75" customHeight="1" spans="1:26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ht="15.75" customHeight="1" spans="1:26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ht="15.75" customHeight="1" spans="1:26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ht="15.75" customHeight="1" spans="1:26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ht="15.75" customHeight="1" spans="1:26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ht="15.75" customHeight="1" spans="1:26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ht="15.75" customHeight="1" spans="1:26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ht="15.75" customHeight="1" spans="1:26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ht="15.75" customHeight="1" spans="1:26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ht="15.75" customHeight="1" spans="1:26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ht="15.75" customHeight="1" spans="1:26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ht="15.75" customHeight="1" spans="1:26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ht="15.75" customHeight="1" spans="1:26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ht="15.75" customHeight="1" spans="1:26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ht="15.75" customHeight="1" spans="1:26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ht="15.75" customHeight="1" spans="1:26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ht="15.75" customHeight="1" spans="1:26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ht="15.75" customHeight="1" spans="1:26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ht="15.75" customHeight="1" spans="1:26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ht="15.75" customHeight="1" spans="1:26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ht="15.75" customHeight="1" spans="1:26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ht="15.75" customHeight="1" spans="1:26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ht="15.75" customHeight="1" spans="1:26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ht="15.75" customHeight="1" spans="1:26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ht="15.75" customHeight="1" spans="1:26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ht="15.75" customHeight="1" spans="1:26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ht="15.75" customHeight="1" spans="1:26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ht="15.75" customHeight="1" spans="1:26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ht="15.75" customHeight="1" spans="1:26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ht="15.75" customHeight="1" spans="1:26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ht="15.75" customHeight="1" spans="1:26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ht="15.75" customHeight="1" spans="1:26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ht="15.75" customHeight="1" spans="1:26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ht="15.75" customHeight="1" spans="1:26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ht="15.75" customHeight="1" spans="1:26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ht="15.75" customHeight="1" spans="1:26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ht="15.75" customHeight="1" spans="1:26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ht="15.75" customHeight="1" spans="1:26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ht="15.75" customHeight="1" spans="1:26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ht="15.75" customHeight="1" spans="1:26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ht="15.75" customHeight="1" spans="1:26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ht="15.75" customHeight="1" spans="1:26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ht="15.75" customHeight="1" spans="1:26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ht="15.75" customHeight="1" spans="1:26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ht="15.75" customHeight="1" spans="1:26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ht="15.75" customHeight="1" spans="1:26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ht="15.75" customHeight="1" spans="1:26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ht="15.75" customHeight="1" spans="1:26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ht="15.75" customHeight="1" spans="1:26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ht="15.75" customHeight="1" spans="1:26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ht="15.75" customHeight="1" spans="1:26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ht="15.75" customHeight="1" spans="1:26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ht="15.75" customHeight="1" spans="1:26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ht="15.75" customHeight="1" spans="1:26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ht="15.75" customHeight="1" spans="1:26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ht="15.75" customHeight="1" spans="1:26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ht="15.75" customHeight="1" spans="1:26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ht="15.75" customHeight="1" spans="1:26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ht="15.75" customHeight="1" spans="1:26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ht="15.75" customHeight="1" spans="1:26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ht="15.75" customHeight="1" spans="1:26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ht="15.75" customHeight="1" spans="1:26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ht="15.75" customHeight="1" spans="1:26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ht="15.75" customHeight="1" spans="1:26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ht="15.75" customHeight="1" spans="1:26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ht="15.75" customHeight="1" spans="1:26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ht="15.75" customHeight="1" spans="1:26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ht="15.75" customHeight="1" spans="1:26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ht="15.75" customHeight="1" spans="1:26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ht="15.75" customHeight="1" spans="1:26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ht="15.75" customHeight="1" spans="1:26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ht="15.75" customHeight="1" spans="1:26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ht="15.75" customHeight="1" spans="1:26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ht="15.75" customHeight="1" spans="1:26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ht="15.75" customHeight="1" spans="1:26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ht="15.75" customHeight="1" spans="1:26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ht="15.75" customHeight="1" spans="1:26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ht="15.75" customHeight="1" spans="1:26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ht="15.75" customHeight="1" spans="1:26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ht="15.75" customHeight="1" spans="1:26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ht="15.75" customHeight="1" spans="1:26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ht="15.75" customHeight="1" spans="1:26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ht="15.75" customHeight="1" spans="1:26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ht="15.75" customHeight="1" spans="1:26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ht="15.75" customHeight="1" spans="1:26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ht="15.75" customHeight="1" spans="1:26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ht="15.75" customHeight="1" spans="1:26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ht="15.75" customHeight="1" spans="1:26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ht="15.75" customHeight="1" spans="1:26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ht="15.75" customHeight="1" spans="1:26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ht="15.75" customHeight="1" spans="1:26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ht="15.75" customHeight="1" spans="1:26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ht="15.75" customHeight="1" spans="1:26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ht="15.75" customHeight="1" spans="1:26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ht="15.75" customHeight="1" spans="1:26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ht="15.75" customHeight="1" spans="1:26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ht="15.75" customHeight="1" spans="1:26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ht="15.75" customHeight="1" spans="1:26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ht="15.75" customHeight="1" spans="1:26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ht="15.75" customHeight="1" spans="1:26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ht="15.75" customHeight="1" spans="1:26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ht="15.75" customHeight="1" spans="1:26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ht="15.75" customHeight="1" spans="1:26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ht="15.75" customHeight="1" spans="1:26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ht="15.75" customHeight="1" spans="1:26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ht="15.75" customHeight="1" spans="1:26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ht="15.75" customHeight="1" spans="1:26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ht="15.75" customHeight="1" spans="1:26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ht="15.75" customHeight="1" spans="1:26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ht="15.75" customHeight="1" spans="1:26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ht="15.75" customHeight="1" spans="1:26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ht="15.75" customHeight="1" spans="1:26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ht="15.75" customHeight="1" spans="1:26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ht="15.75" customHeight="1" spans="1:26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ht="15.75" customHeight="1" spans="1:26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ht="15.75" customHeight="1" spans="1:26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ht="15.75" customHeight="1" spans="1:26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ht="15.75" customHeight="1" spans="1:26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ht="15.75" customHeight="1" spans="1:26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ht="15.75" customHeight="1" spans="1:26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ht="15.75" customHeight="1" spans="1:26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ht="15.75" customHeight="1" spans="1:26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ht="15.75" customHeight="1" spans="1:26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ht="15.75" customHeight="1" spans="1:26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ht="15.75" customHeight="1" spans="1:26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ht="15.75" customHeight="1" spans="1:26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ht="15.75" customHeight="1" spans="1:26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ht="15.75" customHeight="1" spans="1:26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ht="15.75" customHeight="1" spans="1:26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ht="15.75" customHeight="1" spans="1:26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ht="15.75" customHeight="1" spans="1:26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ht="15.75" customHeight="1" spans="1:26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ht="15.75" customHeight="1" spans="1:26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ht="15.75" customHeight="1" spans="1:26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ht="15.75" customHeight="1" spans="1:26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ht="15.75" customHeight="1" spans="1:26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ht="15.75" customHeight="1" spans="1:26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ht="15.75" customHeight="1" spans="1:26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ht="15.75" customHeight="1" spans="1:26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ht="15.75" customHeight="1" spans="1:26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ht="15.75" customHeight="1" spans="1:26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ht="15.75" customHeight="1" spans="1:26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ht="15.75" customHeight="1" spans="1:26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ht="15.75" customHeight="1" spans="1:26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ht="15.75" customHeight="1" spans="1:26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ht="15.75" customHeight="1" spans="1:26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ht="15.75" customHeight="1" spans="1:26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ht="15.75" customHeight="1" spans="1:26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ht="15.75" customHeight="1" spans="1:26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ht="15.75" customHeight="1" spans="1:26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ht="15.75" customHeight="1" spans="1:26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ht="15.75" customHeight="1" spans="1:26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ht="15.75" customHeight="1" spans="1:26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ht="15.75" customHeight="1" spans="1:26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ht="15.75" customHeight="1" spans="1:26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ht="15.75" customHeight="1" spans="1:26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ht="15.75" customHeight="1" spans="1:26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ht="15.75" customHeight="1" spans="1:26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ht="15.75" customHeight="1" spans="1:26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ht="15.75" customHeight="1" spans="1:26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ht="15.75" customHeight="1" spans="1:26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ht="15.75" customHeight="1" spans="1:26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ht="15.75" customHeight="1" spans="1:26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ht="15.75" customHeight="1" spans="1:26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ht="15.75" customHeight="1" spans="1:26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ht="15.75" customHeight="1" spans="1:26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ht="15.75" customHeight="1" spans="1:26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ht="15.75" customHeight="1" spans="1:26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ht="15.75" customHeight="1" spans="1:26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ht="15.75" customHeight="1" spans="1:26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ht="15.75" customHeight="1" spans="1:26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ht="15.75" customHeight="1" spans="1:26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ht="15.75" customHeight="1" spans="1:26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ht="15.75" customHeight="1" spans="1:26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ht="15.75" customHeight="1" spans="1:26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ht="15.75" customHeight="1" spans="1:26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ht="15.75" customHeight="1" spans="1:26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ht="15.75" customHeight="1" spans="1:26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ht="15.75" customHeight="1" spans="1:26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ht="15.75" customHeight="1" spans="1:26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ht="15.75" customHeight="1" spans="1:26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ht="15.75" customHeight="1" spans="1:26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ht="15.75" customHeight="1" spans="1:26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ht="15.75" customHeight="1" spans="1:26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ht="15.75" customHeight="1" spans="1:26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ht="15.75" customHeight="1" spans="1:26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ht="15.75" customHeight="1" spans="1:26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ht="15.75" customHeight="1" spans="1:26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ht="15.75" customHeight="1" spans="1:26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ht="15.75" customHeight="1" spans="1:26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ht="15.75" customHeight="1" spans="1:26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ht="15.75" customHeight="1" spans="1:26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ht="15.75" customHeight="1" spans="1:26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ht="15.75" customHeight="1" spans="1:26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ht="15.75" customHeight="1" spans="1:26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ht="15.75" customHeight="1" spans="1:26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ht="15.75" customHeight="1" spans="1:26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ht="15.75" customHeight="1" spans="1:26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ht="15.75" customHeight="1" spans="1:26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ht="15.75" customHeight="1" spans="1:26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ht="15.75" customHeight="1" spans="1:26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ht="15.75" customHeight="1" spans="1:26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ht="15.75" customHeight="1" spans="1:26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ht="15.75" customHeight="1" spans="1:26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ht="15.75" customHeight="1" spans="1:26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ht="15.75" customHeight="1" spans="1:26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ht="15.75" customHeight="1" spans="1:26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ht="15.75" customHeight="1" spans="1:26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ht="15.75" customHeight="1" spans="1:26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ht="15.75" customHeight="1" spans="1:26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ht="15.75" customHeight="1" spans="1:26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ht="15.75" customHeight="1" spans="1:26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ht="15.75" customHeight="1" spans="1:26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ht="15.75" customHeight="1" spans="1:26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ht="15.75" customHeight="1" spans="1:26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ht="15.75" customHeight="1" spans="1:26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ht="15.75" customHeight="1" spans="1:26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ht="15.75" customHeight="1" spans="1:26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ht="15.75" customHeight="1" spans="1:26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ht="15.75" customHeight="1" spans="1:26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ht="15.75" customHeight="1" spans="1:26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ht="15.75" customHeight="1" spans="1:26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ht="15.75" customHeight="1" spans="1:26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ht="15.75" customHeight="1" spans="1:26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ht="15.75" customHeight="1" spans="1:26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ht="15.75" customHeight="1" spans="1:26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ht="15.75" customHeight="1" spans="1:26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ht="15.75" customHeight="1" spans="1:26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ht="15.75" customHeight="1" spans="1:26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ht="15.75" customHeight="1" spans="1:26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ht="15.75" customHeight="1" spans="1:26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ht="15.75" customHeight="1" spans="1:26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ht="15.75" customHeight="1" spans="1:26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ht="15.75" customHeight="1" spans="1:26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ht="15.75" customHeight="1" spans="1:26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ht="15.75" customHeight="1" spans="1:26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ht="15.75" customHeight="1" spans="1:26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ht="15.75" customHeight="1" spans="1:26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ht="15.75" customHeight="1" spans="1:26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ht="15.75" customHeight="1" spans="1:26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ht="15.75" customHeight="1" spans="1:26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ht="15.75" customHeight="1" spans="1:26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ht="15.75" customHeight="1" spans="1:26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ht="15.75" customHeight="1" spans="1:26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ht="15.75" customHeight="1" spans="1:26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ht="15.75" customHeight="1" spans="1:26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ht="15.75" customHeight="1" spans="1:26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ht="15.75" customHeight="1" spans="1:26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ht="15.75" customHeight="1" spans="1:26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ht="15.75" customHeight="1" spans="1:26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ht="15.75" customHeight="1" spans="1:26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ht="15.75" customHeight="1" spans="1:26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ht="15.75" customHeight="1" spans="1:26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ht="15.75" customHeight="1" spans="1:26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ht="15.75" customHeight="1" spans="1:26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ht="15.75" customHeight="1" spans="1:26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ht="15.75" customHeight="1" spans="1:26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ht="15.75" customHeight="1" spans="1:26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ht="15.75" customHeight="1" spans="1:26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ht="15.75" customHeight="1" spans="1:26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ht="15.75" customHeight="1" spans="1:26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ht="15.75" customHeight="1" spans="1:26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ht="15.75" customHeight="1" spans="1:26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ht="15.75" customHeight="1" spans="1:26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ht="15.75" customHeight="1" spans="1:26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ht="15.75" customHeight="1" spans="1:26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ht="15.75" customHeight="1" spans="1:26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ht="15.75" customHeight="1" spans="1:26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ht="15.75" customHeight="1" spans="1:26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ht="15.75" customHeight="1" spans="1:26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ht="15.75" customHeight="1" spans="1:26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ht="15.75" customHeight="1" spans="1:26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ht="15.75" customHeight="1" spans="1:26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ht="15.75" customHeight="1" spans="1:26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ht="15.75" customHeight="1" spans="1:26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ht="15.75" customHeight="1" spans="1:26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ht="15.75" customHeight="1" spans="1:26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ht="15.75" customHeight="1" spans="1:26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ht="15.75" customHeight="1" spans="1:26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ht="15.75" customHeight="1" spans="1:26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ht="15.75" customHeight="1" spans="1:26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ht="15.75" customHeight="1" spans="1:26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ht="15.75" customHeight="1" spans="1:26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ht="15.75" customHeight="1" spans="1:26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ht="15.75" customHeight="1" spans="1:26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ht="15.75" customHeight="1" spans="1:26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ht="15.75" customHeight="1" spans="1:26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ht="15.75" customHeight="1" spans="1:26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ht="15.75" customHeight="1" spans="1:26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ht="15.75" customHeight="1" spans="1:26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ht="15.75" customHeight="1" spans="1:26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ht="15.75" customHeight="1" spans="1:26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ht="15.75" customHeight="1" spans="1:26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ht="15.75" customHeight="1" spans="1:26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ht="15.75" customHeight="1" spans="1:26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ht="15.75" customHeight="1" spans="1:26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ht="15.75" customHeight="1" spans="1:26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ht="15.75" customHeight="1" spans="1:26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ht="15.75" customHeight="1" spans="1:26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ht="15.75" customHeight="1" spans="1:26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ht="15.75" customHeight="1" spans="1:26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ht="15.75" customHeight="1" spans="1:26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ht="15.75" customHeight="1" spans="1:26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ht="15.75" customHeight="1" spans="1:26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ht="15.75" customHeight="1" spans="1:26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ht="15.75" customHeight="1" spans="1:26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ht="15.75" customHeight="1" spans="1:26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ht="15.75" customHeight="1" spans="1:26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ht="15.75" customHeight="1" spans="1:26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ht="15.75" customHeight="1" spans="1:26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ht="15.75" customHeight="1" spans="1:26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ht="15.75" customHeight="1" spans="1:26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ht="15.75" customHeight="1" spans="1:26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ht="15.75" customHeight="1" spans="1:26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ht="15.75" customHeight="1" spans="1:26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ht="15.75" customHeight="1" spans="1:26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ht="15.75" customHeight="1" spans="1:26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ht="15.75" customHeight="1" spans="1:26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ht="15.75" customHeight="1" spans="1:26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ht="15.75" customHeight="1" spans="1:26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ht="15.75" customHeight="1" spans="1:26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ht="15.75" customHeight="1" spans="1:26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ht="15.75" customHeight="1" spans="1:26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ht="15.75" customHeight="1" spans="1:26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ht="15.75" customHeight="1" spans="1:26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ht="15.75" customHeight="1" spans="1:26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ht="15.75" customHeight="1" spans="1:26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ht="15.75" customHeight="1" spans="1:26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ht="15.75" customHeight="1" spans="1:26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ht="15.75" customHeight="1" spans="1:26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ht="15.75" customHeight="1" spans="1:26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ht="15.75" customHeight="1" spans="1:26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ht="15.75" customHeight="1" spans="1:26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ht="15.75" customHeight="1" spans="1:26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ht="15.75" customHeight="1" spans="1:26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ht="15.75" customHeight="1" spans="1:26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ht="15.75" customHeight="1" spans="1:26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ht="15.75" customHeight="1" spans="1:26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ht="15.75" customHeight="1" spans="1:26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ht="15.75" customHeight="1" spans="1:26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ht="15.75" customHeight="1" spans="1:26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ht="15.75" customHeight="1" spans="1:26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ht="15.75" customHeight="1" spans="1:26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ht="15.75" customHeight="1" spans="1:26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ht="15.75" customHeight="1" spans="1:26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ht="15.75" customHeight="1" spans="1:26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ht="15.75" customHeight="1" spans="1:26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ht="15.75" customHeight="1" spans="1:26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ht="15.75" customHeight="1" spans="1:26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ht="15.75" customHeight="1" spans="1:26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ht="15.75" customHeight="1" spans="1:26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ht="15.75" customHeight="1" spans="1:26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ht="15.75" customHeight="1" spans="1:26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ht="15.75" customHeight="1" spans="1:26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ht="15.75" customHeight="1" spans="1:26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ht="15.75" customHeight="1" spans="1:26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ht="15.75" customHeight="1" spans="1:26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ht="15.75" customHeight="1" spans="1:26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ht="15.75" customHeight="1" spans="1:26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ht="15.75" customHeight="1" spans="1:26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ht="15.75" customHeight="1" spans="1:26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ht="15.75" customHeight="1" spans="1:26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ht="15.75" customHeight="1" spans="1:26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ht="15.75" customHeight="1" spans="1:26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ht="15.75" customHeight="1" spans="1:26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ht="15.75" customHeight="1" spans="1:26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ht="15.75" customHeight="1" spans="1:26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ht="15.75" customHeight="1" spans="1:26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ht="15.75" customHeight="1" spans="1:26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ht="15.75" customHeight="1" spans="1:26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ht="15.75" customHeight="1" spans="1:26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ht="15.75" customHeight="1" spans="1:26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ht="15.75" customHeight="1" spans="1:26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ht="15.75" customHeight="1" spans="1:26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ht="15.75" customHeight="1" spans="1:26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ht="15.75" customHeight="1" spans="1:26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ht="15.75" customHeight="1" spans="1:26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ht="15.75" customHeight="1" spans="1:26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ht="15.75" customHeight="1" spans="1:26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ht="15.75" customHeight="1" spans="1:26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ht="15.75" customHeight="1" spans="1:26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ht="15.75" customHeight="1" spans="1:26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ht="15.75" customHeight="1" spans="1:26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ht="15.75" customHeight="1" spans="1:26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ht="15.75" customHeight="1" spans="1:26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ht="15.75" customHeight="1" spans="1:26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ht="15.75" customHeight="1" spans="1:26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ht="15.75" customHeight="1" spans="1:26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ht="15.75" customHeight="1" spans="1:26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ht="15.75" customHeight="1" spans="1:26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ht="15.75" customHeight="1" spans="1:26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ht="15.75" customHeight="1" spans="1:26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ht="15.75" customHeight="1" spans="1:26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ht="15.75" customHeight="1" spans="1:26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ht="15.75" customHeight="1" spans="1:26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ht="15.75" customHeight="1" spans="1:26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ht="15.75" customHeight="1" spans="1:26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ht="15.75" customHeight="1" spans="1:26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ht="15.75" customHeight="1" spans="1:26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ht="15.75" customHeight="1" spans="1:26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ht="15.75" customHeight="1" spans="1:26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ht="15.75" customHeight="1" spans="1:26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ht="15.75" customHeight="1" spans="1:26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ht="15.75" customHeight="1" spans="1:26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ht="15.75" customHeight="1" spans="1:26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ht="15.75" customHeight="1" spans="1:26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ht="15.75" customHeight="1" spans="1:26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ht="15.75" customHeight="1" spans="1:26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ht="15.75" customHeight="1" spans="1:26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ht="15.75" customHeight="1" spans="1:26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ht="15.75" customHeight="1" spans="1:26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ht="15.75" customHeight="1" spans="1:26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ht="15.75" customHeight="1" spans="1:26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ht="15.75" customHeight="1" spans="1:26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ht="15.75" customHeight="1" spans="1:26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ht="15.75" customHeight="1" spans="1:26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ht="15.75" customHeight="1" spans="1:26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ht="15.75" customHeight="1" spans="1:26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ht="15.75" customHeight="1" spans="1:26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ht="15.75" customHeight="1" spans="1:26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ht="15.75" customHeight="1" spans="1:26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ht="15.75" customHeight="1" spans="1:26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ht="15.75" customHeight="1" spans="1:26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ht="15.75" customHeight="1" spans="1:26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ht="15.75" customHeight="1" spans="1:26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ht="15.75" customHeight="1" spans="1:26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ht="15.75" customHeight="1" spans="1:26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ht="15.75" customHeight="1" spans="1:26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ht="15.75" customHeight="1" spans="1:26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ht="15.75" customHeight="1" spans="1:26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ht="15.75" customHeight="1" spans="1:26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ht="15.75" customHeight="1" spans="1:26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ht="15.75" customHeight="1" spans="1:26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ht="15.75" customHeight="1" spans="1:26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ht="15.75" customHeight="1" spans="1:26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ht="15.75" customHeight="1" spans="1:26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ht="15.75" customHeight="1" spans="1:26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ht="15.75" customHeight="1" spans="1:26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ht="15.75" customHeight="1" spans="1:26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ht="15.75" customHeight="1" spans="1:26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ht="15.75" customHeight="1" spans="1:26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ht="15.75" customHeight="1" spans="1:26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ht="15.75" customHeight="1" spans="1:26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ht="15.75" customHeight="1" spans="1:26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ht="15.75" customHeight="1" spans="1:26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ht="15.75" customHeight="1" spans="1:26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ht="15.75" customHeight="1" spans="1:26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ht="15.75" customHeight="1" spans="1:26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ht="15.75" customHeight="1" spans="1:26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ht="15.75" customHeight="1" spans="1:26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ht="15.75" customHeight="1" spans="1:26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ht="15.75" customHeight="1" spans="1:26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ht="15.75" customHeight="1" spans="1:26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ht="15.75" customHeight="1" spans="1:26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ht="15.75" customHeight="1" spans="1:26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ht="15.75" customHeight="1" spans="1:26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ht="15.75" customHeight="1" spans="1:26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ht="15.75" customHeight="1" spans="1:26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ht="15.75" customHeight="1" spans="1:26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ht="15.75" customHeight="1" spans="1:26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ht="15.75" customHeight="1" spans="1:26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ht="15.75" customHeight="1" spans="1:26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ht="15.75" customHeight="1" spans="1:26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ht="15.75" customHeight="1" spans="1:26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ht="15.75" customHeight="1" spans="1:26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ht="15.75" customHeight="1" spans="1:26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ht="15.75" customHeight="1" spans="1:26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ht="15.75" customHeight="1" spans="1:26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ht="15.75" customHeight="1" spans="1:26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ht="15.75" customHeight="1" spans="1:26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ht="15.75" customHeight="1" spans="1:26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ht="15.75" customHeight="1" spans="1:26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ht="15.75" customHeight="1" spans="1:26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ht="15.75" customHeight="1" spans="1:26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ht="15.75" customHeight="1" spans="1:26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ht="15.75" customHeight="1" spans="1:26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ht="15.75" customHeight="1" spans="1:26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ht="15.75" customHeight="1" spans="1:26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ht="15.75" customHeight="1" spans="1:26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ht="15.75" customHeight="1" spans="1:26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ht="15.75" customHeight="1" spans="1:26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ht="15.75" customHeight="1" spans="1:26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ht="15.75" customHeight="1" spans="1:26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ht="15.75" customHeight="1" spans="1:26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ht="15.75" customHeight="1" spans="1:26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ht="15.75" customHeight="1" spans="1:26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ht="15.75" customHeight="1" spans="1:26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ht="15.75" customHeight="1" spans="1:26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ht="15.75" customHeight="1" spans="1:26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ht="15.75" customHeight="1" spans="1:26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ht="15.75" customHeight="1" spans="1:26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ht="15.75" customHeight="1" spans="1:26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ht="15.75" customHeight="1" spans="1:26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ht="15.75" customHeight="1" spans="1:26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ht="15.75" customHeight="1" spans="1:26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ht="15.75" customHeight="1" spans="1:26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ht="15.75" customHeight="1" spans="1:26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ht="15.75" customHeight="1" spans="1:26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</sheetData>
  <mergeCells count="64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</mergeCells>
  <pageMargins left="0.75" right="0.75" top="0.393055555555556" bottom="0.550694444444444" header="0.5" footer="0.5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GRADED SPECS 10-20</vt:lpstr>
      <vt:lpstr>GRADED SPECS 81922</vt:lpstr>
      <vt:lpstr>GRADED SPECS</vt:lpstr>
      <vt:lpstr>GRADED SPECS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DESTITO</dc:creator>
  <cp:lastModifiedBy>Amanda</cp:lastModifiedBy>
  <dcterms:created xsi:type="dcterms:W3CDTF">2022-03-24T01:19:00Z</dcterms:created>
  <dcterms:modified xsi:type="dcterms:W3CDTF">2023-06-21T10:11:40Z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C66CB34DD0C34E6EAA93947A13C6DBA8</vt:lpwstr>
  </property>
</Properties>
</file>