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1"/>
  </bookViews>
  <sheets>
    <sheet name="GRADED SPECS" sheetId="6" r:id="rId1"/>
    <sheet name="GRADED SPECS (2)" sheetId="8" r:id="rId2"/>
  </sheets>
  <definedNames>
    <definedName name="PROBLEM">#REF!</definedName>
    <definedName name="Contract_No">#REF!</definedName>
    <definedName name="Z_8114DFCC_A971_5F4F_A611_B1A05A9EE44E_.wvu.PrintTitles" localSheetId="0">'GRADED SPECS'!$1:$6</definedName>
    <definedName name="Z_8114DFCC_A971_5F4F_A611_B1A05A9EE44E_.wvu.PrintTitles" localSheetId="1">'GRADED SPECS (2)'!$1:$6</definedName>
  </definedNames>
  <calcPr calcId="144525"/>
</workbook>
</file>

<file path=xl/sharedStrings.xml><?xml version="1.0" encoding="utf-8"?>
<sst xmlns="http://schemas.openxmlformats.org/spreadsheetml/2006/main" count="196" uniqueCount="93">
  <si>
    <t>STYLE  # :</t>
  </si>
  <si>
    <t>BG2004S GWENNIE</t>
  </si>
  <si>
    <t>DATE CREATED:</t>
  </si>
  <si>
    <t>COLORS:</t>
  </si>
  <si>
    <t>DESIGNER:</t>
  </si>
  <si>
    <t>MAI</t>
  </si>
  <si>
    <t>MAIN FABRIC:</t>
  </si>
  <si>
    <t>CHIFFON</t>
  </si>
  <si>
    <t>TECHNICAL DESIGNER:</t>
  </si>
  <si>
    <t>ASHLEY / MARIA</t>
  </si>
  <si>
    <t>CONTRAST FABRIC A:</t>
  </si>
  <si>
    <t>SAMPLE SIZE:</t>
  </si>
  <si>
    <t>MEDIUM/2X BASE SIZE</t>
  </si>
  <si>
    <t>LINING:</t>
  </si>
  <si>
    <t>70 DENIER</t>
  </si>
  <si>
    <t>PO#:</t>
  </si>
  <si>
    <t>FACTORY/VENDOR:</t>
  </si>
  <si>
    <t>MILLY</t>
  </si>
  <si>
    <t>NOTES:</t>
  </si>
  <si>
    <t>GRADED SPEC</t>
  </si>
  <si>
    <t>STANDARD SIZE</t>
  </si>
  <si>
    <t>PLUS SIZE</t>
  </si>
  <si>
    <t>POM</t>
  </si>
  <si>
    <t>DESCRIPTION</t>
  </si>
  <si>
    <t>TRANSLATION</t>
  </si>
  <si>
    <t>TOL 
+ / -</t>
  </si>
  <si>
    <t>XS</t>
  </si>
  <si>
    <t>S</t>
  </si>
  <si>
    <t>M</t>
  </si>
  <si>
    <t>L</t>
  </si>
  <si>
    <t>XL</t>
  </si>
  <si>
    <t xml:space="preserve">XXL </t>
  </si>
  <si>
    <t>1X</t>
  </si>
  <si>
    <t>2X</t>
  </si>
  <si>
    <t>3X</t>
  </si>
  <si>
    <t>SELF</t>
  </si>
  <si>
    <t>CF SKIRT LENGTH FROM WAIST SEAM</t>
  </si>
  <si>
    <t>面布前中裙长从腰缝</t>
  </si>
  <si>
    <t>CB SKIRT LENGTH FROM WAIST SEAM</t>
  </si>
  <si>
    <t>面布后中裙长从腰缝</t>
  </si>
  <si>
    <t>LINING</t>
  </si>
  <si>
    <t>LINING, CF SKIRT LENGTH FROM WAIST SEAM</t>
  </si>
  <si>
    <t>里布前中裙长从腰缝</t>
  </si>
  <si>
    <t>LINING, CB SKIRT LENGTH FROM WAIST SEAM</t>
  </si>
  <si>
    <t>里布后中裙长从腰缝</t>
  </si>
  <si>
    <t>SELF: SKIRT SLIT FINISHED LENGTH</t>
  </si>
  <si>
    <t>面布叉长</t>
  </si>
  <si>
    <t>LINING: SKIRT SLIT FINISHED LENGTH</t>
  </si>
  <si>
    <t>里布叉长</t>
  </si>
  <si>
    <t>FRONT BODICE LENGTH FROM HPB TO WAIST SEAM</t>
  </si>
  <si>
    <t>前上身长从胸部最高点到腰缝</t>
  </si>
  <si>
    <t>CF BODICE LENGTH FROM NECKLINE @ CENTER TO WAIST SEAM</t>
  </si>
  <si>
    <r>
      <rPr>
        <sz val="12"/>
        <color theme="1"/>
        <rFont val="宋体"/>
        <charset val="134"/>
      </rPr>
      <t>前中上身长</t>
    </r>
    <r>
      <rPr>
        <sz val="12"/>
        <color theme="1"/>
        <rFont val="Calibri"/>
        <charset val="134"/>
      </rPr>
      <t xml:space="preserve"> </t>
    </r>
    <r>
      <rPr>
        <sz val="12"/>
        <color theme="1"/>
        <rFont val="宋体"/>
        <charset val="134"/>
      </rPr>
      <t>从领线到腰中间</t>
    </r>
  </si>
  <si>
    <t>BACK BODICE LENGTH FROM TOP EDGE TO WAIST SEAM</t>
  </si>
  <si>
    <r>
      <rPr>
        <sz val="12"/>
        <color theme="1"/>
        <rFont val="宋体"/>
        <charset val="134"/>
      </rPr>
      <t>后上身长</t>
    </r>
    <r>
      <rPr>
        <sz val="12"/>
        <color theme="1"/>
        <rFont val="Calibri"/>
        <charset val="134"/>
      </rPr>
      <t xml:space="preserve"> </t>
    </r>
    <r>
      <rPr>
        <sz val="12"/>
        <color theme="1"/>
        <rFont val="宋体"/>
        <charset val="134"/>
      </rPr>
      <t>从顶边到腰缝</t>
    </r>
  </si>
  <si>
    <t>SS BODICE LENGTH AH TO WAIST</t>
  </si>
  <si>
    <r>
      <rPr>
        <sz val="12"/>
        <color theme="1"/>
        <rFont val="宋体"/>
        <charset val="134"/>
      </rPr>
      <t>侧缝上身长</t>
    </r>
    <r>
      <rPr>
        <sz val="12"/>
        <color theme="1"/>
        <rFont val="Calibri"/>
        <charset val="134"/>
      </rPr>
      <t xml:space="preserve"> </t>
    </r>
    <r>
      <rPr>
        <sz val="12"/>
        <color theme="1"/>
        <rFont val="宋体"/>
        <charset val="134"/>
      </rPr>
      <t>袖笼到腰缝</t>
    </r>
  </si>
  <si>
    <t xml:space="preserve">BUST CIRCUMFERENCE 1" BELOW AH </t>
  </si>
  <si>
    <r>
      <rPr>
        <sz val="12"/>
        <color theme="1"/>
        <rFont val="宋体"/>
        <charset val="134"/>
      </rPr>
      <t>胸围</t>
    </r>
    <r>
      <rPr>
        <sz val="12"/>
        <color theme="1"/>
        <rFont val="Calibri"/>
        <charset val="134"/>
      </rPr>
      <t xml:space="preserve"> </t>
    </r>
    <r>
      <rPr>
        <sz val="12"/>
        <color theme="1"/>
        <rFont val="宋体"/>
        <charset val="134"/>
      </rPr>
      <t>腋下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寸</t>
    </r>
  </si>
  <si>
    <t>UNDER BUST PLACEMENT FROM AH</t>
  </si>
  <si>
    <t>下胸围位置</t>
  </si>
  <si>
    <t>UNDER BUST CIRCUMFERENCE</t>
  </si>
  <si>
    <t>下胸围</t>
  </si>
  <si>
    <t>WAIST CIRCUMFERENCE AT SEAM</t>
  </si>
  <si>
    <t>腰围</t>
  </si>
  <si>
    <t>LOW HIP PLACEMENT FROM WAIST SEAM</t>
  </si>
  <si>
    <t>下臀围位置</t>
  </si>
  <si>
    <t>LOW HIP CIRCUMFERENCE (STRAIGHT - LINING)</t>
  </si>
  <si>
    <t>下臀围里布量</t>
  </si>
  <si>
    <t>SELF, SWEEP CIRCUMFERENCE ALONG CURVE</t>
  </si>
  <si>
    <t>面布摆围弯量</t>
  </si>
  <si>
    <t>LINING, SWEEP CIRCUMFERENCE ALONG CURVE</t>
  </si>
  <si>
    <t>里布摆围弯量</t>
  </si>
  <si>
    <t>袖笼直量</t>
  </si>
  <si>
    <t>FRONT NECK DROP FROM HP BUST STRAP JOIN</t>
  </si>
  <si>
    <t>DISTANCE BETWEEN FRONT STRAPS</t>
  </si>
  <si>
    <t>前肩带间距</t>
  </si>
  <si>
    <t>DISTANCE BETWEEN BACK STRAPS</t>
  </si>
  <si>
    <t>后肩带间距</t>
  </si>
  <si>
    <t>STRAP WIDTH</t>
  </si>
  <si>
    <t>肩带宽</t>
  </si>
  <si>
    <t>PRE-SET STRAP LENGTH (INCLUDING O-RING + LOOP)</t>
  </si>
  <si>
    <t>肩带长（含圆环和扣袢）</t>
  </si>
  <si>
    <t>PRE-SET STRAP ADJUSTMENT LENGTH</t>
  </si>
  <si>
    <t>可调节长</t>
  </si>
  <si>
    <t>POCKET PLACEMENT BELOW SEAM</t>
  </si>
  <si>
    <t>口袋位置</t>
  </si>
  <si>
    <t>POCKET OPENING</t>
  </si>
  <si>
    <t>口袋开口</t>
  </si>
  <si>
    <t>ZIPPER OPENING</t>
  </si>
  <si>
    <t>拉链长</t>
  </si>
  <si>
    <t>ZIPPER LENGTH INSIDE</t>
  </si>
  <si>
    <t>里布拉链长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</si>
</sst>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.00_ "/>
  </numFmts>
  <fonts count="36">
    <font>
      <sz val="12"/>
      <color theme="1"/>
      <name val="Calibri"/>
      <charset val="134"/>
      <scheme val="minor"/>
    </font>
    <font>
      <sz val="12"/>
      <color rgb="FF000000"/>
      <name val="Calibri"/>
      <charset val="134"/>
    </font>
    <font>
      <sz val="12"/>
      <name val="Calibri"/>
      <charset val="134"/>
      <scheme val="minor"/>
    </font>
    <font>
      <b/>
      <sz val="12"/>
      <color rgb="FF000000"/>
      <name val="Calibri"/>
      <charset val="134"/>
    </font>
    <font>
      <b/>
      <sz val="13"/>
      <color theme="1"/>
      <name val="Calibri"/>
      <charset val="134"/>
    </font>
    <font>
      <b/>
      <sz val="11"/>
      <color theme="1"/>
      <name val="Calibri"/>
      <charset val="134"/>
    </font>
    <font>
      <b/>
      <sz val="24"/>
      <color rgb="FF000000"/>
      <name val="Calibri"/>
      <charset val="134"/>
    </font>
    <font>
      <b/>
      <sz val="18"/>
      <color rgb="FFFF0000"/>
      <name val="Calibri"/>
      <charset val="134"/>
    </font>
    <font>
      <b/>
      <sz val="14"/>
      <color rgb="FF000000"/>
      <name val="Calibri"/>
      <charset val="134"/>
    </font>
    <font>
      <b/>
      <sz val="12"/>
      <color rgb="FFFF0000"/>
      <name val="Calibri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</font>
    <font>
      <b/>
      <sz val="12"/>
      <color rgb="FF0000FF"/>
      <name val="Calibri"/>
      <charset val="134"/>
    </font>
    <font>
      <b/>
      <sz val="12"/>
      <color theme="1"/>
      <name val="Calibri"/>
      <charset val="134"/>
    </font>
    <font>
      <sz val="11"/>
      <color rgb="FFFF0000"/>
      <name val="Calibri"/>
      <charset val="134"/>
    </font>
    <font>
      <b/>
      <sz val="12"/>
      <color rgb="FF92D05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E6B7B0"/>
        <bgColor rgb="FFE6B7B0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BFBFBF"/>
        <bgColor rgb="FFBFBFB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5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2" applyNumberFormat="0" applyFill="0" applyAlignment="0" applyProtection="0">
      <alignment vertical="center"/>
    </xf>
    <xf numFmtId="0" fontId="23" fillId="0" borderId="52" applyNumberFormat="0" applyFill="0" applyAlignment="0" applyProtection="0">
      <alignment vertical="center"/>
    </xf>
    <xf numFmtId="0" fontId="24" fillId="0" borderId="5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54" applyNumberFormat="0" applyAlignment="0" applyProtection="0">
      <alignment vertical="center"/>
    </xf>
    <xf numFmtId="0" fontId="26" fillId="11" borderId="55" applyNumberFormat="0" applyAlignment="0" applyProtection="0">
      <alignment vertical="center"/>
    </xf>
    <xf numFmtId="0" fontId="27" fillId="11" borderId="54" applyNumberFormat="0" applyAlignment="0" applyProtection="0">
      <alignment vertical="center"/>
    </xf>
    <xf numFmtId="0" fontId="28" fillId="12" borderId="56" applyNumberFormat="0" applyAlignment="0" applyProtection="0">
      <alignment vertical="center"/>
    </xf>
    <xf numFmtId="0" fontId="29" fillId="0" borderId="57" applyNumberFormat="0" applyFill="0" applyAlignment="0" applyProtection="0">
      <alignment vertical="center"/>
    </xf>
    <xf numFmtId="0" fontId="30" fillId="0" borderId="58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</cellStyleXfs>
  <cellXfs count="111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3" fillId="0" borderId="3" xfId="0" applyFont="1" applyBorder="1" applyAlignment="1">
      <alignment horizontal="right"/>
    </xf>
    <xf numFmtId="0" fontId="2" fillId="0" borderId="4" xfId="0" applyFont="1" applyBorder="1"/>
    <xf numFmtId="0" fontId="4" fillId="0" borderId="5" xfId="0" applyFont="1" applyBorder="1" applyAlignment="1">
      <alignment horizontal="left"/>
    </xf>
    <xf numFmtId="0" fontId="2" fillId="0" borderId="6" xfId="0" applyFont="1" applyBorder="1"/>
    <xf numFmtId="0" fontId="3" fillId="0" borderId="5" xfId="0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3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7" fillId="4" borderId="9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1" fillId="0" borderId="11" xfId="0" applyFont="1" applyBorder="1" applyAlignment="1">
      <alignment horizontal="center" vertical="center"/>
    </xf>
    <xf numFmtId="0" fontId="2" fillId="0" borderId="13" xfId="0" applyFont="1" applyBorder="1"/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7" xfId="0" applyFont="1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/>
    </xf>
    <xf numFmtId="0" fontId="10" fillId="0" borderId="3" xfId="0" applyFont="1" applyBorder="1"/>
    <xf numFmtId="0" fontId="2" fillId="0" borderId="23" xfId="0" applyFont="1" applyBorder="1"/>
    <xf numFmtId="0" fontId="11" fillId="4" borderId="6" xfId="0" applyFont="1" applyFill="1" applyBorder="1"/>
    <xf numFmtId="176" fontId="10" fillId="0" borderId="22" xfId="0" applyNumberFormat="1" applyFont="1" applyBorder="1" applyAlignment="1">
      <alignment horizontal="right"/>
    </xf>
    <xf numFmtId="177" fontId="10" fillId="4" borderId="24" xfId="0" applyNumberFormat="1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26" xfId="0" applyFont="1" applyBorder="1"/>
    <xf numFmtId="0" fontId="2" fillId="0" borderId="27" xfId="0" applyFont="1" applyBorder="1"/>
    <xf numFmtId="0" fontId="11" fillId="4" borderId="28" xfId="0" applyFont="1" applyFill="1" applyBorder="1"/>
    <xf numFmtId="176" fontId="10" fillId="0" borderId="25" xfId="0" applyNumberFormat="1" applyFont="1" applyBorder="1" applyAlignment="1">
      <alignment horizontal="right"/>
    </xf>
    <xf numFmtId="0" fontId="12" fillId="0" borderId="25" xfId="0" applyFont="1" applyBorder="1" applyAlignment="1">
      <alignment horizontal="center"/>
    </xf>
    <xf numFmtId="0" fontId="10" fillId="4" borderId="26" xfId="0" applyFont="1" applyFill="1" applyBorder="1"/>
    <xf numFmtId="176" fontId="10" fillId="4" borderId="22" xfId="0" applyNumberFormat="1" applyFont="1" applyFill="1" applyBorder="1" applyAlignment="1">
      <alignment horizontal="right"/>
    </xf>
    <xf numFmtId="176" fontId="10" fillId="4" borderId="25" xfId="0" applyNumberFormat="1" applyFont="1" applyFill="1" applyBorder="1" applyAlignment="1">
      <alignment horizontal="right"/>
    </xf>
    <xf numFmtId="0" fontId="10" fillId="0" borderId="25" xfId="0" applyFont="1" applyBorder="1"/>
    <xf numFmtId="0" fontId="1" fillId="0" borderId="3" xfId="0" applyFont="1" applyBorder="1" applyAlignment="1">
      <alignment horizontal="left" vertical="center" wrapText="1"/>
    </xf>
    <xf numFmtId="0" fontId="10" fillId="4" borderId="28" xfId="0" applyFont="1" applyFill="1" applyBorder="1"/>
    <xf numFmtId="0" fontId="11" fillId="0" borderId="28" xfId="0" applyFont="1" applyBorder="1"/>
    <xf numFmtId="176" fontId="10" fillId="0" borderId="22" xfId="0" applyNumberFormat="1" applyFont="1" applyBorder="1" applyAlignment="1">
      <alignment horizontal="right" vertical="center"/>
    </xf>
    <xf numFmtId="176" fontId="10" fillId="0" borderId="25" xfId="0" applyNumberFormat="1" applyFont="1" applyBorder="1"/>
    <xf numFmtId="176" fontId="10" fillId="4" borderId="22" xfId="0" applyNumberFormat="1" applyFont="1" applyFill="1" applyBorder="1"/>
    <xf numFmtId="176" fontId="10" fillId="4" borderId="29" xfId="0" applyNumberFormat="1" applyFont="1" applyFill="1" applyBorder="1"/>
    <xf numFmtId="0" fontId="10" fillId="0" borderId="30" xfId="0" applyFont="1" applyBorder="1"/>
    <xf numFmtId="0" fontId="1" fillId="0" borderId="7" xfId="0" applyFont="1" applyBorder="1" applyAlignment="1">
      <alignment horizontal="left" vertical="center" wrapText="1"/>
    </xf>
    <xf numFmtId="0" fontId="2" fillId="0" borderId="31" xfId="0" applyFont="1" applyBorder="1"/>
    <xf numFmtId="0" fontId="10" fillId="4" borderId="32" xfId="0" applyFont="1" applyFill="1" applyBorder="1"/>
    <xf numFmtId="176" fontId="10" fillId="4" borderId="33" xfId="0" applyNumberFormat="1" applyFont="1" applyFill="1" applyBorder="1"/>
    <xf numFmtId="176" fontId="10" fillId="4" borderId="34" xfId="0" applyNumberFormat="1" applyFont="1" applyFill="1" applyBorder="1" applyAlignment="1">
      <alignment horizontal="center"/>
    </xf>
    <xf numFmtId="176" fontId="10" fillId="0" borderId="35" xfId="0" applyNumberFormat="1" applyFont="1" applyBorder="1" applyAlignment="1">
      <alignment horizontal="center" vertical="center"/>
    </xf>
    <xf numFmtId="176" fontId="13" fillId="7" borderId="36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14" fontId="1" fillId="0" borderId="5" xfId="0" applyNumberFormat="1" applyFont="1" applyBorder="1" applyAlignment="1">
      <alignment horizontal="left"/>
    </xf>
    <xf numFmtId="0" fontId="10" fillId="0" borderId="0" xfId="0" applyFont="1"/>
    <xf numFmtId="0" fontId="3" fillId="0" borderId="5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2" fillId="0" borderId="37" xfId="0" applyFont="1" applyBorder="1"/>
    <xf numFmtId="0" fontId="1" fillId="6" borderId="16" xfId="0" applyFont="1" applyFill="1" applyBorder="1" applyAlignment="1">
      <alignment horizontal="center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3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76" fontId="10" fillId="0" borderId="36" xfId="0" applyNumberFormat="1" applyFont="1" applyBorder="1" applyAlignment="1">
      <alignment horizontal="center" vertical="center"/>
    </xf>
    <xf numFmtId="176" fontId="10" fillId="0" borderId="40" xfId="0" applyNumberFormat="1" applyFont="1" applyBorder="1" applyAlignment="1">
      <alignment horizontal="center" vertical="center"/>
    </xf>
    <xf numFmtId="176" fontId="10" fillId="0" borderId="34" xfId="0" applyNumberFormat="1" applyFont="1" applyBorder="1" applyAlignment="1">
      <alignment horizontal="center" vertical="center"/>
    </xf>
    <xf numFmtId="176" fontId="13" fillId="7" borderId="36" xfId="0" applyNumberFormat="1" applyFont="1" applyFill="1" applyBorder="1" applyAlignment="1">
      <alignment horizontal="center" vertical="center"/>
    </xf>
    <xf numFmtId="176" fontId="10" fillId="4" borderId="24" xfId="0" applyNumberFormat="1" applyFont="1" applyFill="1" applyBorder="1" applyAlignment="1">
      <alignment horizontal="center"/>
    </xf>
    <xf numFmtId="176" fontId="10" fillId="0" borderId="41" xfId="0" applyNumberFormat="1" applyFont="1" applyBorder="1" applyAlignment="1">
      <alignment horizontal="center" vertical="center"/>
    </xf>
    <xf numFmtId="176" fontId="13" fillId="7" borderId="42" xfId="0" applyNumberFormat="1" applyFont="1" applyFill="1" applyBorder="1" applyAlignment="1">
      <alignment horizontal="center" vertical="center"/>
    </xf>
    <xf numFmtId="176" fontId="10" fillId="4" borderId="43" xfId="0" applyNumberFormat="1" applyFont="1" applyFill="1" applyBorder="1" applyAlignment="1">
      <alignment horizontal="center"/>
    </xf>
    <xf numFmtId="176" fontId="10" fillId="0" borderId="4" xfId="0" applyNumberFormat="1" applyFont="1" applyBorder="1" applyAlignment="1">
      <alignment horizontal="center" vertical="center"/>
    </xf>
    <xf numFmtId="176" fontId="13" fillId="7" borderId="44" xfId="0" applyNumberFormat="1" applyFont="1" applyFill="1" applyBorder="1" applyAlignment="1">
      <alignment horizontal="center"/>
    </xf>
    <xf numFmtId="176" fontId="10" fillId="4" borderId="4" xfId="0" applyNumberFormat="1" applyFont="1" applyFill="1" applyBorder="1" applyAlignment="1">
      <alignment horizontal="center"/>
    </xf>
    <xf numFmtId="176" fontId="10" fillId="0" borderId="4" xfId="0" applyNumberFormat="1" applyFont="1" applyBorder="1" applyAlignment="1">
      <alignment horizontal="center"/>
    </xf>
    <xf numFmtId="176" fontId="3" fillId="7" borderId="4" xfId="0" applyNumberFormat="1" applyFont="1" applyFill="1" applyBorder="1" applyAlignment="1">
      <alignment horizontal="center"/>
    </xf>
    <xf numFmtId="176" fontId="10" fillId="4" borderId="41" xfId="0" applyNumberFormat="1" applyFont="1" applyFill="1" applyBorder="1" applyAlignment="1">
      <alignment horizontal="center"/>
    </xf>
    <xf numFmtId="176" fontId="10" fillId="0" borderId="41" xfId="0" applyNumberFormat="1" applyFont="1" applyBorder="1" applyAlignment="1">
      <alignment horizontal="center"/>
    </xf>
    <xf numFmtId="176" fontId="3" fillId="7" borderId="41" xfId="0" applyNumberFormat="1" applyFont="1" applyFill="1" applyBorder="1" applyAlignment="1">
      <alignment horizontal="center"/>
    </xf>
    <xf numFmtId="176" fontId="9" fillId="7" borderId="44" xfId="0" applyNumberFormat="1" applyFont="1" applyFill="1" applyBorder="1" applyAlignment="1">
      <alignment horizontal="center"/>
    </xf>
    <xf numFmtId="176" fontId="13" fillId="7" borderId="45" xfId="0" applyNumberFormat="1" applyFont="1" applyFill="1" applyBorder="1" applyAlignment="1">
      <alignment horizontal="center" vertical="center"/>
    </xf>
    <xf numFmtId="176" fontId="10" fillId="4" borderId="46" xfId="0" applyNumberFormat="1" applyFont="1" applyFill="1" applyBorder="1" applyAlignment="1">
      <alignment horizontal="center"/>
    </xf>
    <xf numFmtId="176" fontId="10" fillId="0" borderId="47" xfId="0" applyNumberFormat="1" applyFont="1" applyBorder="1" applyAlignment="1">
      <alignment horizontal="center" vertical="center"/>
    </xf>
    <xf numFmtId="176" fontId="10" fillId="0" borderId="44" xfId="0" applyNumberFormat="1" applyFont="1" applyBorder="1" applyAlignment="1">
      <alignment horizontal="center" vertical="center"/>
    </xf>
    <xf numFmtId="176" fontId="10" fillId="0" borderId="48" xfId="0" applyNumberFormat="1" applyFont="1" applyBorder="1" applyAlignment="1">
      <alignment horizontal="center" vertical="center"/>
    </xf>
    <xf numFmtId="176" fontId="10" fillId="0" borderId="24" xfId="0" applyNumberFormat="1" applyFont="1" applyBorder="1" applyAlignment="1">
      <alignment horizontal="center" vertical="center"/>
    </xf>
    <xf numFmtId="176" fontId="13" fillId="7" borderId="44" xfId="0" applyNumberFormat="1" applyFont="1" applyFill="1" applyBorder="1" applyAlignment="1">
      <alignment horizontal="center" vertical="center"/>
    </xf>
    <xf numFmtId="176" fontId="10" fillId="0" borderId="42" xfId="0" applyNumberFormat="1" applyFont="1" applyBorder="1" applyAlignment="1">
      <alignment horizontal="center" vertical="center"/>
    </xf>
    <xf numFmtId="176" fontId="10" fillId="0" borderId="49" xfId="0" applyNumberFormat="1" applyFont="1" applyBorder="1" applyAlignment="1">
      <alignment horizontal="center" vertical="center"/>
    </xf>
    <xf numFmtId="176" fontId="10" fillId="0" borderId="43" xfId="0" applyNumberFormat="1" applyFont="1" applyBorder="1" applyAlignment="1">
      <alignment horizontal="center" vertical="center"/>
    </xf>
    <xf numFmtId="176" fontId="10" fillId="0" borderId="23" xfId="0" applyNumberFormat="1" applyFont="1" applyBorder="1" applyAlignment="1">
      <alignment horizontal="center"/>
    </xf>
    <xf numFmtId="176" fontId="13" fillId="7" borderId="4" xfId="0" applyNumberFormat="1" applyFont="1" applyFill="1" applyBorder="1" applyAlignment="1">
      <alignment horizontal="center"/>
    </xf>
    <xf numFmtId="176" fontId="10" fillId="0" borderId="27" xfId="0" applyNumberFormat="1" applyFont="1" applyBorder="1" applyAlignment="1">
      <alignment horizontal="center"/>
    </xf>
    <xf numFmtId="176" fontId="13" fillId="7" borderId="41" xfId="0" applyNumberFormat="1" applyFont="1" applyFill="1" applyBorder="1" applyAlignment="1">
      <alignment horizontal="center"/>
    </xf>
    <xf numFmtId="176" fontId="9" fillId="7" borderId="44" xfId="0" applyNumberFormat="1" applyFont="1" applyFill="1" applyBorder="1" applyAlignment="1">
      <alignment horizontal="center" vertical="center"/>
    </xf>
    <xf numFmtId="176" fontId="15" fillId="7" borderId="44" xfId="0" applyNumberFormat="1" applyFont="1" applyFill="1" applyBorder="1" applyAlignment="1">
      <alignment horizontal="center" vertical="center"/>
    </xf>
    <xf numFmtId="176" fontId="10" fillId="0" borderId="45" xfId="0" applyNumberFormat="1" applyFont="1" applyBorder="1" applyAlignment="1">
      <alignment horizontal="center" vertical="center"/>
    </xf>
    <xf numFmtId="176" fontId="10" fillId="0" borderId="50" xfId="0" applyNumberFormat="1" applyFont="1" applyBorder="1" applyAlignment="1">
      <alignment horizontal="center" vertical="center"/>
    </xf>
    <xf numFmtId="176" fontId="10" fillId="0" borderId="46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9525</xdr:rowOff>
    </xdr:from>
    <xdr:ext cx="2409825" cy="381000"/>
    <xdr:pic>
      <xdr:nvPicPr>
        <xdr:cNvPr id="2" name="image16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9525"/>
          <a:ext cx="2409825" cy="3810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9525</xdr:rowOff>
    </xdr:from>
    <xdr:ext cx="2409825" cy="381000"/>
    <xdr:pic>
      <xdr:nvPicPr>
        <xdr:cNvPr id="2" name="image16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9525"/>
          <a:ext cx="2409825" cy="381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7FFB9"/>
    <pageSetUpPr fitToPage="1"/>
  </sheetPr>
  <dimension ref="A1:Z1005"/>
  <sheetViews>
    <sheetView topLeftCell="A2" workbookViewId="0">
      <selection activeCell="H29" sqref="H29"/>
    </sheetView>
  </sheetViews>
  <sheetFormatPr defaultColWidth="11.2166666666667" defaultRowHeight="15" customHeight="1"/>
  <cols>
    <col min="1" max="1" width="9.78333333333333" customWidth="1"/>
    <col min="2" max="2" width="17.4416666666667" customWidth="1"/>
    <col min="3" max="3" width="30.7833333333333" customWidth="1"/>
    <col min="4" max="4" width="27.1083333333333" customWidth="1"/>
    <col min="5" max="6" width="7.66666666666667" customWidth="1"/>
    <col min="7" max="11" width="7.44166666666667" customWidth="1"/>
    <col min="12" max="14" width="9.10833333333333" customWidth="1"/>
    <col min="15" max="26" width="11" customWidth="1"/>
  </cols>
  <sheetData>
    <row r="1" ht="33.75" customHeight="1" spans="1:2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5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ht="15.75" customHeight="1" spans="1:26">
      <c r="A2" s="3" t="s">
        <v>0</v>
      </c>
      <c r="B2" s="4"/>
      <c r="C2" s="5" t="s">
        <v>1</v>
      </c>
      <c r="D2" s="6"/>
      <c r="E2" s="6"/>
      <c r="F2" s="4"/>
      <c r="G2" s="7" t="s">
        <v>2</v>
      </c>
      <c r="H2" s="6"/>
      <c r="I2" s="4"/>
      <c r="J2" s="62">
        <v>45000</v>
      </c>
      <c r="K2" s="6"/>
      <c r="L2" s="6"/>
      <c r="M2" s="6"/>
      <c r="N2" s="32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ht="15.75" customHeight="1" spans="1:26">
      <c r="A3" s="3" t="s">
        <v>3</v>
      </c>
      <c r="B3" s="4"/>
      <c r="C3" s="8"/>
      <c r="D3" s="6"/>
      <c r="E3" s="6"/>
      <c r="F3" s="4"/>
      <c r="G3" s="7" t="s">
        <v>4</v>
      </c>
      <c r="H3" s="6"/>
      <c r="I3" s="4"/>
      <c r="J3" s="8" t="s">
        <v>5</v>
      </c>
      <c r="K3" s="6"/>
      <c r="L3" s="6"/>
      <c r="M3" s="6"/>
      <c r="N3" s="32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ht="15.75" customHeight="1" spans="1:26">
      <c r="A4" s="3" t="s">
        <v>6</v>
      </c>
      <c r="B4" s="4"/>
      <c r="C4" s="8" t="s">
        <v>7</v>
      </c>
      <c r="D4" s="6"/>
      <c r="E4" s="6"/>
      <c r="F4" s="4"/>
      <c r="G4" s="7" t="s">
        <v>8</v>
      </c>
      <c r="H4" s="6"/>
      <c r="I4" s="4"/>
      <c r="J4" s="8" t="s">
        <v>9</v>
      </c>
      <c r="K4" s="6"/>
      <c r="L4" s="6"/>
      <c r="M4" s="6"/>
      <c r="N4" s="32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ht="15.75" customHeight="1" spans="1:26">
      <c r="A5" s="3" t="s">
        <v>10</v>
      </c>
      <c r="B5" s="4"/>
      <c r="C5" s="8"/>
      <c r="D5" s="6"/>
      <c r="E5" s="6"/>
      <c r="F5" s="4"/>
      <c r="G5" s="7" t="s">
        <v>11</v>
      </c>
      <c r="H5" s="6"/>
      <c r="I5" s="4"/>
      <c r="J5" s="64" t="s">
        <v>12</v>
      </c>
      <c r="K5" s="6"/>
      <c r="L5" s="6"/>
      <c r="M5" s="6"/>
      <c r="N5" s="32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ht="15.75" customHeight="1" spans="1:26">
      <c r="A6" s="3" t="s">
        <v>13</v>
      </c>
      <c r="B6" s="4"/>
      <c r="C6" s="8" t="s">
        <v>14</v>
      </c>
      <c r="D6" s="6"/>
      <c r="E6" s="6"/>
      <c r="F6" s="4"/>
      <c r="G6" s="7" t="s">
        <v>15</v>
      </c>
      <c r="H6" s="6"/>
      <c r="I6" s="4"/>
      <c r="J6" s="65"/>
      <c r="K6" s="6"/>
      <c r="L6" s="6"/>
      <c r="M6" s="6"/>
      <c r="N6" s="32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ht="15.75" customHeight="1" spans="1:26">
      <c r="A7" s="3" t="s">
        <v>16</v>
      </c>
      <c r="B7" s="4"/>
      <c r="C7" s="9" t="s">
        <v>17</v>
      </c>
      <c r="D7" s="6"/>
      <c r="E7" s="6"/>
      <c r="F7" s="4"/>
      <c r="G7" s="7" t="s">
        <v>18</v>
      </c>
      <c r="H7" s="6"/>
      <c r="I7" s="4"/>
      <c r="J7" s="65"/>
      <c r="K7" s="6"/>
      <c r="L7" s="6"/>
      <c r="M7" s="6"/>
      <c r="N7" s="32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ht="33" customHeight="1" spans="1:26">
      <c r="A8" s="10" t="s">
        <v>19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55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ht="22.5" customHeight="1" spans="1:26">
      <c r="A9" s="12"/>
      <c r="B9" s="13"/>
      <c r="C9" s="13"/>
      <c r="D9" s="13"/>
      <c r="E9" s="13"/>
      <c r="F9" s="14" t="s">
        <v>20</v>
      </c>
      <c r="G9" s="15"/>
      <c r="H9" s="15"/>
      <c r="I9" s="15"/>
      <c r="J9" s="15"/>
      <c r="K9" s="15"/>
      <c r="L9" s="14" t="s">
        <v>21</v>
      </c>
      <c r="M9" s="15"/>
      <c r="N9" s="66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ht="36" customHeight="1" spans="1:26">
      <c r="A10" s="16" t="s">
        <v>22</v>
      </c>
      <c r="B10" s="16" t="s">
        <v>23</v>
      </c>
      <c r="C10" s="17"/>
      <c r="D10" s="18" t="s">
        <v>24</v>
      </c>
      <c r="E10" s="19" t="s">
        <v>25</v>
      </c>
      <c r="F10" s="20" t="s">
        <v>26</v>
      </c>
      <c r="G10" s="21" t="s">
        <v>27</v>
      </c>
      <c r="H10" s="22" t="s">
        <v>28</v>
      </c>
      <c r="I10" s="67" t="s">
        <v>29</v>
      </c>
      <c r="J10" s="67" t="s">
        <v>30</v>
      </c>
      <c r="K10" s="68" t="s">
        <v>31</v>
      </c>
      <c r="L10" s="69" t="s">
        <v>32</v>
      </c>
      <c r="M10" s="22" t="s">
        <v>33</v>
      </c>
      <c r="N10" s="70" t="s">
        <v>34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ht="15.75" customHeight="1" spans="1:26">
      <c r="A11" s="23"/>
      <c r="B11" s="24"/>
      <c r="C11" s="25"/>
      <c r="D11" s="23"/>
      <c r="E11" s="26"/>
      <c r="F11" s="27"/>
      <c r="G11" s="28"/>
      <c r="H11" s="29"/>
      <c r="I11" s="72"/>
      <c r="J11" s="72"/>
      <c r="K11" s="73"/>
      <c r="L11" s="74"/>
      <c r="M11" s="29"/>
      <c r="N11" s="73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customHeight="1" spans="1:26">
      <c r="A12" s="30" t="s">
        <v>35</v>
      </c>
      <c r="B12" s="31" t="s">
        <v>36</v>
      </c>
      <c r="C12" s="32"/>
      <c r="D12" s="33" t="s">
        <v>37</v>
      </c>
      <c r="E12" s="34">
        <v>0.25</v>
      </c>
      <c r="F12" s="79">
        <f t="shared" ref="F12:G12" si="0">SUM(G12-1/2)</f>
        <v>45</v>
      </c>
      <c r="G12" s="80">
        <f t="shared" si="0"/>
        <v>45.5</v>
      </c>
      <c r="H12" s="81">
        <v>46</v>
      </c>
      <c r="I12" s="95">
        <f t="shared" ref="I12:K12" si="1">SUM(H12+1/2)</f>
        <v>46.5</v>
      </c>
      <c r="J12" s="95">
        <f t="shared" si="1"/>
        <v>47</v>
      </c>
      <c r="K12" s="96">
        <f t="shared" si="1"/>
        <v>47.5</v>
      </c>
      <c r="L12" s="97">
        <f t="shared" ref="L12:L15" si="2">SUM(M12-1/2)</f>
        <v>46.5</v>
      </c>
      <c r="M12" s="98">
        <v>47</v>
      </c>
      <c r="N12" s="96">
        <f t="shared" ref="N12:N15" si="3">SUM(M12+1/2)</f>
        <v>47.5</v>
      </c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customHeight="1" spans="1:26">
      <c r="A13" s="36" t="s">
        <v>35</v>
      </c>
      <c r="B13" s="37" t="s">
        <v>38</v>
      </c>
      <c r="C13" s="38"/>
      <c r="D13" s="39" t="s">
        <v>39</v>
      </c>
      <c r="E13" s="40">
        <v>0.25</v>
      </c>
      <c r="F13" s="82">
        <f t="shared" ref="F13:G13" si="4">SUM(G13-1/2)</f>
        <v>46</v>
      </c>
      <c r="G13" s="83">
        <f t="shared" si="4"/>
        <v>46.5</v>
      </c>
      <c r="H13" s="81">
        <v>47</v>
      </c>
      <c r="I13" s="99">
        <f t="shared" ref="I13:K13" si="5">SUM(H13+1/2)</f>
        <v>47.5</v>
      </c>
      <c r="J13" s="99">
        <f t="shared" si="5"/>
        <v>48</v>
      </c>
      <c r="K13" s="100">
        <f t="shared" si="5"/>
        <v>48.5</v>
      </c>
      <c r="L13" s="101">
        <f t="shared" si="2"/>
        <v>47</v>
      </c>
      <c r="M13" s="98">
        <v>47.5</v>
      </c>
      <c r="N13" s="100">
        <f t="shared" si="3"/>
        <v>48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customHeight="1" spans="1:26">
      <c r="A14" s="41" t="s">
        <v>40</v>
      </c>
      <c r="B14" s="42" t="s">
        <v>41</v>
      </c>
      <c r="C14" s="38"/>
      <c r="D14" s="39" t="s">
        <v>42</v>
      </c>
      <c r="E14" s="40">
        <v>0.25</v>
      </c>
      <c r="F14" s="79">
        <f t="shared" ref="F14:G14" si="6">SUM(G14-1/2)</f>
        <v>44</v>
      </c>
      <c r="G14" s="80">
        <f t="shared" si="6"/>
        <v>44.5</v>
      </c>
      <c r="H14" s="84">
        <v>45</v>
      </c>
      <c r="I14" s="95">
        <f t="shared" ref="I14:K14" si="7">SUM(H14+1/2)</f>
        <v>45.5</v>
      </c>
      <c r="J14" s="95">
        <f t="shared" si="7"/>
        <v>46</v>
      </c>
      <c r="K14" s="96">
        <f t="shared" si="7"/>
        <v>46.5</v>
      </c>
      <c r="L14" s="97">
        <f t="shared" si="2"/>
        <v>45.5</v>
      </c>
      <c r="M14" s="98">
        <v>46</v>
      </c>
      <c r="N14" s="96">
        <f t="shared" si="3"/>
        <v>46.5</v>
      </c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customHeight="1" spans="1:26">
      <c r="A15" s="41" t="s">
        <v>40</v>
      </c>
      <c r="B15" s="42" t="s">
        <v>43</v>
      </c>
      <c r="C15" s="38"/>
      <c r="D15" s="39" t="s">
        <v>44</v>
      </c>
      <c r="E15" s="40">
        <v>0.25</v>
      </c>
      <c r="F15" s="82">
        <f t="shared" ref="F15:G15" si="8">SUM(G15-1/2)</f>
        <v>45</v>
      </c>
      <c r="G15" s="83">
        <f t="shared" si="8"/>
        <v>45.5</v>
      </c>
      <c r="H15" s="84">
        <v>46</v>
      </c>
      <c r="I15" s="99">
        <f t="shared" ref="I15:K15" si="9">SUM(H15+1/2)</f>
        <v>46.5</v>
      </c>
      <c r="J15" s="99">
        <f t="shared" si="9"/>
        <v>47</v>
      </c>
      <c r="K15" s="100">
        <f t="shared" si="9"/>
        <v>47.5</v>
      </c>
      <c r="L15" s="101">
        <f t="shared" si="2"/>
        <v>46</v>
      </c>
      <c r="M15" s="98">
        <v>46.5</v>
      </c>
      <c r="N15" s="100">
        <f t="shared" si="3"/>
        <v>47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customHeight="1" spans="1:26">
      <c r="A16" s="30" t="s">
        <v>35</v>
      </c>
      <c r="B16" s="31" t="s">
        <v>45</v>
      </c>
      <c r="C16" s="32"/>
      <c r="D16" s="33" t="s">
        <v>46</v>
      </c>
      <c r="E16" s="43">
        <v>0.25</v>
      </c>
      <c r="F16" s="85">
        <f t="shared" ref="F16:G16" si="10">SUM(G16)</f>
        <v>31</v>
      </c>
      <c r="G16" s="86">
        <f t="shared" si="10"/>
        <v>31</v>
      </c>
      <c r="H16" s="87">
        <v>31</v>
      </c>
      <c r="I16" s="86">
        <f t="shared" ref="I16:K16" si="11">SUM(H16)</f>
        <v>31</v>
      </c>
      <c r="J16" s="86">
        <f t="shared" si="11"/>
        <v>31</v>
      </c>
      <c r="K16" s="102">
        <f t="shared" si="11"/>
        <v>31</v>
      </c>
      <c r="L16" s="86">
        <f t="shared" ref="L16:L17" si="12">M16</f>
        <v>31</v>
      </c>
      <c r="M16" s="103">
        <v>31</v>
      </c>
      <c r="N16" s="102">
        <f t="shared" ref="N16:N17" si="13">M16</f>
        <v>31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customHeight="1" spans="1:26">
      <c r="A17" s="41" t="s">
        <v>40</v>
      </c>
      <c r="B17" s="42" t="s">
        <v>47</v>
      </c>
      <c r="C17" s="38"/>
      <c r="D17" s="39" t="s">
        <v>48</v>
      </c>
      <c r="E17" s="44">
        <v>0.25</v>
      </c>
      <c r="F17" s="88">
        <f t="shared" ref="F17:G17" si="14">SUM(G17)</f>
        <v>30</v>
      </c>
      <c r="G17" s="89">
        <f t="shared" si="14"/>
        <v>30</v>
      </c>
      <c r="H17" s="90">
        <v>30</v>
      </c>
      <c r="I17" s="89">
        <f t="shared" ref="I17:K17" si="15">SUM(H17)</f>
        <v>30</v>
      </c>
      <c r="J17" s="89">
        <f t="shared" si="15"/>
        <v>30</v>
      </c>
      <c r="K17" s="104">
        <f t="shared" si="15"/>
        <v>30</v>
      </c>
      <c r="L17" s="89">
        <f t="shared" si="12"/>
        <v>30</v>
      </c>
      <c r="M17" s="105">
        <v>30</v>
      </c>
      <c r="N17" s="104">
        <f t="shared" si="13"/>
        <v>30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customHeight="1" spans="1:26">
      <c r="A18" s="45"/>
      <c r="B18" s="46"/>
      <c r="C18" s="32"/>
      <c r="D18" s="47"/>
      <c r="E18" s="40"/>
      <c r="F18" s="79"/>
      <c r="G18" s="80"/>
      <c r="H18" s="84"/>
      <c r="I18" s="95"/>
      <c r="J18" s="95"/>
      <c r="K18" s="96"/>
      <c r="L18" s="97"/>
      <c r="M18" s="98"/>
      <c r="N18" s="96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customHeight="1" spans="1:26">
      <c r="A19" s="36" t="s">
        <v>35</v>
      </c>
      <c r="B19" s="42" t="s">
        <v>49</v>
      </c>
      <c r="C19" s="38"/>
      <c r="D19" s="39" t="s">
        <v>50</v>
      </c>
      <c r="E19" s="40">
        <v>0.25</v>
      </c>
      <c r="F19" s="82">
        <f t="shared" ref="F19:G19" si="16">SUM(G19-1/8)</f>
        <v>10.75</v>
      </c>
      <c r="G19" s="83">
        <f t="shared" si="16"/>
        <v>10.875</v>
      </c>
      <c r="H19" s="91">
        <v>11</v>
      </c>
      <c r="I19" s="99">
        <f t="shared" ref="I19:K19" si="17">SUM(H19+1/8)</f>
        <v>11.125</v>
      </c>
      <c r="J19" s="99">
        <f t="shared" si="17"/>
        <v>11.25</v>
      </c>
      <c r="K19" s="100">
        <f t="shared" si="17"/>
        <v>11.375</v>
      </c>
      <c r="L19" s="101">
        <f t="shared" ref="L19:L20" si="18">SUM(M19-1/4)</f>
        <v>11.25</v>
      </c>
      <c r="M19" s="106">
        <v>11.5</v>
      </c>
      <c r="N19" s="100">
        <f t="shared" ref="N19:N20" si="19">SUM(M19+1/4)</f>
        <v>11.75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customHeight="1" spans="1:26">
      <c r="A20" s="45"/>
      <c r="B20" s="37" t="s">
        <v>51</v>
      </c>
      <c r="C20" s="38"/>
      <c r="D20" s="39" t="s">
        <v>52</v>
      </c>
      <c r="E20" s="40">
        <v>0.25</v>
      </c>
      <c r="F20" s="82">
        <f t="shared" ref="F20:G20" si="20">SUM(G20-1/8)</f>
        <v>7.625</v>
      </c>
      <c r="G20" s="83">
        <f t="shared" si="20"/>
        <v>7.75</v>
      </c>
      <c r="H20" s="91">
        <v>7.875</v>
      </c>
      <c r="I20" s="99">
        <f t="shared" ref="I20:K20" si="21">SUM(H20+1/8)</f>
        <v>8</v>
      </c>
      <c r="J20" s="99">
        <f t="shared" si="21"/>
        <v>8.125</v>
      </c>
      <c r="K20" s="100">
        <f t="shared" si="21"/>
        <v>8.25</v>
      </c>
      <c r="L20" s="101">
        <f t="shared" si="18"/>
        <v>7.375</v>
      </c>
      <c r="M20" s="98">
        <v>7.625</v>
      </c>
      <c r="N20" s="100">
        <f t="shared" si="19"/>
        <v>7.875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customHeight="1" spans="1:26">
      <c r="A21" s="45"/>
      <c r="B21" s="37" t="s">
        <v>53</v>
      </c>
      <c r="C21" s="38"/>
      <c r="D21" s="39" t="s">
        <v>54</v>
      </c>
      <c r="E21" s="40">
        <v>0.25</v>
      </c>
      <c r="F21" s="82">
        <f t="shared" ref="F21:F22" si="22">H21</f>
        <v>6</v>
      </c>
      <c r="G21" s="83">
        <f t="shared" ref="G21:G22" si="23">H21</f>
        <v>6</v>
      </c>
      <c r="H21" s="91">
        <v>6</v>
      </c>
      <c r="I21" s="99">
        <f t="shared" ref="I21:I22" si="24">H21</f>
        <v>6</v>
      </c>
      <c r="J21" s="99">
        <f t="shared" ref="J21:J22" si="25">H21</f>
        <v>6</v>
      </c>
      <c r="K21" s="100">
        <f t="shared" ref="K21:K22" si="26">H21</f>
        <v>6</v>
      </c>
      <c r="L21" s="101">
        <f t="shared" ref="L21:L22" si="27">SUM(M21-1/8)</f>
        <v>6.875</v>
      </c>
      <c r="M21" s="98">
        <v>7</v>
      </c>
      <c r="N21" s="100">
        <f t="shared" ref="N21:N22" si="28">SUM(M21+1/8)</f>
        <v>7.125</v>
      </c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customHeight="1" spans="1:26">
      <c r="A22" s="45"/>
      <c r="B22" s="37" t="s">
        <v>55</v>
      </c>
      <c r="C22" s="38"/>
      <c r="D22" s="39" t="s">
        <v>56</v>
      </c>
      <c r="E22" s="40">
        <v>0.25</v>
      </c>
      <c r="F22" s="82">
        <f t="shared" si="22"/>
        <v>7.125</v>
      </c>
      <c r="G22" s="83">
        <f t="shared" si="23"/>
        <v>7.125</v>
      </c>
      <c r="H22" s="84">
        <v>7.125</v>
      </c>
      <c r="I22" s="99">
        <f t="shared" si="24"/>
        <v>7.125</v>
      </c>
      <c r="J22" s="99">
        <f t="shared" si="25"/>
        <v>7.125</v>
      </c>
      <c r="K22" s="100">
        <f t="shared" si="26"/>
        <v>7.125</v>
      </c>
      <c r="L22" s="101">
        <f t="shared" si="27"/>
        <v>7.375</v>
      </c>
      <c r="M22" s="98">
        <v>7.5</v>
      </c>
      <c r="N22" s="100">
        <f t="shared" si="28"/>
        <v>7.625</v>
      </c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customHeight="1" spans="1:26">
      <c r="A23" s="45"/>
      <c r="B23" s="46"/>
      <c r="C23" s="32"/>
      <c r="D23" s="47"/>
      <c r="E23" s="40"/>
      <c r="F23" s="79"/>
      <c r="G23" s="80"/>
      <c r="H23" s="84"/>
      <c r="I23" s="95"/>
      <c r="J23" s="95"/>
      <c r="K23" s="96"/>
      <c r="L23" s="97"/>
      <c r="M23" s="98"/>
      <c r="N23" s="96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customHeight="1" spans="1:26">
      <c r="A24" s="45"/>
      <c r="B24" s="37" t="s">
        <v>57</v>
      </c>
      <c r="C24" s="38"/>
      <c r="D24" s="39" t="s">
        <v>58</v>
      </c>
      <c r="E24" s="40">
        <v>0.25</v>
      </c>
      <c r="F24" s="82">
        <f t="shared" ref="F24:G24" si="29">SUM(G24-2)</f>
        <v>32.5</v>
      </c>
      <c r="G24" s="83">
        <f t="shared" si="29"/>
        <v>34.5</v>
      </c>
      <c r="H24" s="84">
        <v>36.5</v>
      </c>
      <c r="I24" s="99">
        <f>SUM(H24+2)</f>
        <v>38.5</v>
      </c>
      <c r="J24" s="99">
        <f t="shared" ref="J24:K24" si="30">SUM(I24+2.5)</f>
        <v>41</v>
      </c>
      <c r="K24" s="100">
        <f t="shared" si="30"/>
        <v>43.5</v>
      </c>
      <c r="L24" s="101">
        <f>SUM(M24-3)</f>
        <v>45.5</v>
      </c>
      <c r="M24" s="106">
        <v>48.5</v>
      </c>
      <c r="N24" s="100">
        <f>SUM(M24+3.5)</f>
        <v>52</v>
      </c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customHeight="1" spans="1:26">
      <c r="A25" s="45"/>
      <c r="B25" s="37" t="s">
        <v>59</v>
      </c>
      <c r="C25" s="38"/>
      <c r="D25" s="39" t="s">
        <v>60</v>
      </c>
      <c r="E25" s="40">
        <v>0</v>
      </c>
      <c r="F25" s="82">
        <f t="shared" ref="F25:G25" si="31">SUM(G25)</f>
        <v>3.5</v>
      </c>
      <c r="G25" s="83">
        <f t="shared" si="31"/>
        <v>3.5</v>
      </c>
      <c r="H25" s="84">
        <v>3.5</v>
      </c>
      <c r="I25" s="99">
        <f t="shared" ref="I25:K25" si="32">SUM(H25)</f>
        <v>3.5</v>
      </c>
      <c r="J25" s="99">
        <f t="shared" si="32"/>
        <v>3.5</v>
      </c>
      <c r="K25" s="100">
        <f t="shared" si="32"/>
        <v>3.5</v>
      </c>
      <c r="L25" s="101">
        <f>SUM(M25)</f>
        <v>4.125</v>
      </c>
      <c r="M25" s="98">
        <v>4.125</v>
      </c>
      <c r="N25" s="100">
        <f>SUM(M25)</f>
        <v>4.125</v>
      </c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customHeight="1" spans="1:26">
      <c r="A26" s="45"/>
      <c r="B26" s="37" t="s">
        <v>61</v>
      </c>
      <c r="C26" s="38"/>
      <c r="D26" s="39" t="s">
        <v>62</v>
      </c>
      <c r="E26" s="40">
        <v>0.25</v>
      </c>
      <c r="F26" s="82">
        <f t="shared" ref="F26:G26" si="33">SUM(G26-2)</f>
        <v>30.375</v>
      </c>
      <c r="G26" s="83">
        <f t="shared" si="33"/>
        <v>32.375</v>
      </c>
      <c r="H26" s="84">
        <v>34.375</v>
      </c>
      <c r="I26" s="99">
        <f t="shared" ref="I26:I27" si="34">SUM(H26+2)</f>
        <v>36.375</v>
      </c>
      <c r="J26" s="99">
        <f t="shared" ref="J26:K26" si="35">SUM(I26+2.5)</f>
        <v>38.875</v>
      </c>
      <c r="K26" s="100">
        <f t="shared" si="35"/>
        <v>41.375</v>
      </c>
      <c r="L26" s="101">
        <f t="shared" ref="L26:L27" si="36">SUM(M26-3)</f>
        <v>43.75</v>
      </c>
      <c r="M26" s="98">
        <v>46.75</v>
      </c>
      <c r="N26" s="100">
        <f t="shared" ref="N26:N27" si="37">SUM(M26+3.5)</f>
        <v>50.25</v>
      </c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customHeight="1" spans="1:26">
      <c r="A27" s="45"/>
      <c r="B27" s="37" t="s">
        <v>63</v>
      </c>
      <c r="C27" s="38"/>
      <c r="D27" s="39" t="s">
        <v>64</v>
      </c>
      <c r="E27" s="40">
        <v>0.25</v>
      </c>
      <c r="F27" s="82">
        <f t="shared" ref="F27:G27" si="38">SUM(G27-2)</f>
        <v>25</v>
      </c>
      <c r="G27" s="83">
        <f t="shared" si="38"/>
        <v>27</v>
      </c>
      <c r="H27" s="91">
        <v>29</v>
      </c>
      <c r="I27" s="99">
        <f t="shared" si="34"/>
        <v>31</v>
      </c>
      <c r="J27" s="99">
        <f t="shared" ref="J27:K27" si="39">SUM(I27+2.5)</f>
        <v>33.5</v>
      </c>
      <c r="K27" s="100">
        <f t="shared" si="39"/>
        <v>36</v>
      </c>
      <c r="L27" s="101">
        <f t="shared" si="36"/>
        <v>41.5</v>
      </c>
      <c r="M27" s="107">
        <v>44.5</v>
      </c>
      <c r="N27" s="100">
        <f t="shared" si="37"/>
        <v>48</v>
      </c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customHeight="1" spans="1:26">
      <c r="A28" s="45"/>
      <c r="B28" s="37" t="s">
        <v>65</v>
      </c>
      <c r="C28" s="38"/>
      <c r="D28" s="39" t="s">
        <v>66</v>
      </c>
      <c r="E28" s="40">
        <v>0</v>
      </c>
      <c r="F28" s="82">
        <f>H28</f>
        <v>7</v>
      </c>
      <c r="G28" s="83">
        <f>H28</f>
        <v>7</v>
      </c>
      <c r="H28" s="84">
        <v>7</v>
      </c>
      <c r="I28" s="99">
        <f>H28</f>
        <v>7</v>
      </c>
      <c r="J28" s="99">
        <f>H28</f>
        <v>7</v>
      </c>
      <c r="K28" s="100">
        <f>H28</f>
        <v>7</v>
      </c>
      <c r="L28" s="101">
        <f>M28</f>
        <v>8.25</v>
      </c>
      <c r="M28" s="98">
        <v>8.25</v>
      </c>
      <c r="N28" s="100">
        <f>M28</f>
        <v>8.25</v>
      </c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customHeight="1" spans="1:26">
      <c r="A29" s="45"/>
      <c r="B29" s="37" t="s">
        <v>67</v>
      </c>
      <c r="C29" s="38"/>
      <c r="D29" s="39" t="s">
        <v>68</v>
      </c>
      <c r="E29" s="40">
        <v>0.5</v>
      </c>
      <c r="F29" s="82">
        <f t="shared" ref="F29:G29" si="40">SUM(G29-2)</f>
        <v>40</v>
      </c>
      <c r="G29" s="83">
        <f t="shared" si="40"/>
        <v>42</v>
      </c>
      <c r="H29" s="84">
        <v>44</v>
      </c>
      <c r="I29" s="99">
        <f t="shared" ref="I29:I31" si="41">SUM(H29+2)</f>
        <v>46</v>
      </c>
      <c r="J29" s="99">
        <f t="shared" ref="J29:K29" si="42">SUM(I29+2.5)</f>
        <v>48.5</v>
      </c>
      <c r="K29" s="100">
        <f t="shared" si="42"/>
        <v>51</v>
      </c>
      <c r="L29" s="101">
        <f t="shared" ref="L29:L31" si="43">SUM(M29-3)</f>
        <v>55</v>
      </c>
      <c r="M29" s="98">
        <v>58</v>
      </c>
      <c r="N29" s="100">
        <f t="shared" ref="N29:N31" si="44">SUM(M29+3.5)</f>
        <v>61.5</v>
      </c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customHeight="1" spans="1:26">
      <c r="A30" s="45"/>
      <c r="B30" s="37" t="s">
        <v>69</v>
      </c>
      <c r="C30" s="38"/>
      <c r="D30" s="39" t="s">
        <v>70</v>
      </c>
      <c r="E30" s="40">
        <v>0.5</v>
      </c>
      <c r="F30" s="82">
        <f t="shared" ref="F30:G30" si="45">SUM(G30-2)</f>
        <v>112</v>
      </c>
      <c r="G30" s="83">
        <f t="shared" si="45"/>
        <v>114</v>
      </c>
      <c r="H30" s="84">
        <v>116</v>
      </c>
      <c r="I30" s="99">
        <f t="shared" si="41"/>
        <v>118</v>
      </c>
      <c r="J30" s="99">
        <f t="shared" ref="J30:K30" si="46">SUM(I30+2.5)</f>
        <v>120.5</v>
      </c>
      <c r="K30" s="100">
        <f t="shared" si="46"/>
        <v>123</v>
      </c>
      <c r="L30" s="101">
        <f t="shared" si="43"/>
        <v>121</v>
      </c>
      <c r="M30" s="107">
        <v>124</v>
      </c>
      <c r="N30" s="100">
        <f t="shared" si="44"/>
        <v>127.5</v>
      </c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customHeight="1" spans="1:26">
      <c r="A31" s="45"/>
      <c r="B31" s="42" t="s">
        <v>71</v>
      </c>
      <c r="C31" s="38"/>
      <c r="D31" s="39" t="s">
        <v>72</v>
      </c>
      <c r="E31" s="40">
        <v>0.5</v>
      </c>
      <c r="F31" s="82">
        <f t="shared" ref="F31:G31" si="47">SUM(G31-2)</f>
        <v>110</v>
      </c>
      <c r="G31" s="83">
        <f t="shared" si="47"/>
        <v>112</v>
      </c>
      <c r="H31" s="84">
        <v>114</v>
      </c>
      <c r="I31" s="99">
        <f t="shared" si="41"/>
        <v>116</v>
      </c>
      <c r="J31" s="99">
        <f t="shared" ref="J31:K31" si="48">SUM(I31+2.5)</f>
        <v>118.5</v>
      </c>
      <c r="K31" s="100">
        <f t="shared" si="48"/>
        <v>121</v>
      </c>
      <c r="L31" s="101">
        <f t="shared" si="43"/>
        <v>101</v>
      </c>
      <c r="M31" s="98">
        <v>104</v>
      </c>
      <c r="N31" s="100">
        <f t="shared" si="44"/>
        <v>107.5</v>
      </c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customHeight="1" spans="1:26">
      <c r="A32" s="45"/>
      <c r="B32" s="46"/>
      <c r="C32" s="32"/>
      <c r="D32" s="47"/>
      <c r="E32" s="40"/>
      <c r="F32" s="79"/>
      <c r="G32" s="80"/>
      <c r="H32" s="84"/>
      <c r="I32" s="95"/>
      <c r="J32" s="95"/>
      <c r="K32" s="96"/>
      <c r="L32" s="97"/>
      <c r="M32" s="98"/>
      <c r="N32" s="96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customHeight="1" spans="1:26">
      <c r="A33" s="45"/>
      <c r="B33" s="37"/>
      <c r="C33" s="38"/>
      <c r="D33" s="39" t="s">
        <v>73</v>
      </c>
      <c r="E33" s="40">
        <v>0.125</v>
      </c>
      <c r="F33" s="82">
        <f t="shared" ref="F33:G33" si="49">SUM(G33-1/4)</f>
        <v>2.75</v>
      </c>
      <c r="G33" s="83">
        <f t="shared" si="49"/>
        <v>3</v>
      </c>
      <c r="H33" s="84">
        <v>3.25</v>
      </c>
      <c r="I33" s="99">
        <f t="shared" ref="I33:K33" si="50">SUM(H33+1/4)</f>
        <v>3.5</v>
      </c>
      <c r="J33" s="99">
        <f t="shared" si="50"/>
        <v>3.75</v>
      </c>
      <c r="K33" s="100">
        <f t="shared" si="50"/>
        <v>4</v>
      </c>
      <c r="L33" s="101">
        <f>SUM(M33-3/8)</f>
        <v>6.125</v>
      </c>
      <c r="M33" s="106">
        <v>6.5</v>
      </c>
      <c r="N33" s="100">
        <f>SUM(M33+3/8)</f>
        <v>6.875</v>
      </c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customHeight="1" spans="1:26">
      <c r="A34" s="45"/>
      <c r="B34" s="46"/>
      <c r="C34" s="32"/>
      <c r="D34" s="47"/>
      <c r="E34" s="40"/>
      <c r="F34" s="79"/>
      <c r="G34" s="80"/>
      <c r="H34" s="84"/>
      <c r="I34" s="95"/>
      <c r="J34" s="95"/>
      <c r="K34" s="96"/>
      <c r="L34" s="97"/>
      <c r="M34" s="98"/>
      <c r="N34" s="96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hidden="1" customHeight="1" spans="1:26">
      <c r="A35" s="45"/>
      <c r="B35" s="37" t="s">
        <v>74</v>
      </c>
      <c r="C35" s="38"/>
      <c r="D35" s="39"/>
      <c r="E35" s="40">
        <v>0.125</v>
      </c>
      <c r="F35" s="82">
        <f t="shared" ref="F35:G35" si="51">SUM(G35-1/8)</f>
        <v>2.5</v>
      </c>
      <c r="G35" s="83">
        <f t="shared" si="51"/>
        <v>2.625</v>
      </c>
      <c r="H35" s="84">
        <v>2.75</v>
      </c>
      <c r="I35" s="99">
        <f t="shared" ref="I35:K35" si="52">SUM(H35+1/8)</f>
        <v>2.875</v>
      </c>
      <c r="J35" s="99">
        <f t="shared" si="52"/>
        <v>3</v>
      </c>
      <c r="K35" s="100">
        <f t="shared" si="52"/>
        <v>3.125</v>
      </c>
      <c r="L35" s="101">
        <f>SUM(M35-1/8)</f>
        <v>3.375</v>
      </c>
      <c r="M35" s="98">
        <v>3.5</v>
      </c>
      <c r="N35" s="100">
        <f>SUM(M35+1/8)</f>
        <v>3.625</v>
      </c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customHeight="1" spans="1:26">
      <c r="A36" s="45"/>
      <c r="B36" s="37" t="s">
        <v>75</v>
      </c>
      <c r="C36" s="38"/>
      <c r="D36" s="39" t="s">
        <v>76</v>
      </c>
      <c r="E36" s="40">
        <v>0.25</v>
      </c>
      <c r="F36" s="82">
        <f t="shared" ref="F36:G36" si="53">SUM(G36-1/4)</f>
        <v>9.875</v>
      </c>
      <c r="G36" s="83">
        <f t="shared" si="53"/>
        <v>10.125</v>
      </c>
      <c r="H36" s="84">
        <v>10.375</v>
      </c>
      <c r="I36" s="99">
        <f t="shared" ref="I36:K36" si="54">SUM(H36+1/4)</f>
        <v>10.625</v>
      </c>
      <c r="J36" s="99">
        <f t="shared" si="54"/>
        <v>10.875</v>
      </c>
      <c r="K36" s="100">
        <f t="shared" si="54"/>
        <v>11.125</v>
      </c>
      <c r="L36" s="101">
        <f t="shared" ref="L36:L37" si="55">SUM(M36-3/8)</f>
        <v>11.375</v>
      </c>
      <c r="M36" s="98">
        <v>11.75</v>
      </c>
      <c r="N36" s="100">
        <f t="shared" ref="N36:N37" si="56">SUM(M36+3/8)</f>
        <v>12.125</v>
      </c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customHeight="1" spans="1:26">
      <c r="A37" s="45"/>
      <c r="B37" s="37" t="s">
        <v>77</v>
      </c>
      <c r="C37" s="38"/>
      <c r="D37" s="39" t="s">
        <v>78</v>
      </c>
      <c r="E37" s="40">
        <v>0.25</v>
      </c>
      <c r="F37" s="82">
        <f t="shared" ref="F37:G37" si="57">SUM(G37-1/4)</f>
        <v>8.25</v>
      </c>
      <c r="G37" s="83">
        <f t="shared" si="57"/>
        <v>8.5</v>
      </c>
      <c r="H37" s="84">
        <v>8.75</v>
      </c>
      <c r="I37" s="99">
        <f t="shared" ref="I37:K37" si="58">SUM(H37+1/4)</f>
        <v>9</v>
      </c>
      <c r="J37" s="99">
        <f t="shared" si="58"/>
        <v>9.25</v>
      </c>
      <c r="K37" s="100">
        <f t="shared" si="58"/>
        <v>9.5</v>
      </c>
      <c r="L37" s="101">
        <f t="shared" si="55"/>
        <v>9.875</v>
      </c>
      <c r="M37" s="98">
        <v>10.25</v>
      </c>
      <c r="N37" s="100">
        <f t="shared" si="56"/>
        <v>10.625</v>
      </c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customHeight="1" spans="1:26">
      <c r="A38" s="45"/>
      <c r="B38" s="37" t="s">
        <v>79</v>
      </c>
      <c r="C38" s="38"/>
      <c r="D38" s="39" t="s">
        <v>80</v>
      </c>
      <c r="E38" s="40">
        <v>0</v>
      </c>
      <c r="F38" s="82">
        <f>H38</f>
        <v>0.25</v>
      </c>
      <c r="G38" s="83">
        <f>H38</f>
        <v>0.25</v>
      </c>
      <c r="H38" s="84">
        <v>0.25</v>
      </c>
      <c r="I38" s="99">
        <f>H38</f>
        <v>0.25</v>
      </c>
      <c r="J38" s="99">
        <f>H38</f>
        <v>0.25</v>
      </c>
      <c r="K38" s="100">
        <f>H38</f>
        <v>0.25</v>
      </c>
      <c r="L38" s="101">
        <f>M38</f>
        <v>0.375</v>
      </c>
      <c r="M38" s="98">
        <v>0.375</v>
      </c>
      <c r="N38" s="100">
        <f>M38</f>
        <v>0.375</v>
      </c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customHeight="1" spans="1:26">
      <c r="A39" s="45"/>
      <c r="B39" s="37" t="s">
        <v>81</v>
      </c>
      <c r="C39" s="38"/>
      <c r="D39" s="48" t="s">
        <v>82</v>
      </c>
      <c r="E39" s="40">
        <v>0.25</v>
      </c>
      <c r="F39" s="82">
        <f t="shared" ref="F39:G39" si="59">SUM(G39-3/8)</f>
        <v>13</v>
      </c>
      <c r="G39" s="83">
        <f t="shared" si="59"/>
        <v>13.375</v>
      </c>
      <c r="H39" s="84">
        <v>13.75</v>
      </c>
      <c r="I39" s="99">
        <f t="shared" ref="I39:K39" si="60">SUM(H39+3/8)</f>
        <v>14.125</v>
      </c>
      <c r="J39" s="99">
        <f t="shared" si="60"/>
        <v>14.5</v>
      </c>
      <c r="K39" s="100">
        <f t="shared" si="60"/>
        <v>14.875</v>
      </c>
      <c r="L39" s="101">
        <f>SUM(M39-1/2)</f>
        <v>14</v>
      </c>
      <c r="M39" s="98">
        <v>14.5</v>
      </c>
      <c r="N39" s="100">
        <f>SUM(M39+1/2)</f>
        <v>15</v>
      </c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customHeight="1" spans="1:26">
      <c r="A40" s="45"/>
      <c r="B40" s="37" t="s">
        <v>83</v>
      </c>
      <c r="C40" s="38"/>
      <c r="D40" s="48" t="s">
        <v>84</v>
      </c>
      <c r="E40" s="40">
        <v>0</v>
      </c>
      <c r="F40" s="82">
        <f>SUM(H40)</f>
        <v>2.5</v>
      </c>
      <c r="G40" s="83">
        <f>SUM(H40)</f>
        <v>2.5</v>
      </c>
      <c r="H40" s="84">
        <v>2.5</v>
      </c>
      <c r="I40" s="99">
        <f>SUM(H40)</f>
        <v>2.5</v>
      </c>
      <c r="J40" s="99">
        <f>SUM(H40)</f>
        <v>2.5</v>
      </c>
      <c r="K40" s="100">
        <f>SUM(H40)</f>
        <v>2.5</v>
      </c>
      <c r="L40" s="101">
        <f>SUM(M40)</f>
        <v>2.5</v>
      </c>
      <c r="M40" s="106">
        <v>2.5</v>
      </c>
      <c r="N40" s="100">
        <f>SUM(M40)</f>
        <v>2.5</v>
      </c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customHeight="1" spans="1:26">
      <c r="A41" s="45"/>
      <c r="B41" s="46"/>
      <c r="C41" s="32"/>
      <c r="D41" s="47"/>
      <c r="E41" s="40"/>
      <c r="F41" s="79"/>
      <c r="G41" s="80"/>
      <c r="H41" s="84"/>
      <c r="I41" s="95"/>
      <c r="J41" s="95"/>
      <c r="K41" s="96"/>
      <c r="L41" s="97"/>
      <c r="M41" s="98"/>
      <c r="N41" s="96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customHeight="1" spans="1:26">
      <c r="A42" s="45"/>
      <c r="B42" s="37" t="s">
        <v>85</v>
      </c>
      <c r="C42" s="38"/>
      <c r="D42" s="39" t="s">
        <v>86</v>
      </c>
      <c r="E42" s="49">
        <v>0.25</v>
      </c>
      <c r="F42" s="82">
        <f t="shared" ref="F42:F43" si="61">SUM(H42)</f>
        <v>4</v>
      </c>
      <c r="G42" s="83">
        <f t="shared" ref="G42:G43" si="62">SUM(H42)</f>
        <v>4</v>
      </c>
      <c r="H42" s="81">
        <v>4</v>
      </c>
      <c r="I42" s="99">
        <f t="shared" ref="I42:I43" si="63">SUM(H42)</f>
        <v>4</v>
      </c>
      <c r="J42" s="99">
        <f t="shared" ref="J42:J43" si="64">SUM(H42)</f>
        <v>4</v>
      </c>
      <c r="K42" s="100">
        <f t="shared" ref="K42:K43" si="65">SUM(H42)</f>
        <v>4</v>
      </c>
      <c r="L42" s="101">
        <f t="shared" ref="L42:L43" si="66">SUM(M42)</f>
        <v>4</v>
      </c>
      <c r="M42" s="81">
        <v>4</v>
      </c>
      <c r="N42" s="100">
        <f t="shared" ref="N42:N43" si="67">SUM(M42)</f>
        <v>4</v>
      </c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customHeight="1" spans="1:26">
      <c r="A43" s="45"/>
      <c r="B43" s="37" t="s">
        <v>87</v>
      </c>
      <c r="C43" s="38"/>
      <c r="D43" s="39" t="s">
        <v>88</v>
      </c>
      <c r="E43" s="49">
        <v>0.25</v>
      </c>
      <c r="F43" s="82">
        <f t="shared" si="61"/>
        <v>6</v>
      </c>
      <c r="G43" s="83">
        <f t="shared" si="62"/>
        <v>6</v>
      </c>
      <c r="H43" s="81">
        <v>6</v>
      </c>
      <c r="I43" s="99">
        <f t="shared" si="63"/>
        <v>6</v>
      </c>
      <c r="J43" s="99">
        <f t="shared" si="64"/>
        <v>6</v>
      </c>
      <c r="K43" s="100">
        <f t="shared" si="65"/>
        <v>6</v>
      </c>
      <c r="L43" s="101">
        <f t="shared" si="66"/>
        <v>6</v>
      </c>
      <c r="M43" s="81">
        <v>6</v>
      </c>
      <c r="N43" s="100">
        <f t="shared" si="67"/>
        <v>6</v>
      </c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customHeight="1" spans="1:26">
      <c r="A44" s="45"/>
      <c r="B44" s="46"/>
      <c r="C44" s="32"/>
      <c r="D44" s="47"/>
      <c r="E44" s="50"/>
      <c r="F44" s="79"/>
      <c r="G44" s="80"/>
      <c r="H44" s="84"/>
      <c r="I44" s="95"/>
      <c r="J44" s="95"/>
      <c r="K44" s="96"/>
      <c r="L44" s="97"/>
      <c r="M44" s="98"/>
      <c r="N44" s="96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customHeight="1" spans="1:26">
      <c r="A45" s="45"/>
      <c r="B45" s="37" t="s">
        <v>89</v>
      </c>
      <c r="C45" s="38"/>
      <c r="D45" s="39" t="s">
        <v>90</v>
      </c>
      <c r="E45" s="51">
        <v>0.25</v>
      </c>
      <c r="F45" s="82">
        <f t="shared" ref="F45:F46" si="68">SUM(G45)</f>
        <v>12.5</v>
      </c>
      <c r="G45" s="83">
        <f t="shared" ref="G45:G46" si="69">SUM(H45-1/2)</f>
        <v>12.5</v>
      </c>
      <c r="H45" s="92">
        <v>13</v>
      </c>
      <c r="I45" s="99">
        <f t="shared" ref="I45:I46" si="70">SUM(H45)</f>
        <v>13</v>
      </c>
      <c r="J45" s="99">
        <f t="shared" ref="J45:J46" si="71">SUM(I45+1/2)</f>
        <v>13.5</v>
      </c>
      <c r="K45" s="100">
        <f t="shared" ref="K45:K46" si="72">SUM(J45)</f>
        <v>13.5</v>
      </c>
      <c r="L45" s="101">
        <f t="shared" ref="L45:L46" si="73">SUM(M45)</f>
        <v>14</v>
      </c>
      <c r="M45" s="92">
        <v>14</v>
      </c>
      <c r="N45" s="100">
        <f t="shared" ref="N45:N46" si="74">SUM(M45+1/2)</f>
        <v>14.5</v>
      </c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customHeight="1" spans="1:26">
      <c r="A46" s="45"/>
      <c r="B46" s="37" t="s">
        <v>91</v>
      </c>
      <c r="C46" s="38"/>
      <c r="D46" s="39" t="s">
        <v>92</v>
      </c>
      <c r="E46" s="52">
        <v>0.25</v>
      </c>
      <c r="F46" s="93">
        <f t="shared" si="68"/>
        <v>13.5</v>
      </c>
      <c r="G46" s="94">
        <f t="shared" si="69"/>
        <v>13.5</v>
      </c>
      <c r="H46" s="92">
        <v>14</v>
      </c>
      <c r="I46" s="108">
        <f t="shared" si="70"/>
        <v>14</v>
      </c>
      <c r="J46" s="108">
        <f t="shared" si="71"/>
        <v>14.5</v>
      </c>
      <c r="K46" s="109">
        <f t="shared" si="72"/>
        <v>14.5</v>
      </c>
      <c r="L46" s="110">
        <f t="shared" si="73"/>
        <v>15</v>
      </c>
      <c r="M46" s="92">
        <v>15</v>
      </c>
      <c r="N46" s="109">
        <f t="shared" si="74"/>
        <v>15.5</v>
      </c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customHeight="1" spans="1:26">
      <c r="A47" s="53"/>
      <c r="B47" s="54"/>
      <c r="C47" s="55"/>
      <c r="D47" s="56"/>
      <c r="E47" s="57"/>
      <c r="F47" s="58"/>
      <c r="G47" s="59"/>
      <c r="H47" s="60"/>
      <c r="I47" s="75"/>
      <c r="J47" s="75"/>
      <c r="K47" s="76"/>
      <c r="L47" s="77"/>
      <c r="M47" s="78"/>
      <c r="N47" s="76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ht="15.75" customHeight="1" spans="1:26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ht="15.75" customHeight="1" spans="1:26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ht="15.75" customHeight="1" spans="1:26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ht="15.75" customHeight="1" spans="1:26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ht="15.75" customHeight="1" spans="1:26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ht="15.75" customHeight="1" spans="1:26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ht="15.75" customHeight="1" spans="1:26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ht="15.75" customHeight="1" spans="1:26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ht="15.75" customHeight="1" spans="1:26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ht="15.75" customHeight="1" spans="1:26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ht="15.75" customHeight="1" spans="1:26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ht="15.75" customHeight="1" spans="1:26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ht="15.75" customHeight="1" spans="1:26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ht="15.75" customHeight="1" spans="1:26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ht="15.75" customHeight="1" spans="1:26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ht="15.75" customHeight="1" spans="1:26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ht="15.75" customHeight="1" spans="1:26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ht="15.75" customHeight="1" spans="1:26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ht="15.75" customHeight="1" spans="1:26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ht="15.75" customHeight="1" spans="1:26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ht="15.75" customHeight="1" spans="1:26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ht="15.75" customHeight="1" spans="1:26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ht="15.75" customHeight="1" spans="1:26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ht="15.75" customHeight="1" spans="1:26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ht="15.75" customHeight="1" spans="1:26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ht="15.75" customHeight="1" spans="1:26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ht="15.75" customHeight="1" spans="1:26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ht="15.75" customHeight="1" spans="1:26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ht="15.75" customHeight="1" spans="1:26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ht="15.75" customHeight="1" spans="1:26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ht="15.75" customHeight="1" spans="1:26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ht="15.75" customHeight="1" spans="1:26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ht="15.75" customHeight="1" spans="1:26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ht="15.75" customHeight="1" spans="1:26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ht="15.75" customHeight="1" spans="1:26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ht="15.75" customHeight="1" spans="1:26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ht="15.75" customHeight="1" spans="1:26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ht="15.75" customHeight="1" spans="1:26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ht="15.75" customHeight="1" spans="1:26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ht="15.75" customHeight="1" spans="1:26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ht="15.75" customHeight="1" spans="1:26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ht="15.75" customHeight="1" spans="1:26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ht="15.75" customHeight="1" spans="1:26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ht="15.75" customHeight="1" spans="1:26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ht="15.75" customHeight="1" spans="1:26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ht="15.75" customHeight="1" spans="1:26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ht="15.75" customHeight="1" spans="1:26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ht="15.75" customHeight="1" spans="1:26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ht="15.75" customHeight="1" spans="1:26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ht="15.75" customHeight="1" spans="1:26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ht="15.75" customHeight="1" spans="1:26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ht="15.75" customHeight="1" spans="1:26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ht="15.75" customHeight="1" spans="1:26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ht="15.75" customHeight="1" spans="1:26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ht="15.75" customHeight="1" spans="1:26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ht="15.75" customHeight="1" spans="1:26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ht="15.75" customHeight="1" spans="1:26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ht="15.75" customHeight="1" spans="1:26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ht="15.75" customHeight="1" spans="1:26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ht="15.75" customHeight="1" spans="1:26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ht="15.75" customHeight="1" spans="1:26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ht="15.75" customHeight="1" spans="1:26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ht="15.75" customHeight="1" spans="1:26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ht="15.75" customHeight="1" spans="1:26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ht="15.75" customHeight="1" spans="1:26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ht="15.75" customHeight="1" spans="1:26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ht="15.75" customHeight="1" spans="1:26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ht="15.75" customHeight="1" spans="1:26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ht="15.75" customHeight="1" spans="1:26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ht="15.75" customHeight="1" spans="1:26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ht="15.75" customHeight="1" spans="1:26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ht="15.75" customHeight="1" spans="1:26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ht="15.75" customHeight="1" spans="1:26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ht="15.75" customHeight="1" spans="1:26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ht="15.75" customHeight="1" spans="1:26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ht="15.75" customHeight="1" spans="1:26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ht="15.75" customHeight="1" spans="1:26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ht="15.75" customHeight="1" spans="1:26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ht="15.75" customHeight="1" spans="1:26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ht="15.75" customHeight="1" spans="1:26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ht="15.75" customHeight="1" spans="1:26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ht="15.75" customHeight="1" spans="1:26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ht="15.75" customHeight="1" spans="1:26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ht="15.75" customHeight="1" spans="1:26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ht="15.75" customHeight="1" spans="1:26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ht="15.75" customHeight="1" spans="1:26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ht="15.75" customHeight="1" spans="1:26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ht="15.75" customHeight="1" spans="1:26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ht="15.75" customHeight="1" spans="1:26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ht="15.75" customHeight="1" spans="1:26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ht="15.75" customHeight="1" spans="1:26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ht="15.75" customHeight="1" spans="1:26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ht="15.75" customHeight="1" spans="1:26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ht="15.75" customHeight="1" spans="1:26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ht="15.75" customHeight="1" spans="1:26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ht="15.75" customHeight="1" spans="1:26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ht="15.75" customHeight="1" spans="1:26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ht="15.75" customHeight="1" spans="1:26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ht="15.75" customHeight="1" spans="1:26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ht="15.75" customHeight="1" spans="1:26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ht="15.75" customHeight="1" spans="1:26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ht="15.75" customHeight="1" spans="1:26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ht="15.75" customHeight="1" spans="1:26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ht="15.75" customHeight="1" spans="1:26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ht="15.75" customHeight="1" spans="1:26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ht="15.75" customHeight="1" spans="1:26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ht="15.75" customHeight="1" spans="1:26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ht="15.75" customHeight="1" spans="1:26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ht="15.75" customHeight="1" spans="1:26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ht="15.75" customHeight="1" spans="1:26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ht="15.75" customHeight="1" spans="1:26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ht="15.75" customHeight="1" spans="1:26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ht="15.75" customHeight="1" spans="1:26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ht="15.75" customHeight="1" spans="1:26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ht="15.75" customHeight="1" spans="1:26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ht="15.75" customHeight="1" spans="1:26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ht="15.75" customHeight="1" spans="1:26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ht="15.75" customHeight="1" spans="1:26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ht="15.75" customHeight="1" spans="1:26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ht="15.75" customHeight="1" spans="1:26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ht="15.75" customHeight="1" spans="1:26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ht="15.75" customHeight="1" spans="1:26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ht="15.75" customHeight="1" spans="1:26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ht="15.75" customHeight="1" spans="1:26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ht="15.75" customHeight="1" spans="1:26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ht="15.75" customHeight="1" spans="1:26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ht="15.75" customHeight="1" spans="1:26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ht="15.75" customHeight="1" spans="1:26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ht="15.75" customHeight="1" spans="1:26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ht="15.75" customHeight="1" spans="1:26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ht="15.75" customHeight="1" spans="1:26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ht="15.75" customHeight="1" spans="1:26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ht="15.75" customHeight="1" spans="1:26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ht="15.75" customHeight="1" spans="1:26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ht="15.75" customHeight="1" spans="1:26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ht="15.75" customHeight="1" spans="1:26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ht="15.75" customHeight="1" spans="1:26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ht="15.75" customHeight="1" spans="1:26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ht="15.75" customHeight="1" spans="1:26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ht="15.75" customHeight="1" spans="1:26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ht="15.75" customHeight="1" spans="1:26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ht="15.75" customHeight="1" spans="1:26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ht="15.75" customHeight="1" spans="1:26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ht="15.75" customHeight="1" spans="1:26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ht="15.75" customHeight="1" spans="1:26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ht="15.75" customHeight="1" spans="1:26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ht="15.75" customHeight="1" spans="1:26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ht="15.75" customHeight="1" spans="1:26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ht="15.75" customHeight="1" spans="1:26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ht="15.75" customHeight="1" spans="1:26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ht="15.75" customHeight="1" spans="1:26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ht="15.75" customHeight="1" spans="1:26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ht="15.75" customHeight="1" spans="1:26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ht="15.75" customHeight="1" spans="1:26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ht="15.75" customHeight="1" spans="1:26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ht="15.75" customHeight="1" spans="1:26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ht="15.75" customHeight="1" spans="1:26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ht="15.75" customHeight="1" spans="1:26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ht="15.75" customHeight="1" spans="1:26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ht="15.75" customHeight="1" spans="1:26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ht="15.75" customHeight="1" spans="1:26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ht="15.75" customHeight="1" spans="1:26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ht="15.75" customHeight="1" spans="1:26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ht="15.75" customHeight="1" spans="1:26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ht="15.75" customHeight="1" spans="1:26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ht="15.75" customHeight="1" spans="1:26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ht="15.75" customHeight="1" spans="1:26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ht="15.75" customHeight="1" spans="1:26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ht="15.75" customHeight="1" spans="1:26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ht="15.75" customHeight="1" spans="1:26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ht="15.75" customHeight="1" spans="1:26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ht="15.75" customHeight="1" spans="1:26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ht="15.75" customHeight="1" spans="1:26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ht="15.75" customHeight="1" spans="1:26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ht="15.75" customHeight="1" spans="1:26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ht="15.75" customHeight="1" spans="1:26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ht="15.75" customHeight="1" spans="1:26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ht="15.75" customHeight="1" spans="1:26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ht="15.75" customHeight="1" spans="1:26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ht="15.75" customHeight="1" spans="1:26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ht="15.75" customHeight="1" spans="1:26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ht="15.75" customHeight="1" spans="1:26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ht="15.75" customHeight="1" spans="1:26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ht="15.75" customHeight="1" spans="1:26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ht="15.75" customHeight="1" spans="1:26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ht="15.75" customHeight="1" spans="1:26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ht="15.75" customHeight="1" spans="1:26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ht="15.75" customHeight="1" spans="1:26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ht="15.75" customHeight="1" spans="1:26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ht="15.75" customHeight="1" spans="1:26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ht="15.75" customHeight="1" spans="1:26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ht="15.75" customHeight="1" spans="1:26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ht="15.75" customHeight="1" spans="1:26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ht="15.75" customHeight="1" spans="1:26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ht="15.75" customHeight="1" spans="1:26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ht="15.75" customHeight="1" spans="1:26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ht="15.75" customHeight="1" spans="1:26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ht="15.75" customHeight="1" spans="1:26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ht="15.75" customHeight="1" spans="1:26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ht="15.75" customHeight="1" spans="1:26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ht="15.75" customHeight="1" spans="1:26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ht="15.75" customHeight="1" spans="1:26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ht="15.75" customHeight="1" spans="1:26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ht="15.75" customHeight="1" spans="1:26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ht="15.75" customHeight="1" spans="1:26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ht="15.75" customHeight="1" spans="1:26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ht="15.75" customHeight="1" spans="1:26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ht="15.75" customHeight="1" spans="1:26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ht="15.75" customHeight="1" spans="1:26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ht="15.75" customHeight="1" spans="1:26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ht="15.75" customHeight="1" spans="1:26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ht="15.75" customHeight="1" spans="1:26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ht="15.75" customHeight="1" spans="1:26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ht="15.75" customHeight="1" spans="1:26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ht="15.75" customHeight="1" spans="1:26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ht="15.75" customHeight="1" spans="1:26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ht="15.75" customHeight="1" spans="1:26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ht="15.75" customHeight="1" spans="1:26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ht="15.75" customHeight="1" spans="1:26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ht="15.75" customHeight="1" spans="1:26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ht="15.75" customHeight="1" spans="1:26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ht="15.75" customHeight="1" spans="1:26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ht="15.75" customHeight="1" spans="1:26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ht="15.75" customHeight="1" spans="1:26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ht="15.75" customHeight="1" spans="1:26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ht="15.75" customHeight="1" spans="1:26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ht="15.75" customHeight="1" spans="1:26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ht="15.75" customHeight="1" spans="1:26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ht="15.75" customHeight="1" spans="1:26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ht="15.75" customHeight="1" spans="1:26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ht="15.75" customHeight="1" spans="1:26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ht="15.75" customHeight="1" spans="1:26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ht="15.75" customHeight="1" spans="1:26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ht="15.75" customHeight="1" spans="1:26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ht="15.75" customHeight="1" spans="1:26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ht="15.75" customHeight="1" spans="1:26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ht="15.75" customHeight="1" spans="1:26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ht="15.75" customHeight="1" spans="1:26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ht="15.75" customHeight="1" spans="1:26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ht="15.75" customHeight="1" spans="1:26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ht="15.75" customHeight="1" spans="1:26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ht="15.75" customHeight="1" spans="1:26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ht="15.75" customHeight="1" spans="1:26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ht="15.75" customHeight="1" spans="1:26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ht="15.75" customHeight="1" spans="1:26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ht="15.75" customHeight="1" spans="1:26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ht="15.75" customHeight="1" spans="1:26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ht="15.75" customHeight="1" spans="1:26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ht="15.75" customHeight="1" spans="1:26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ht="15.75" customHeight="1" spans="1:26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ht="15.75" customHeight="1" spans="1:26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ht="15.75" customHeight="1" spans="1:26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ht="15.75" customHeight="1" spans="1:26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ht="15.75" customHeight="1" spans="1:26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ht="15.75" customHeight="1" spans="1:26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ht="15.75" customHeight="1" spans="1:26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ht="15.75" customHeight="1" spans="1:26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ht="15.75" customHeight="1" spans="1:26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ht="15.75" customHeight="1" spans="1:26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ht="15.75" customHeight="1" spans="1:26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ht="15.75" customHeight="1" spans="1:26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ht="15.75" customHeight="1" spans="1:26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ht="15.75" customHeight="1" spans="1:26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ht="15.75" customHeight="1" spans="1:26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ht="15.75" customHeight="1" spans="1:26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ht="15.75" customHeight="1" spans="1:26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ht="15.75" customHeight="1" spans="1:26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ht="15.75" customHeight="1" spans="1:26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ht="15.75" customHeight="1" spans="1:26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ht="15.75" customHeight="1" spans="1:26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ht="15.75" customHeight="1" spans="1:26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ht="15.75" customHeight="1" spans="1:26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ht="15.75" customHeight="1" spans="1:26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ht="15.75" customHeight="1" spans="1:26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ht="15.75" customHeight="1" spans="1:26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ht="15.75" customHeight="1" spans="1:26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ht="15.75" customHeight="1" spans="1:26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ht="15.75" customHeight="1" spans="1:26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ht="15.75" customHeight="1" spans="1:26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ht="15.75" customHeight="1" spans="1:26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ht="15.75" customHeight="1" spans="1:26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ht="15.75" customHeight="1" spans="1:26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ht="15.75" customHeight="1" spans="1:26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ht="15.75" customHeight="1" spans="1:26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ht="15.75" customHeight="1" spans="1:26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ht="15.75" customHeight="1" spans="1:26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ht="15.75" customHeight="1" spans="1:26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ht="15.75" customHeight="1" spans="1:26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ht="15.75" customHeight="1" spans="1:26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ht="15.75" customHeight="1" spans="1:26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ht="15.75" customHeight="1" spans="1:26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ht="15.75" customHeight="1" spans="1:26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ht="15.75" customHeight="1" spans="1:26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ht="15.75" customHeight="1" spans="1:26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ht="15.75" customHeight="1" spans="1:26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ht="15.75" customHeight="1" spans="1:26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ht="15.75" customHeight="1" spans="1:26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ht="15.75" customHeight="1" spans="1:26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ht="15.75" customHeight="1" spans="1:26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ht="15.75" customHeight="1" spans="1:26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ht="15.75" customHeight="1" spans="1:26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ht="15.75" customHeight="1" spans="1:26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ht="15.75" customHeight="1" spans="1:26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ht="15.75" customHeight="1" spans="1:26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ht="15.75" customHeight="1" spans="1:26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ht="15.75" customHeight="1" spans="1:26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ht="15.75" customHeight="1" spans="1:26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ht="15.75" customHeight="1" spans="1:26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ht="15.75" customHeight="1" spans="1:26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ht="15.75" customHeight="1" spans="1:26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ht="15.75" customHeight="1" spans="1:26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ht="15.75" customHeight="1" spans="1:26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ht="15.75" customHeight="1" spans="1:26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ht="15.75" customHeight="1" spans="1:26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ht="15.75" customHeight="1" spans="1:26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ht="15.75" customHeight="1" spans="1:26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ht="15.75" customHeight="1" spans="1:26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ht="15.75" customHeight="1" spans="1:26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ht="15.75" customHeight="1" spans="1:26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ht="15.75" customHeight="1" spans="1:26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ht="15.75" customHeight="1" spans="1:26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ht="15.75" customHeight="1" spans="1:26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ht="15.75" customHeight="1" spans="1:26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ht="15.75" customHeight="1" spans="1:26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ht="15.75" customHeight="1" spans="1:26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ht="15.75" customHeight="1" spans="1:26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ht="15.75" customHeight="1" spans="1:26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ht="15.75" customHeight="1" spans="1:26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ht="15.75" customHeight="1" spans="1:26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ht="15.75" customHeight="1" spans="1:26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ht="15.75" customHeight="1" spans="1:26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ht="15.75" customHeight="1" spans="1:26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ht="15.75" customHeight="1" spans="1:26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ht="15.75" customHeight="1" spans="1:26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ht="15.75" customHeight="1" spans="1:26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ht="15.75" customHeight="1" spans="1:26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ht="15.75" customHeight="1" spans="1:26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ht="15.75" customHeight="1" spans="1:26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ht="15.75" customHeight="1" spans="1:26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ht="15.75" customHeight="1" spans="1:26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ht="15.75" customHeight="1" spans="1:26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ht="15.75" customHeight="1" spans="1:26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ht="15.75" customHeight="1" spans="1:26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ht="15.75" customHeight="1" spans="1:26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ht="15.75" customHeight="1" spans="1:26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ht="15.75" customHeight="1" spans="1:26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ht="15.75" customHeight="1" spans="1:26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ht="15.75" customHeight="1" spans="1:26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ht="15.75" customHeight="1" spans="1:26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ht="15.75" customHeight="1" spans="1:26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ht="15.75" customHeight="1" spans="1:26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ht="15.75" customHeight="1" spans="1:26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ht="15.75" customHeight="1" spans="1:26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ht="15.75" customHeight="1" spans="1:26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ht="15.75" customHeight="1" spans="1:26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ht="15.75" customHeight="1" spans="1:26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ht="15.75" customHeight="1" spans="1:26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ht="15.75" customHeight="1" spans="1:26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ht="15.75" customHeight="1" spans="1:26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ht="15.75" customHeight="1" spans="1:26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ht="15.75" customHeight="1" spans="1:26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ht="15.75" customHeight="1" spans="1:26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ht="15.75" customHeight="1" spans="1:26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ht="15.75" customHeight="1" spans="1:26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ht="15.75" customHeight="1" spans="1:26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ht="15.75" customHeight="1" spans="1:26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ht="15.75" customHeight="1" spans="1:26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ht="15.75" customHeight="1" spans="1:26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ht="15.75" customHeight="1" spans="1:26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ht="15.75" customHeight="1" spans="1:26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ht="15.75" customHeight="1" spans="1:26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ht="15.75" customHeight="1" spans="1:26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ht="15.75" customHeight="1" spans="1:26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ht="15.75" customHeight="1" spans="1:26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ht="15.75" customHeight="1" spans="1:26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ht="15.75" customHeight="1" spans="1:26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ht="15.75" customHeight="1" spans="1:26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ht="15.75" customHeight="1" spans="1:26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ht="15.75" customHeight="1" spans="1:26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ht="15.75" customHeight="1" spans="1:26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ht="15.75" customHeight="1" spans="1:26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ht="15.75" customHeight="1" spans="1:26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ht="15.75" customHeight="1" spans="1:26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ht="15.75" customHeight="1" spans="1:26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ht="15.75" customHeight="1" spans="1:26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ht="15.75" customHeight="1" spans="1:26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ht="15.75" customHeight="1" spans="1:26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ht="15.75" customHeight="1" spans="1:26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ht="15.75" customHeight="1" spans="1:26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ht="15.75" customHeight="1" spans="1:26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ht="15.75" customHeight="1" spans="1:26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ht="15.75" customHeight="1" spans="1:26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ht="15.75" customHeight="1" spans="1:26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ht="15.75" customHeight="1" spans="1:26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ht="15.75" customHeight="1" spans="1:26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ht="15.75" customHeight="1" spans="1:26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ht="15.75" customHeight="1" spans="1:26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ht="15.75" customHeight="1" spans="1:26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ht="15.75" customHeight="1" spans="1:26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ht="15.75" customHeight="1" spans="1:26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ht="15.75" customHeight="1" spans="1:26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ht="15.75" customHeight="1" spans="1:26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ht="15.75" customHeight="1" spans="1:26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ht="15.75" customHeight="1" spans="1:26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ht="15.75" customHeight="1" spans="1:26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ht="15.75" customHeight="1" spans="1:26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ht="15.75" customHeight="1" spans="1:26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ht="15.75" customHeight="1" spans="1:26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ht="15.75" customHeight="1" spans="1:26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ht="15.75" customHeight="1" spans="1:26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ht="15.75" customHeight="1" spans="1:26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ht="15.75" customHeight="1" spans="1:26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ht="15.75" customHeight="1" spans="1:26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ht="15.75" customHeight="1" spans="1:26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ht="15.75" customHeight="1" spans="1:26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ht="15.75" customHeight="1" spans="1:26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ht="15.75" customHeight="1" spans="1:26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ht="15.75" customHeight="1" spans="1:26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ht="15.75" customHeight="1" spans="1:26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ht="15.75" customHeight="1" spans="1:26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ht="15.75" customHeight="1" spans="1:26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ht="15.75" customHeight="1" spans="1:26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ht="15.75" customHeight="1" spans="1:26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ht="15.75" customHeight="1" spans="1:26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ht="15.75" customHeight="1" spans="1:26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ht="15.75" customHeight="1" spans="1:26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ht="15.75" customHeight="1" spans="1:26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ht="15.75" customHeight="1" spans="1:26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ht="15.75" customHeight="1" spans="1:26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ht="15.75" customHeight="1" spans="1:26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ht="15.75" customHeight="1" spans="1:26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ht="15.75" customHeight="1" spans="1:26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ht="15.75" customHeight="1" spans="1:26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ht="15.75" customHeight="1" spans="1:26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ht="15.75" customHeight="1" spans="1:26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ht="15.75" customHeight="1" spans="1:26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ht="15.75" customHeight="1" spans="1:26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ht="15.75" customHeight="1" spans="1:26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ht="15.75" customHeight="1" spans="1:26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ht="15.75" customHeight="1" spans="1:26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ht="15.75" customHeight="1" spans="1:26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ht="15.75" customHeight="1" spans="1:26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ht="15.75" customHeight="1" spans="1:26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ht="15.75" customHeight="1" spans="1:26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ht="15.75" customHeight="1" spans="1:26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ht="15.75" customHeight="1" spans="1:26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ht="15.75" customHeight="1" spans="1:26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ht="15.75" customHeight="1" spans="1:26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ht="15.75" customHeight="1" spans="1:26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ht="15.75" customHeight="1" spans="1:26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ht="15.75" customHeight="1" spans="1:26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ht="15.75" customHeight="1" spans="1:26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ht="15.75" customHeight="1" spans="1:26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ht="15.75" customHeight="1" spans="1:26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ht="15.75" customHeight="1" spans="1:26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ht="15.75" customHeight="1" spans="1:26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ht="15.75" customHeight="1" spans="1:26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ht="15.75" customHeight="1" spans="1:26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ht="15.75" customHeight="1" spans="1:26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ht="15.75" customHeight="1" spans="1:26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ht="15.75" customHeight="1" spans="1:26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ht="15.75" customHeight="1" spans="1:26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ht="15.75" customHeight="1" spans="1:26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ht="15.75" customHeight="1" spans="1:26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ht="15.75" customHeight="1" spans="1:26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ht="15.75" customHeight="1" spans="1:26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ht="15.75" customHeight="1" spans="1:26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ht="15.75" customHeight="1" spans="1:26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ht="15.75" customHeight="1" spans="1:26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ht="15.75" customHeight="1" spans="1:26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ht="15.75" customHeight="1" spans="1:26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ht="15.75" customHeight="1" spans="1:26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ht="15.75" customHeight="1" spans="1:26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ht="15.75" customHeight="1" spans="1:26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ht="15.75" customHeight="1" spans="1:26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ht="15.75" customHeight="1" spans="1:26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ht="15.75" customHeight="1" spans="1:26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ht="15.75" customHeight="1" spans="1:26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ht="15.75" customHeight="1" spans="1:26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ht="15.75" customHeight="1" spans="1:26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ht="15.75" customHeight="1" spans="1:26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ht="15.75" customHeight="1" spans="1:26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ht="15.75" customHeight="1" spans="1:26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ht="15.75" customHeight="1" spans="1:26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ht="15.75" customHeight="1" spans="1:26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ht="15.75" customHeight="1" spans="1:26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ht="15.75" customHeight="1" spans="1:26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ht="15.75" customHeight="1" spans="1:26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ht="15.75" customHeight="1" spans="1:26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ht="15.75" customHeight="1" spans="1:26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ht="15.75" customHeight="1" spans="1:26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ht="15.75" customHeight="1" spans="1:26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ht="15.75" customHeight="1" spans="1:26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ht="15.75" customHeight="1" spans="1:26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ht="15.75" customHeight="1" spans="1:26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ht="15.75" customHeight="1" spans="1:26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ht="15.75" customHeight="1" spans="1:26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ht="15.75" customHeight="1" spans="1:26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ht="15.75" customHeight="1" spans="1:26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ht="15.75" customHeight="1" spans="1:26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ht="15.75" customHeight="1" spans="1:26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ht="15.75" customHeight="1" spans="1:26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ht="15.75" customHeight="1" spans="1:26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ht="15.75" customHeight="1" spans="1:26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ht="15.75" customHeight="1" spans="1:26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ht="15.75" customHeight="1" spans="1:26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ht="15.75" customHeight="1" spans="1:26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ht="15.75" customHeight="1" spans="1:26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ht="15.75" customHeight="1" spans="1:26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ht="15.75" customHeight="1" spans="1:26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ht="15.75" customHeight="1" spans="1:26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ht="15.75" customHeight="1" spans="1:26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ht="15.75" customHeight="1" spans="1:26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ht="15.75" customHeight="1" spans="1:26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ht="15.75" customHeight="1" spans="1:26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ht="15.75" customHeight="1" spans="1:26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ht="15.75" customHeight="1" spans="1:26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ht="15.75" customHeight="1" spans="1:26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ht="15.75" customHeight="1" spans="1:26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ht="15.75" customHeight="1" spans="1:26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ht="15.75" customHeight="1" spans="1:26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ht="15.75" customHeight="1" spans="1:26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ht="15.75" customHeight="1" spans="1:26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ht="15.75" customHeight="1" spans="1:26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ht="15.75" customHeight="1" spans="1:26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ht="15.75" customHeight="1" spans="1:26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ht="15.75" customHeight="1" spans="1:26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ht="15.75" customHeight="1" spans="1:26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ht="15.75" customHeight="1" spans="1:26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ht="15.75" customHeight="1" spans="1:26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ht="15.75" customHeight="1" spans="1:26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ht="15.75" customHeight="1" spans="1:26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ht="15.75" customHeight="1" spans="1:26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ht="15.75" customHeight="1" spans="1:26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ht="15.75" customHeight="1" spans="1:26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ht="15.75" customHeight="1" spans="1:26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ht="15.75" customHeight="1" spans="1:26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ht="15.75" customHeight="1" spans="1:26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ht="15.75" customHeight="1" spans="1:26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ht="15.75" customHeight="1" spans="1:26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ht="15.75" customHeight="1" spans="1:26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ht="15.75" customHeight="1" spans="1:26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ht="15.75" customHeight="1" spans="1:26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ht="15.75" customHeight="1" spans="1:26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ht="15.75" customHeight="1" spans="1:26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ht="15.75" customHeight="1" spans="1:26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ht="15.75" customHeight="1" spans="1:26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ht="15.75" customHeight="1" spans="1:26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ht="15.75" customHeight="1" spans="1:26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ht="15.75" customHeight="1" spans="1:26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ht="15.75" customHeight="1" spans="1:26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ht="15.75" customHeight="1" spans="1:26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ht="15.75" customHeight="1" spans="1:26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ht="15.75" customHeight="1" spans="1:26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ht="15.75" customHeight="1" spans="1:26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ht="15.75" customHeight="1" spans="1:26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ht="15.75" customHeight="1" spans="1:26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ht="15.75" customHeight="1" spans="1:26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ht="15.75" customHeight="1" spans="1:26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ht="15.75" customHeight="1" spans="1:26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ht="15.75" customHeight="1" spans="1:26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ht="15.75" customHeight="1" spans="1:26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ht="15.75" customHeight="1" spans="1:26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ht="15.75" customHeight="1" spans="1:26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ht="15.75" customHeight="1" spans="1:26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ht="15.75" customHeight="1" spans="1:26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ht="15.75" customHeight="1" spans="1:26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ht="15.75" customHeight="1" spans="1:26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ht="15.75" customHeight="1" spans="1:26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ht="15.75" customHeight="1" spans="1:26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ht="15.75" customHeight="1" spans="1:26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ht="15.75" customHeight="1" spans="1:26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ht="15.75" customHeight="1" spans="1:26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ht="15.75" customHeight="1" spans="1:26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ht="15.75" customHeight="1" spans="1:26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ht="15.75" customHeight="1" spans="1:26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ht="15.75" customHeight="1" spans="1:26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ht="15.75" customHeight="1" spans="1:26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ht="15.75" customHeight="1" spans="1:26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ht="15.75" customHeight="1" spans="1:26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ht="15.75" customHeight="1" spans="1:26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ht="15.75" customHeight="1" spans="1:26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ht="15.75" customHeight="1" spans="1:26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ht="15.75" customHeight="1" spans="1:26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ht="15.75" customHeight="1" spans="1:26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ht="15.75" customHeight="1" spans="1:26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ht="15.75" customHeight="1" spans="1:26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ht="15.75" customHeight="1" spans="1:26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ht="15.75" customHeight="1" spans="1:26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ht="15.75" customHeight="1" spans="1:26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ht="15.75" customHeight="1" spans="1:26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ht="15.75" customHeight="1" spans="1:26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ht="15.75" customHeight="1" spans="1:26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ht="15.75" customHeight="1" spans="1:26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ht="15.75" customHeight="1" spans="1:26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ht="15.75" customHeight="1" spans="1:26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ht="15.75" customHeight="1" spans="1:26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ht="15.75" customHeight="1" spans="1:26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ht="15.75" customHeight="1" spans="1:26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ht="15.75" customHeight="1" spans="1:26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ht="15.75" customHeight="1" spans="1:26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ht="15.75" customHeight="1" spans="1:26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ht="15.75" customHeight="1" spans="1:26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ht="15.75" customHeight="1" spans="1:26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ht="15.75" customHeight="1" spans="1:26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ht="15.75" customHeight="1" spans="1:26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ht="15.75" customHeight="1" spans="1:26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ht="15.75" customHeight="1" spans="1:26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ht="15.75" customHeight="1" spans="1:26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ht="15.75" customHeight="1" spans="1:26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ht="15.75" customHeight="1" spans="1:26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ht="15.75" customHeight="1" spans="1:26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ht="15.75" customHeight="1" spans="1:26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ht="15.75" customHeight="1" spans="1:26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ht="15.75" customHeight="1" spans="1:26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ht="15.75" customHeight="1" spans="1:26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ht="15.75" customHeight="1" spans="1:26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ht="15.75" customHeight="1" spans="1:26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ht="15.75" customHeight="1" spans="1:26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ht="15.75" customHeight="1" spans="1:26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ht="15.75" customHeight="1" spans="1:26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ht="15.75" customHeight="1" spans="1:26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ht="15.75" customHeight="1" spans="1:26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ht="15.75" customHeight="1" spans="1:26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ht="15.75" customHeight="1" spans="1:26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ht="15.75" customHeight="1" spans="1:26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ht="15.75" customHeight="1" spans="1:26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ht="15.75" customHeight="1" spans="1:26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ht="15.75" customHeight="1" spans="1:26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ht="15.75" customHeight="1" spans="1:26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ht="15.75" customHeight="1" spans="1:26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ht="15.75" customHeight="1" spans="1:26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ht="15.75" customHeight="1" spans="1:26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ht="15.75" customHeight="1" spans="1:26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ht="15.75" customHeight="1" spans="1:26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ht="15.75" customHeight="1" spans="1:26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ht="15.75" customHeight="1" spans="1:26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ht="15.75" customHeight="1" spans="1:26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ht="15.75" customHeight="1" spans="1:26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ht="15.75" customHeight="1" spans="1:26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ht="15.75" customHeight="1" spans="1:26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ht="15.75" customHeight="1" spans="1:26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ht="15.75" customHeight="1" spans="1:26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ht="15.75" customHeight="1" spans="1:26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ht="15.75" customHeight="1" spans="1:26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ht="15.75" customHeight="1" spans="1:26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ht="15.75" customHeight="1" spans="1:26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ht="15.75" customHeight="1" spans="1:26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ht="15.75" customHeight="1" spans="1:26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ht="15.75" customHeight="1" spans="1:26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ht="15.75" customHeight="1" spans="1:26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ht="15.75" customHeight="1" spans="1:26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ht="15.75" customHeight="1" spans="1:26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ht="15.75" customHeight="1" spans="1:26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ht="15.75" customHeight="1" spans="1:26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ht="15.75" customHeight="1" spans="1:26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ht="15.75" customHeight="1" spans="1:26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ht="15.75" customHeight="1" spans="1:26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ht="15.75" customHeight="1" spans="1:26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ht="15.75" customHeight="1" spans="1:26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ht="15.75" customHeight="1" spans="1:26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ht="15.75" customHeight="1" spans="1:26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ht="15.75" customHeight="1" spans="1:26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ht="15.75" customHeight="1" spans="1:26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ht="15.75" customHeight="1" spans="1:26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ht="15.75" customHeight="1" spans="1:26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ht="15.75" customHeight="1" spans="1:26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ht="15.75" customHeight="1" spans="1:26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ht="15.75" customHeight="1" spans="1:26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ht="15.75" customHeight="1" spans="1:26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ht="15.75" customHeight="1" spans="1:26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ht="15.75" customHeight="1" spans="1:26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ht="15.75" customHeight="1" spans="1:26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ht="15.75" customHeight="1" spans="1:26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ht="15.75" customHeight="1" spans="1:26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ht="15.75" customHeight="1" spans="1:26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ht="15.75" customHeight="1" spans="1:26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ht="15.75" customHeight="1" spans="1:26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ht="15.75" customHeight="1" spans="1:26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ht="15.75" customHeight="1" spans="1:26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ht="15.75" customHeight="1" spans="1:26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ht="15.75" customHeight="1" spans="1:26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ht="15.75" customHeight="1" spans="1:26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ht="15.75" customHeight="1" spans="1:26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ht="15.75" customHeight="1" spans="1:26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ht="15.75" customHeight="1" spans="1:26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ht="15.75" customHeight="1" spans="1:26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ht="15.75" customHeight="1" spans="1:26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ht="15.75" customHeight="1" spans="1:26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ht="15.75" customHeight="1" spans="1:26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ht="15.75" customHeight="1" spans="1:26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ht="15.75" customHeight="1" spans="1:26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ht="15.75" customHeight="1" spans="1:26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ht="15.75" customHeight="1" spans="1:26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ht="15.75" customHeight="1" spans="1:26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ht="15.75" customHeight="1" spans="1:26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ht="15.75" customHeight="1" spans="1:26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ht="15.75" customHeight="1" spans="1:26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ht="15.75" customHeight="1" spans="1:26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ht="15.75" customHeight="1" spans="1:26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ht="15.75" customHeight="1" spans="1:26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ht="15.75" customHeight="1" spans="1:26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ht="15.75" customHeight="1" spans="1:26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ht="15.75" customHeight="1" spans="1:26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ht="15.75" customHeight="1" spans="1:26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ht="15.75" customHeight="1" spans="1:26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ht="15.75" customHeight="1" spans="1:26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ht="15.75" customHeight="1" spans="1:26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ht="15.75" customHeight="1" spans="1:26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ht="15.75" customHeight="1" spans="1:26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ht="15.75" customHeight="1" spans="1:26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ht="15.75" customHeight="1" spans="1:26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ht="15.75" customHeight="1" spans="1:26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ht="15.75" customHeight="1" spans="1:26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ht="15.75" customHeight="1" spans="1:26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ht="15.75" customHeight="1" spans="1:26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ht="15.75" customHeight="1" spans="1:26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ht="15.75" customHeight="1" spans="1:26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ht="15.75" customHeight="1" spans="1:26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ht="15.75" customHeight="1" spans="1:26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ht="15.75" customHeight="1" spans="1:26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ht="15.75" customHeight="1" spans="1:26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ht="15.75" customHeight="1" spans="1:26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ht="15.75" customHeight="1" spans="1:26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ht="15.75" customHeight="1" spans="1:26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ht="15.75" customHeight="1" spans="1:26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ht="15.75" customHeight="1" spans="1:26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ht="15.75" customHeight="1" spans="1:26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ht="15.75" customHeight="1" spans="1:26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ht="15.75" customHeight="1" spans="1:26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ht="15.75" customHeight="1" spans="1:26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ht="15.75" customHeight="1" spans="1:26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ht="15.75" customHeight="1" spans="1:26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ht="15.75" customHeight="1" spans="1:26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ht="15.75" customHeight="1" spans="1:26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ht="15.75" customHeight="1" spans="1:26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ht="15.75" customHeight="1" spans="1:26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ht="15.75" customHeight="1" spans="1:26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ht="15.75" customHeight="1" spans="1:26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ht="15.75" customHeight="1" spans="1:26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ht="15.75" customHeight="1" spans="1:26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ht="15.75" customHeight="1" spans="1:26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ht="15.75" customHeight="1" spans="1:26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ht="15.75" customHeight="1" spans="1:26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ht="15.75" customHeight="1" spans="1:26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ht="15.75" customHeight="1" spans="1:26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ht="15.75" customHeight="1" spans="1:26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ht="15.75" customHeight="1" spans="1:26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ht="15.75" customHeight="1" spans="1:26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ht="15.75" customHeight="1" spans="1:26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ht="15.75" customHeight="1" spans="1:26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ht="15.75" customHeight="1" spans="1:26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ht="15.75" customHeight="1" spans="1:26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ht="15.75" customHeight="1" spans="1:26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ht="15.75" customHeight="1" spans="1:26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ht="15.75" customHeight="1" spans="1:26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ht="15.75" customHeight="1" spans="1:26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ht="15.75" customHeight="1" spans="1:26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ht="15.75" customHeight="1" spans="1:26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ht="15.75" customHeight="1" spans="1:26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ht="15.75" customHeight="1" spans="1:26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ht="15.75" customHeight="1" spans="1:26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ht="15.75" customHeight="1" spans="1:26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ht="15.75" customHeight="1" spans="1:26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ht="15.75" customHeight="1" spans="1:26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ht="15.75" customHeight="1" spans="1:26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ht="15.75" customHeight="1" spans="1:26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ht="15.75" customHeight="1" spans="1:26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ht="15.75" customHeight="1" spans="1:26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ht="15.75" customHeight="1" spans="1:26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ht="15.75" customHeight="1" spans="1:26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ht="15.75" customHeight="1" spans="1:26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ht="15.75" customHeight="1" spans="1:26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ht="15.75" customHeight="1" spans="1:26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ht="15.75" customHeight="1" spans="1:26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ht="15.75" customHeight="1" spans="1:26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ht="15.75" customHeight="1" spans="1:26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ht="15.75" customHeight="1" spans="1:26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ht="15.75" customHeight="1" spans="1:26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ht="15.75" customHeight="1" spans="1:26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ht="15.75" customHeight="1" spans="1:26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ht="15.75" customHeight="1" spans="1:26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ht="15.75" customHeight="1" spans="1:26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ht="15.75" customHeight="1" spans="1:26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ht="15.75" customHeight="1" spans="1:26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ht="15.75" customHeight="1" spans="1:26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ht="15.75" customHeight="1" spans="1:26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ht="15.75" customHeight="1" spans="1:26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ht="15.75" customHeight="1" spans="1:26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ht="15.75" customHeight="1" spans="1:26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ht="15.75" customHeight="1" spans="1:26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ht="15.75" customHeight="1" spans="1:26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ht="15.75" customHeight="1" spans="1:26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ht="15.75" customHeight="1" spans="1:26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ht="15.75" customHeight="1" spans="1:26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ht="15.75" customHeight="1" spans="1:26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ht="15.75" customHeight="1" spans="1:26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ht="15.75" customHeight="1" spans="1:26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ht="15.75" customHeight="1" spans="1:26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ht="15.75" customHeight="1" spans="1:26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ht="15.75" customHeight="1" spans="1:26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ht="15.75" customHeight="1" spans="1:26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ht="15.75" customHeight="1" spans="1:26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ht="15.75" customHeight="1" spans="1:26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ht="15.75" customHeight="1" spans="1:26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ht="15.75" customHeight="1" spans="1:26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ht="15.75" customHeight="1" spans="1:26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ht="15.75" customHeight="1" spans="1:26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ht="15.75" customHeight="1" spans="1:26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ht="15.75" customHeight="1" spans="1:26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ht="15.75" customHeight="1" spans="1:26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ht="15.75" customHeight="1" spans="1:26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ht="15.75" customHeight="1" spans="1:26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ht="15.75" customHeight="1" spans="1:26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ht="15.75" customHeight="1" spans="1:26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ht="15.75" customHeight="1" spans="1:26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ht="15.75" customHeight="1" spans="1:26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ht="15.75" customHeight="1" spans="1:26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ht="15.75" customHeight="1" spans="1:26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ht="15.75" customHeight="1" spans="1:26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ht="15.75" customHeight="1" spans="1:26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ht="15.75" customHeight="1" spans="1:26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ht="15.75" customHeight="1" spans="1:26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ht="15.75" customHeight="1" spans="1:26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ht="15.75" customHeight="1" spans="1:26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ht="15.75" customHeight="1" spans="1:26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ht="15.75" customHeight="1" spans="1:26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ht="15.75" customHeight="1" spans="1:26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ht="15.75" customHeight="1" spans="1:26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ht="15.75" customHeight="1" spans="1:26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ht="15.75" customHeight="1" spans="1:26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ht="15.75" customHeight="1" spans="1:26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ht="15.75" customHeight="1" spans="1:26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ht="15.75" customHeight="1" spans="1:26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ht="15.75" customHeight="1" spans="1:26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ht="15.75" customHeight="1" spans="1:26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ht="15.75" customHeight="1" spans="1:26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ht="15.75" customHeight="1" spans="1:26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ht="15.75" customHeight="1" spans="1:26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ht="15.75" customHeight="1" spans="1:26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ht="15.75" customHeight="1" spans="1:26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ht="15.75" customHeight="1" spans="1:26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ht="15.75" customHeight="1" spans="1:26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ht="15.75" customHeight="1" spans="1:26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ht="15.75" customHeight="1" spans="1:26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ht="15.75" customHeight="1" spans="1:26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ht="15.75" customHeight="1" spans="1:26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ht="15.75" customHeight="1" spans="1:26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ht="15.75" customHeight="1" spans="1:26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ht="15.75" customHeight="1" spans="1:26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ht="15.75" customHeight="1" spans="1:26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ht="15.75" customHeight="1" spans="1:26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ht="15.75" customHeight="1" spans="1:26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ht="15.75" customHeight="1" spans="1:26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ht="15.75" customHeight="1" spans="1:26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ht="15.75" customHeight="1" spans="1:26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ht="15.75" customHeight="1" spans="1:26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ht="15.75" customHeight="1" spans="1:26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ht="15.75" customHeight="1" spans="1:26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ht="15.75" customHeight="1" spans="1:26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ht="15.75" customHeight="1" spans="1:26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ht="15.75" customHeight="1" spans="1:26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ht="15.75" customHeight="1" spans="1:26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ht="15.75" customHeight="1" spans="1:26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ht="15.75" customHeight="1" spans="1:26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ht="15.75" customHeight="1" spans="1:26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ht="15.75" customHeight="1" spans="1:26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ht="15.75" customHeight="1" spans="1:26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ht="15.75" customHeight="1" spans="1:26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ht="15.75" customHeight="1" spans="1:26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ht="15.75" customHeight="1" spans="1:26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ht="15.75" customHeight="1" spans="1:26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ht="15.75" customHeight="1" spans="1:26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ht="15.75" customHeight="1" spans="1:26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ht="15.75" customHeight="1" spans="1:26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ht="15.75" customHeight="1" spans="1:26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ht="15.75" customHeight="1" spans="1:26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ht="15.75" customHeight="1" spans="1:26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ht="15.75" customHeight="1" spans="1:26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ht="15.75" customHeight="1" spans="1:26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ht="15.75" customHeight="1" spans="1:26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ht="15.75" customHeight="1" spans="1:26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ht="15.75" customHeight="1" spans="1:26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ht="15.75" customHeight="1" spans="1:26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ht="15.75" customHeight="1" spans="1:26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ht="15.75" customHeight="1" spans="1:26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ht="15.75" customHeight="1" spans="1:26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ht="15.75" customHeight="1" spans="1:26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ht="15.75" customHeight="1" spans="1:26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ht="15.75" customHeight="1" spans="1:26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ht="15.75" customHeight="1" spans="1:26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ht="15.75" customHeight="1" spans="1:26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ht="15.75" customHeight="1" spans="1:26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ht="15.75" customHeight="1" spans="1:26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ht="15.75" customHeight="1" spans="1:26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ht="15.75" customHeight="1" spans="1:26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ht="15.75" customHeight="1" spans="1:26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ht="15.75" customHeight="1" spans="1:26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ht="15.75" customHeight="1" spans="1:26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ht="15.75" customHeight="1" spans="1:26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ht="15.75" customHeight="1" spans="1:26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ht="15.75" customHeight="1" spans="1:26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ht="15.75" customHeight="1" spans="1:26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ht="15.75" customHeight="1" spans="1:26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ht="15.75" customHeight="1" spans="1:26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ht="15.75" customHeight="1" spans="1:26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ht="15.75" customHeight="1" spans="1:26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ht="15.75" customHeight="1" spans="1:26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ht="15.75" customHeight="1" spans="1:26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ht="15.75" customHeight="1" spans="1:26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ht="15.75" customHeight="1" spans="1:26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ht="15.75" customHeight="1" spans="1:26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ht="15.75" customHeight="1" spans="1:26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ht="15.75" customHeight="1" spans="1:26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ht="15.75" customHeight="1" spans="1:26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ht="15.75" customHeight="1" spans="1:26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ht="15.75" customHeight="1" spans="1:26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ht="15.75" customHeight="1" spans="1:26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ht="15.75" customHeight="1" spans="1:26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ht="15.75" customHeight="1" spans="1:26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ht="15.75" customHeight="1" spans="1:26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ht="15.75" customHeight="1" spans="1:26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ht="15.75" customHeight="1" spans="1:26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ht="15.75" customHeight="1" spans="1:26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ht="15.75" customHeight="1" spans="1:26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ht="15.75" customHeight="1" spans="1:26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ht="15.75" customHeight="1" spans="1:26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ht="15.75" customHeight="1" spans="1:26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ht="15.75" customHeight="1" spans="1:26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ht="15.75" customHeight="1" spans="1:26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ht="15.75" customHeight="1" spans="1:26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ht="15.75" customHeight="1" spans="1:26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ht="15.75" customHeight="1" spans="1:26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ht="15.75" customHeight="1" spans="1:26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ht="15.75" customHeight="1" spans="1:26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ht="15.75" customHeight="1" spans="1:26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ht="15.75" customHeight="1" spans="1:26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ht="15.75" customHeight="1" spans="1:26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ht="15.75" customHeight="1" spans="1:26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ht="15.75" customHeight="1" spans="1:26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ht="15.75" customHeight="1" spans="1:26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ht="15.75" customHeight="1" spans="1:26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ht="15.75" customHeight="1" spans="1:26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ht="15.75" customHeight="1" spans="1:26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ht="15.75" customHeight="1" spans="1:26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ht="15.75" customHeight="1" spans="1:26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ht="15.75" customHeight="1" spans="1:26">
      <c r="A994" s="61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ht="15.75" customHeight="1" spans="1:26">
      <c r="A995" s="61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ht="15.75" customHeight="1" spans="1:26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ht="15.75" customHeight="1" spans="1:26">
      <c r="A997" s="61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ht="15.75" customHeight="1" spans="1:26">
      <c r="A998" s="61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ht="15.75" customHeight="1" spans="1:26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ht="15.75" customHeight="1" spans="1:26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  <row r="1001" ht="15.75" customHeight="1" spans="1:26">
      <c r="A1001" s="61"/>
      <c r="B1001" s="61"/>
      <c r="C1001" s="61"/>
      <c r="D1001" s="61"/>
      <c r="E1001" s="61"/>
      <c r="F1001" s="61"/>
      <c r="G1001" s="61"/>
      <c r="H1001" s="61"/>
      <c r="I1001" s="61"/>
      <c r="J1001" s="61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  <c r="Z1001" s="61"/>
    </row>
    <row r="1002" ht="15.75" customHeight="1" spans="1:26">
      <c r="A1002" s="61"/>
      <c r="B1002" s="61"/>
      <c r="C1002" s="61"/>
      <c r="D1002" s="61"/>
      <c r="E1002" s="61"/>
      <c r="F1002" s="61"/>
      <c r="G1002" s="61"/>
      <c r="H1002" s="61"/>
      <c r="I1002" s="61"/>
      <c r="J1002" s="61"/>
      <c r="K1002" s="61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  <c r="W1002" s="61"/>
      <c r="X1002" s="61"/>
      <c r="Y1002" s="61"/>
      <c r="Z1002" s="61"/>
    </row>
    <row r="1003" ht="15.75" customHeight="1" spans="1:26">
      <c r="A1003" s="61"/>
      <c r="B1003" s="61"/>
      <c r="C1003" s="61"/>
      <c r="D1003" s="61"/>
      <c r="E1003" s="61"/>
      <c r="F1003" s="61"/>
      <c r="G1003" s="61"/>
      <c r="H1003" s="61"/>
      <c r="I1003" s="61"/>
      <c r="J1003" s="61"/>
      <c r="K1003" s="61"/>
      <c r="L1003" s="61"/>
      <c r="M1003" s="61"/>
      <c r="N1003" s="61"/>
      <c r="O1003" s="61"/>
      <c r="P1003" s="61"/>
      <c r="Q1003" s="61"/>
      <c r="R1003" s="61"/>
      <c r="S1003" s="61"/>
      <c r="T1003" s="61"/>
      <c r="U1003" s="61"/>
      <c r="V1003" s="61"/>
      <c r="W1003" s="61"/>
      <c r="X1003" s="61"/>
      <c r="Y1003" s="61"/>
      <c r="Z1003" s="61"/>
    </row>
    <row r="1004" ht="15.75" customHeight="1" spans="1:26">
      <c r="A1004" s="61"/>
      <c r="B1004" s="61"/>
      <c r="C1004" s="61"/>
      <c r="D1004" s="61"/>
      <c r="E1004" s="61"/>
      <c r="F1004" s="61"/>
      <c r="G1004" s="61"/>
      <c r="H1004" s="61"/>
      <c r="I1004" s="61"/>
      <c r="J1004" s="61"/>
      <c r="K1004" s="61"/>
      <c r="L1004" s="61"/>
      <c r="M1004" s="61"/>
      <c r="N1004" s="61"/>
      <c r="O1004" s="61"/>
      <c r="P1004" s="61"/>
      <c r="Q1004" s="61"/>
      <c r="R1004" s="61"/>
      <c r="S1004" s="61"/>
      <c r="T1004" s="61"/>
      <c r="U1004" s="61"/>
      <c r="V1004" s="61"/>
      <c r="W1004" s="61"/>
      <c r="X1004" s="61"/>
      <c r="Y1004" s="61"/>
      <c r="Z1004" s="61"/>
    </row>
    <row r="1005" ht="15.75" customHeight="1" spans="1:26">
      <c r="A1005" s="61"/>
      <c r="B1005" s="61"/>
      <c r="C1005" s="61"/>
      <c r="D1005" s="61"/>
      <c r="E1005" s="61"/>
      <c r="F1005" s="61"/>
      <c r="G1005" s="61"/>
      <c r="H1005" s="61"/>
      <c r="I1005" s="61"/>
      <c r="J1005" s="61"/>
      <c r="K1005" s="61"/>
      <c r="L1005" s="61"/>
      <c r="M1005" s="61"/>
      <c r="N1005" s="61"/>
      <c r="O1005" s="61"/>
      <c r="P1005" s="61"/>
      <c r="Q1005" s="61"/>
      <c r="R1005" s="61"/>
      <c r="S1005" s="61"/>
      <c r="T1005" s="61"/>
      <c r="U1005" s="61"/>
      <c r="V1005" s="61"/>
      <c r="W1005" s="61"/>
      <c r="X1005" s="61"/>
      <c r="Y1005" s="61"/>
      <c r="Z1005" s="61"/>
    </row>
  </sheetData>
  <mergeCells count="66">
    <mergeCell ref="A1:N1"/>
    <mergeCell ref="A2:B2"/>
    <mergeCell ref="C2:F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</mergeCells>
  <pageMargins left="0.25" right="0.25" top="0.236111111111111" bottom="0.236111111111111" header="0" footer="0"/>
  <pageSetup paperSize="9" scale="73" orientation="landscape"/>
  <headerFooter>
    <oddHeader>&amp;L000000&amp;A&amp;R000000Page &amp;P of</oddHeader>
    <oddFooter>&amp;C000000&amp;A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7FFB9"/>
    <pageSetUpPr fitToPage="1"/>
  </sheetPr>
  <dimension ref="A1:Z1005"/>
  <sheetViews>
    <sheetView tabSelected="1" topLeftCell="A9" workbookViewId="0">
      <selection activeCell="P12" sqref="P12"/>
    </sheetView>
  </sheetViews>
  <sheetFormatPr defaultColWidth="11.2166666666667" defaultRowHeight="15" customHeight="1"/>
  <cols>
    <col min="1" max="1" width="9.78333333333333" customWidth="1"/>
    <col min="2" max="2" width="17.4416666666667" customWidth="1"/>
    <col min="3" max="3" width="30.7833333333333" customWidth="1"/>
    <col min="4" max="4" width="27.1083333333333" customWidth="1"/>
    <col min="5" max="6" width="7.66666666666667" customWidth="1"/>
    <col min="7" max="11" width="7.44166666666667" customWidth="1"/>
    <col min="12" max="14" width="9.10833333333333" customWidth="1"/>
    <col min="15" max="26" width="11" customWidth="1"/>
  </cols>
  <sheetData>
    <row r="1" ht="33.75" customHeight="1" spans="1:2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5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ht="15.75" customHeight="1" spans="1:26">
      <c r="A2" s="3" t="s">
        <v>0</v>
      </c>
      <c r="B2" s="4"/>
      <c r="C2" s="5" t="s">
        <v>1</v>
      </c>
      <c r="D2" s="6"/>
      <c r="E2" s="6"/>
      <c r="F2" s="4"/>
      <c r="G2" s="7" t="s">
        <v>2</v>
      </c>
      <c r="H2" s="6"/>
      <c r="I2" s="4"/>
      <c r="J2" s="62">
        <v>45000</v>
      </c>
      <c r="K2" s="6"/>
      <c r="L2" s="6"/>
      <c r="M2" s="6"/>
      <c r="N2" s="32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ht="15.75" customHeight="1" spans="1:26">
      <c r="A3" s="3" t="s">
        <v>3</v>
      </c>
      <c r="B3" s="4"/>
      <c r="C3" s="8"/>
      <c r="D3" s="6"/>
      <c r="E3" s="6"/>
      <c r="F3" s="4"/>
      <c r="G3" s="7" t="s">
        <v>4</v>
      </c>
      <c r="H3" s="6"/>
      <c r="I3" s="4"/>
      <c r="J3" s="8" t="s">
        <v>5</v>
      </c>
      <c r="K3" s="6"/>
      <c r="L3" s="6"/>
      <c r="M3" s="6"/>
      <c r="N3" s="32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ht="15.75" customHeight="1" spans="1:26">
      <c r="A4" s="3" t="s">
        <v>6</v>
      </c>
      <c r="B4" s="4"/>
      <c r="C4" s="8" t="s">
        <v>7</v>
      </c>
      <c r="D4" s="6"/>
      <c r="E4" s="6"/>
      <c r="F4" s="4"/>
      <c r="G4" s="7" t="s">
        <v>8</v>
      </c>
      <c r="H4" s="6"/>
      <c r="I4" s="4"/>
      <c r="J4" s="8" t="s">
        <v>9</v>
      </c>
      <c r="K4" s="6"/>
      <c r="L4" s="6"/>
      <c r="M4" s="6"/>
      <c r="N4" s="32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ht="15.75" customHeight="1" spans="1:26">
      <c r="A5" s="3" t="s">
        <v>10</v>
      </c>
      <c r="B5" s="4"/>
      <c r="C5" s="8"/>
      <c r="D5" s="6"/>
      <c r="E5" s="6"/>
      <c r="F5" s="4"/>
      <c r="G5" s="7" t="s">
        <v>11</v>
      </c>
      <c r="H5" s="6"/>
      <c r="I5" s="4"/>
      <c r="J5" s="64" t="s">
        <v>12</v>
      </c>
      <c r="K5" s="6"/>
      <c r="L5" s="6"/>
      <c r="M5" s="6"/>
      <c r="N5" s="32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ht="15.75" customHeight="1" spans="1:26">
      <c r="A6" s="3" t="s">
        <v>13</v>
      </c>
      <c r="B6" s="4"/>
      <c r="C6" s="8" t="s">
        <v>14</v>
      </c>
      <c r="D6" s="6"/>
      <c r="E6" s="6"/>
      <c r="F6" s="4"/>
      <c r="G6" s="7" t="s">
        <v>15</v>
      </c>
      <c r="H6" s="6"/>
      <c r="I6" s="4"/>
      <c r="J6" s="65"/>
      <c r="K6" s="6"/>
      <c r="L6" s="6"/>
      <c r="M6" s="6"/>
      <c r="N6" s="32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ht="15.75" customHeight="1" spans="1:26">
      <c r="A7" s="3" t="s">
        <v>16</v>
      </c>
      <c r="B7" s="4"/>
      <c r="C7" s="9" t="s">
        <v>17</v>
      </c>
      <c r="D7" s="6"/>
      <c r="E7" s="6"/>
      <c r="F7" s="4"/>
      <c r="G7" s="7" t="s">
        <v>18</v>
      </c>
      <c r="H7" s="6"/>
      <c r="I7" s="4"/>
      <c r="J7" s="65"/>
      <c r="K7" s="6"/>
      <c r="L7" s="6"/>
      <c r="M7" s="6"/>
      <c r="N7" s="32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ht="33" customHeight="1" spans="1:26">
      <c r="A8" s="10" t="s">
        <v>19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55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ht="22.5" customHeight="1" spans="1:26">
      <c r="A9" s="12"/>
      <c r="B9" s="13"/>
      <c r="C9" s="13"/>
      <c r="D9" s="13"/>
      <c r="E9" s="13"/>
      <c r="F9" s="14" t="s">
        <v>20</v>
      </c>
      <c r="G9" s="15"/>
      <c r="H9" s="15"/>
      <c r="I9" s="15"/>
      <c r="J9" s="15"/>
      <c r="K9" s="15"/>
      <c r="L9" s="14" t="s">
        <v>21</v>
      </c>
      <c r="M9" s="15"/>
      <c r="N9" s="66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ht="36" customHeight="1" spans="1:26">
      <c r="A10" s="16" t="s">
        <v>22</v>
      </c>
      <c r="B10" s="16" t="s">
        <v>23</v>
      </c>
      <c r="C10" s="17"/>
      <c r="D10" s="18" t="s">
        <v>24</v>
      </c>
      <c r="E10" s="19" t="s">
        <v>25</v>
      </c>
      <c r="F10" s="20" t="s">
        <v>26</v>
      </c>
      <c r="G10" s="21" t="s">
        <v>27</v>
      </c>
      <c r="H10" s="22" t="s">
        <v>28</v>
      </c>
      <c r="I10" s="67" t="s">
        <v>29</v>
      </c>
      <c r="J10" s="67" t="s">
        <v>30</v>
      </c>
      <c r="K10" s="68" t="s">
        <v>31</v>
      </c>
      <c r="L10" s="69" t="s">
        <v>32</v>
      </c>
      <c r="M10" s="22" t="s">
        <v>33</v>
      </c>
      <c r="N10" s="70" t="s">
        <v>34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ht="15.75" customHeight="1" spans="1:26">
      <c r="A11" s="23"/>
      <c r="B11" s="24"/>
      <c r="C11" s="25"/>
      <c r="D11" s="23"/>
      <c r="E11" s="26"/>
      <c r="F11" s="27"/>
      <c r="G11" s="28"/>
      <c r="H11" s="29"/>
      <c r="I11" s="72"/>
      <c r="J11" s="72"/>
      <c r="K11" s="73"/>
      <c r="L11" s="74"/>
      <c r="M11" s="29"/>
      <c r="N11" s="73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customHeight="1" spans="1:26">
      <c r="A12" s="30" t="s">
        <v>35</v>
      </c>
      <c r="B12" s="31" t="s">
        <v>36</v>
      </c>
      <c r="C12" s="32"/>
      <c r="D12" s="33" t="s">
        <v>37</v>
      </c>
      <c r="E12" s="34">
        <v>0.25</v>
      </c>
      <c r="F12" s="35">
        <f>'GRADED SPECS'!F12*2.54</f>
        <v>114.3</v>
      </c>
      <c r="G12" s="35">
        <f>'GRADED SPECS'!G12*2.54</f>
        <v>115.57</v>
      </c>
      <c r="H12" s="35">
        <f>'GRADED SPECS'!H12*2.54</f>
        <v>116.84</v>
      </c>
      <c r="I12" s="35">
        <f>'GRADED SPECS'!I12*2.54</f>
        <v>118.11</v>
      </c>
      <c r="J12" s="35">
        <f>'GRADED SPECS'!J12*2.54</f>
        <v>119.38</v>
      </c>
      <c r="K12" s="35">
        <f>'GRADED SPECS'!K12*2.54</f>
        <v>120.65</v>
      </c>
      <c r="L12" s="35">
        <f>'GRADED SPECS'!L12*2.54</f>
        <v>118.11</v>
      </c>
      <c r="M12" s="35">
        <f>'GRADED SPECS'!M12*2.54</f>
        <v>119.38</v>
      </c>
      <c r="N12" s="35">
        <f>'GRADED SPECS'!N12*2.54</f>
        <v>120.65</v>
      </c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customHeight="1" spans="1:26">
      <c r="A13" s="36" t="s">
        <v>35</v>
      </c>
      <c r="B13" s="37" t="s">
        <v>38</v>
      </c>
      <c r="C13" s="38"/>
      <c r="D13" s="39" t="s">
        <v>39</v>
      </c>
      <c r="E13" s="40">
        <v>0.25</v>
      </c>
      <c r="F13" s="35">
        <f>'GRADED SPECS'!F13*2.54</f>
        <v>116.84</v>
      </c>
      <c r="G13" s="35">
        <f>'GRADED SPECS'!G13*2.54</f>
        <v>118.11</v>
      </c>
      <c r="H13" s="35">
        <f>'GRADED SPECS'!H13*2.54</f>
        <v>119.38</v>
      </c>
      <c r="I13" s="35">
        <f>'GRADED SPECS'!I13*2.54</f>
        <v>120.65</v>
      </c>
      <c r="J13" s="35">
        <f>'GRADED SPECS'!J13*2.54</f>
        <v>121.92</v>
      </c>
      <c r="K13" s="35">
        <f>'GRADED SPECS'!K13*2.54</f>
        <v>123.19</v>
      </c>
      <c r="L13" s="35">
        <f>'GRADED SPECS'!L13*2.54</f>
        <v>119.38</v>
      </c>
      <c r="M13" s="35">
        <f>'GRADED SPECS'!M13*2.54</f>
        <v>120.65</v>
      </c>
      <c r="N13" s="35">
        <f>'GRADED SPECS'!N13*2.54</f>
        <v>121.92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customHeight="1" spans="1:26">
      <c r="A14" s="41" t="s">
        <v>40</v>
      </c>
      <c r="B14" s="42" t="s">
        <v>41</v>
      </c>
      <c r="C14" s="38"/>
      <c r="D14" s="39" t="s">
        <v>42</v>
      </c>
      <c r="E14" s="40">
        <v>0.25</v>
      </c>
      <c r="F14" s="35">
        <f>'GRADED SPECS'!F14*2.54</f>
        <v>111.76</v>
      </c>
      <c r="G14" s="35">
        <f>'GRADED SPECS'!G14*2.54</f>
        <v>113.03</v>
      </c>
      <c r="H14" s="35">
        <f>'GRADED SPECS'!H14*2.54</f>
        <v>114.3</v>
      </c>
      <c r="I14" s="35">
        <f>'GRADED SPECS'!I14*2.54</f>
        <v>115.57</v>
      </c>
      <c r="J14" s="35">
        <f>'GRADED SPECS'!J14*2.54</f>
        <v>116.84</v>
      </c>
      <c r="K14" s="35">
        <f>'GRADED SPECS'!K14*2.54</f>
        <v>118.11</v>
      </c>
      <c r="L14" s="35">
        <f>'GRADED SPECS'!L14*2.54</f>
        <v>115.57</v>
      </c>
      <c r="M14" s="35">
        <f>'GRADED SPECS'!M14*2.54</f>
        <v>116.84</v>
      </c>
      <c r="N14" s="35">
        <f>'GRADED SPECS'!N14*2.54</f>
        <v>118.11</v>
      </c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customHeight="1" spans="1:26">
      <c r="A15" s="41" t="s">
        <v>40</v>
      </c>
      <c r="B15" s="42" t="s">
        <v>43</v>
      </c>
      <c r="C15" s="38"/>
      <c r="D15" s="39" t="s">
        <v>44</v>
      </c>
      <c r="E15" s="40">
        <v>0.25</v>
      </c>
      <c r="F15" s="35">
        <f>'GRADED SPECS'!F15*2.54</f>
        <v>114.3</v>
      </c>
      <c r="G15" s="35">
        <f>'GRADED SPECS'!G15*2.54</f>
        <v>115.57</v>
      </c>
      <c r="H15" s="35">
        <f>'GRADED SPECS'!H15*2.54</f>
        <v>116.84</v>
      </c>
      <c r="I15" s="35">
        <f>'GRADED SPECS'!I15*2.54</f>
        <v>118.11</v>
      </c>
      <c r="J15" s="35">
        <f>'GRADED SPECS'!J15*2.54</f>
        <v>119.38</v>
      </c>
      <c r="K15" s="35">
        <f>'GRADED SPECS'!K15*2.54</f>
        <v>120.65</v>
      </c>
      <c r="L15" s="35">
        <f>'GRADED SPECS'!L15*2.54</f>
        <v>116.84</v>
      </c>
      <c r="M15" s="35">
        <f>'GRADED SPECS'!M15*2.54</f>
        <v>118.11</v>
      </c>
      <c r="N15" s="35">
        <f>'GRADED SPECS'!N15*2.54</f>
        <v>119.38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customHeight="1" spans="1:26">
      <c r="A16" s="30" t="s">
        <v>35</v>
      </c>
      <c r="B16" s="31" t="s">
        <v>45</v>
      </c>
      <c r="C16" s="32"/>
      <c r="D16" s="33" t="s">
        <v>46</v>
      </c>
      <c r="E16" s="43">
        <v>0.25</v>
      </c>
      <c r="F16" s="35">
        <f>'GRADED SPECS'!F16*2.54</f>
        <v>78.74</v>
      </c>
      <c r="G16" s="35">
        <f>'GRADED SPECS'!G16*2.54</f>
        <v>78.74</v>
      </c>
      <c r="H16" s="35">
        <f>'GRADED SPECS'!H16*2.54</f>
        <v>78.74</v>
      </c>
      <c r="I16" s="35">
        <f>'GRADED SPECS'!I16*2.54</f>
        <v>78.74</v>
      </c>
      <c r="J16" s="35">
        <f>'GRADED SPECS'!J16*2.54</f>
        <v>78.74</v>
      </c>
      <c r="K16" s="35">
        <f>'GRADED SPECS'!K16*2.54</f>
        <v>78.74</v>
      </c>
      <c r="L16" s="35">
        <f>'GRADED SPECS'!L16*2.54</f>
        <v>78.74</v>
      </c>
      <c r="M16" s="35">
        <f>'GRADED SPECS'!M16*2.54</f>
        <v>78.74</v>
      </c>
      <c r="N16" s="35">
        <f>'GRADED SPECS'!N16*2.54</f>
        <v>78.74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customHeight="1" spans="1:26">
      <c r="A17" s="41" t="s">
        <v>40</v>
      </c>
      <c r="B17" s="42" t="s">
        <v>47</v>
      </c>
      <c r="C17" s="38"/>
      <c r="D17" s="39" t="s">
        <v>48</v>
      </c>
      <c r="E17" s="44">
        <v>0.25</v>
      </c>
      <c r="F17" s="35">
        <f>'GRADED SPECS'!F17*2.54</f>
        <v>76.2</v>
      </c>
      <c r="G17" s="35">
        <f>'GRADED SPECS'!G17*2.54</f>
        <v>76.2</v>
      </c>
      <c r="H17" s="35">
        <f>'GRADED SPECS'!H17*2.54</f>
        <v>76.2</v>
      </c>
      <c r="I17" s="35">
        <f>'GRADED SPECS'!I17*2.54</f>
        <v>76.2</v>
      </c>
      <c r="J17" s="35">
        <f>'GRADED SPECS'!J17*2.54</f>
        <v>76.2</v>
      </c>
      <c r="K17" s="35">
        <f>'GRADED SPECS'!K17*2.54</f>
        <v>76.2</v>
      </c>
      <c r="L17" s="35">
        <f>'GRADED SPECS'!L17*2.54</f>
        <v>76.2</v>
      </c>
      <c r="M17" s="35">
        <f>'GRADED SPECS'!M17*2.54</f>
        <v>76.2</v>
      </c>
      <c r="N17" s="35">
        <f>'GRADED SPECS'!N17*2.54</f>
        <v>76.2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customHeight="1" spans="1:26">
      <c r="A18" s="45"/>
      <c r="B18" s="46"/>
      <c r="C18" s="32"/>
      <c r="D18" s="47"/>
      <c r="E18" s="40"/>
      <c r="F18" s="35"/>
      <c r="G18" s="35"/>
      <c r="H18" s="35"/>
      <c r="I18" s="35"/>
      <c r="J18" s="35"/>
      <c r="K18" s="35"/>
      <c r="L18" s="35"/>
      <c r="M18" s="35"/>
      <c r="N18" s="35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customHeight="1" spans="1:26">
      <c r="A19" s="36" t="s">
        <v>35</v>
      </c>
      <c r="B19" s="42" t="s">
        <v>49</v>
      </c>
      <c r="C19" s="38"/>
      <c r="D19" s="39" t="s">
        <v>50</v>
      </c>
      <c r="E19" s="40">
        <v>0.25</v>
      </c>
      <c r="F19" s="35">
        <f>'GRADED SPECS'!F19*2.54</f>
        <v>27.305</v>
      </c>
      <c r="G19" s="35">
        <f>'GRADED SPECS'!G19*2.54</f>
        <v>27.6225</v>
      </c>
      <c r="H19" s="35">
        <f>'GRADED SPECS'!H19*2.54</f>
        <v>27.94</v>
      </c>
      <c r="I19" s="35">
        <f>'GRADED SPECS'!I19*2.54</f>
        <v>28.2575</v>
      </c>
      <c r="J19" s="35">
        <f>'GRADED SPECS'!J19*2.54</f>
        <v>28.575</v>
      </c>
      <c r="K19" s="35">
        <f>'GRADED SPECS'!K19*2.54</f>
        <v>28.8925</v>
      </c>
      <c r="L19" s="35">
        <f>'GRADED SPECS'!L19*2.54</f>
        <v>28.575</v>
      </c>
      <c r="M19" s="35">
        <f>'GRADED SPECS'!M19*2.54</f>
        <v>29.21</v>
      </c>
      <c r="N19" s="35">
        <f>'GRADED SPECS'!N19*2.54</f>
        <v>29.845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customHeight="1" spans="1:26">
      <c r="A20" s="45"/>
      <c r="B20" s="37" t="s">
        <v>51</v>
      </c>
      <c r="C20" s="38"/>
      <c r="D20" s="39" t="s">
        <v>52</v>
      </c>
      <c r="E20" s="40">
        <v>0.25</v>
      </c>
      <c r="F20" s="35">
        <f>'GRADED SPECS'!F20*2.54</f>
        <v>19.3675</v>
      </c>
      <c r="G20" s="35">
        <f>'GRADED SPECS'!G20*2.54</f>
        <v>19.685</v>
      </c>
      <c r="H20" s="35">
        <f>'GRADED SPECS'!H20*2.54</f>
        <v>20.0025</v>
      </c>
      <c r="I20" s="35">
        <f>'GRADED SPECS'!I20*2.54</f>
        <v>20.32</v>
      </c>
      <c r="J20" s="35">
        <f>'GRADED SPECS'!J20*2.54</f>
        <v>20.6375</v>
      </c>
      <c r="K20" s="35">
        <f>'GRADED SPECS'!K20*2.54</f>
        <v>20.955</v>
      </c>
      <c r="L20" s="35">
        <f>'GRADED SPECS'!L20*2.54</f>
        <v>18.7325</v>
      </c>
      <c r="M20" s="35">
        <f>'GRADED SPECS'!M20*2.54</f>
        <v>19.3675</v>
      </c>
      <c r="N20" s="35">
        <f>'GRADED SPECS'!N20*2.54</f>
        <v>20.0025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customHeight="1" spans="1:26">
      <c r="A21" s="45"/>
      <c r="B21" s="37" t="s">
        <v>53</v>
      </c>
      <c r="C21" s="38"/>
      <c r="D21" s="39" t="s">
        <v>54</v>
      </c>
      <c r="E21" s="40">
        <v>0.25</v>
      </c>
      <c r="F21" s="35">
        <f>'GRADED SPECS'!F21*2.54</f>
        <v>15.24</v>
      </c>
      <c r="G21" s="35">
        <f>'GRADED SPECS'!G21*2.54</f>
        <v>15.24</v>
      </c>
      <c r="H21" s="35">
        <f>'GRADED SPECS'!H21*2.54</f>
        <v>15.24</v>
      </c>
      <c r="I21" s="35">
        <f>'GRADED SPECS'!I21*2.54</f>
        <v>15.24</v>
      </c>
      <c r="J21" s="35">
        <f>'GRADED SPECS'!J21*2.54</f>
        <v>15.24</v>
      </c>
      <c r="K21" s="35">
        <f>'GRADED SPECS'!K21*2.54</f>
        <v>15.24</v>
      </c>
      <c r="L21" s="35">
        <f>'GRADED SPECS'!L21*2.54</f>
        <v>17.4625</v>
      </c>
      <c r="M21" s="35">
        <f>'GRADED SPECS'!M21*2.54</f>
        <v>17.78</v>
      </c>
      <c r="N21" s="35">
        <f>'GRADED SPECS'!N21*2.54</f>
        <v>18.0975</v>
      </c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customHeight="1" spans="1:26">
      <c r="A22" s="45"/>
      <c r="B22" s="37" t="s">
        <v>55</v>
      </c>
      <c r="C22" s="38"/>
      <c r="D22" s="39" t="s">
        <v>56</v>
      </c>
      <c r="E22" s="40">
        <v>0.25</v>
      </c>
      <c r="F22" s="35">
        <f>'GRADED SPECS'!F22*2.54</f>
        <v>18.0975</v>
      </c>
      <c r="G22" s="35">
        <f>'GRADED SPECS'!G22*2.54</f>
        <v>18.0975</v>
      </c>
      <c r="H22" s="35">
        <f>'GRADED SPECS'!H22*2.54</f>
        <v>18.0975</v>
      </c>
      <c r="I22" s="35">
        <f>'GRADED SPECS'!I22*2.54</f>
        <v>18.0975</v>
      </c>
      <c r="J22" s="35">
        <f>'GRADED SPECS'!J22*2.54</f>
        <v>18.0975</v>
      </c>
      <c r="K22" s="35">
        <f>'GRADED SPECS'!K22*2.54</f>
        <v>18.0975</v>
      </c>
      <c r="L22" s="35">
        <f>'GRADED SPECS'!L22*2.54</f>
        <v>18.7325</v>
      </c>
      <c r="M22" s="35">
        <f>'GRADED SPECS'!M22*2.54</f>
        <v>19.05</v>
      </c>
      <c r="N22" s="35">
        <f>'GRADED SPECS'!N22*2.54</f>
        <v>19.3675</v>
      </c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customHeight="1" spans="1:26">
      <c r="A23" s="45"/>
      <c r="B23" s="46"/>
      <c r="C23" s="32"/>
      <c r="D23" s="47"/>
      <c r="E23" s="40"/>
      <c r="F23" s="35"/>
      <c r="G23" s="35"/>
      <c r="H23" s="35"/>
      <c r="I23" s="35"/>
      <c r="J23" s="35"/>
      <c r="K23" s="35"/>
      <c r="L23" s="35"/>
      <c r="M23" s="35"/>
      <c r="N23" s="35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customHeight="1" spans="1:26">
      <c r="A24" s="45"/>
      <c r="B24" s="37" t="s">
        <v>57</v>
      </c>
      <c r="C24" s="38"/>
      <c r="D24" s="39" t="s">
        <v>58</v>
      </c>
      <c r="E24" s="40">
        <v>0.25</v>
      </c>
      <c r="F24" s="35">
        <f>'GRADED SPECS'!F24*2.54</f>
        <v>82.55</v>
      </c>
      <c r="G24" s="35">
        <f>'GRADED SPECS'!G24*2.54</f>
        <v>87.63</v>
      </c>
      <c r="H24" s="35">
        <f>'GRADED SPECS'!H24*2.54</f>
        <v>92.71</v>
      </c>
      <c r="I24" s="35">
        <f>'GRADED SPECS'!I24*2.54</f>
        <v>97.79</v>
      </c>
      <c r="J24" s="35">
        <f>'GRADED SPECS'!J24*2.54</f>
        <v>104.14</v>
      </c>
      <c r="K24" s="35">
        <f>'GRADED SPECS'!K24*2.54</f>
        <v>110.49</v>
      </c>
      <c r="L24" s="35">
        <f>'GRADED SPECS'!L24*2.54</f>
        <v>115.57</v>
      </c>
      <c r="M24" s="35">
        <f>'GRADED SPECS'!M24*2.54</f>
        <v>123.19</v>
      </c>
      <c r="N24" s="35">
        <f>'GRADED SPECS'!N24*2.54</f>
        <v>132.08</v>
      </c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customHeight="1" spans="1:26">
      <c r="A25" s="45"/>
      <c r="B25" s="37" t="s">
        <v>59</v>
      </c>
      <c r="C25" s="38"/>
      <c r="D25" s="39" t="s">
        <v>60</v>
      </c>
      <c r="E25" s="40">
        <v>0</v>
      </c>
      <c r="F25" s="35">
        <f>'GRADED SPECS'!F25*2.54</f>
        <v>8.89</v>
      </c>
      <c r="G25" s="35">
        <f>'GRADED SPECS'!G25*2.54</f>
        <v>8.89</v>
      </c>
      <c r="H25" s="35">
        <f>'GRADED SPECS'!H25*2.54</f>
        <v>8.89</v>
      </c>
      <c r="I25" s="35">
        <f>'GRADED SPECS'!I25*2.54</f>
        <v>8.89</v>
      </c>
      <c r="J25" s="35">
        <f>'GRADED SPECS'!J25*2.54</f>
        <v>8.89</v>
      </c>
      <c r="K25" s="35">
        <f>'GRADED SPECS'!K25*2.54</f>
        <v>8.89</v>
      </c>
      <c r="L25" s="35">
        <f>'GRADED SPECS'!L25*2.54</f>
        <v>10.4775</v>
      </c>
      <c r="M25" s="35">
        <f>'GRADED SPECS'!M25*2.54</f>
        <v>10.4775</v>
      </c>
      <c r="N25" s="35">
        <f>'GRADED SPECS'!N25*2.54</f>
        <v>10.4775</v>
      </c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customHeight="1" spans="1:26">
      <c r="A26" s="45"/>
      <c r="B26" s="37" t="s">
        <v>61</v>
      </c>
      <c r="C26" s="38"/>
      <c r="D26" s="39" t="s">
        <v>62</v>
      </c>
      <c r="E26" s="40">
        <v>0.25</v>
      </c>
      <c r="F26" s="35">
        <f>'GRADED SPECS'!F26*2.54</f>
        <v>77.1525</v>
      </c>
      <c r="G26" s="35">
        <f>'GRADED SPECS'!G26*2.54</f>
        <v>82.2325</v>
      </c>
      <c r="H26" s="35">
        <f>'GRADED SPECS'!H26*2.54</f>
        <v>87.3125</v>
      </c>
      <c r="I26" s="35">
        <f>'GRADED SPECS'!I26*2.54</f>
        <v>92.3925</v>
      </c>
      <c r="J26" s="35">
        <f>'GRADED SPECS'!J26*2.54</f>
        <v>98.7425</v>
      </c>
      <c r="K26" s="35">
        <f>'GRADED SPECS'!K26*2.54</f>
        <v>105.0925</v>
      </c>
      <c r="L26" s="35">
        <f>'GRADED SPECS'!L26*2.54</f>
        <v>111.125</v>
      </c>
      <c r="M26" s="35">
        <f>'GRADED SPECS'!M26*2.54</f>
        <v>118.745</v>
      </c>
      <c r="N26" s="35">
        <f>'GRADED SPECS'!N26*2.54</f>
        <v>127.635</v>
      </c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customHeight="1" spans="1:26">
      <c r="A27" s="45"/>
      <c r="B27" s="37" t="s">
        <v>63</v>
      </c>
      <c r="C27" s="38"/>
      <c r="D27" s="39" t="s">
        <v>64</v>
      </c>
      <c r="E27" s="40">
        <v>0.25</v>
      </c>
      <c r="F27" s="35">
        <f>'GRADED SPECS'!F27*2.54</f>
        <v>63.5</v>
      </c>
      <c r="G27" s="35">
        <f>'GRADED SPECS'!G27*2.54</f>
        <v>68.58</v>
      </c>
      <c r="H27" s="35">
        <f>'GRADED SPECS'!H27*2.54</f>
        <v>73.66</v>
      </c>
      <c r="I27" s="35">
        <f>'GRADED SPECS'!I27*2.54</f>
        <v>78.74</v>
      </c>
      <c r="J27" s="35">
        <f>'GRADED SPECS'!J27*2.54</f>
        <v>85.09</v>
      </c>
      <c r="K27" s="35">
        <f>'GRADED SPECS'!K27*2.54</f>
        <v>91.44</v>
      </c>
      <c r="L27" s="35">
        <f>'GRADED SPECS'!L27*2.54</f>
        <v>105.41</v>
      </c>
      <c r="M27" s="35">
        <f>'GRADED SPECS'!M27*2.54</f>
        <v>113.03</v>
      </c>
      <c r="N27" s="35">
        <f>'GRADED SPECS'!N27*2.54</f>
        <v>121.92</v>
      </c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customHeight="1" spans="1:26">
      <c r="A28" s="45"/>
      <c r="B28" s="37" t="s">
        <v>65</v>
      </c>
      <c r="C28" s="38"/>
      <c r="D28" s="39" t="s">
        <v>66</v>
      </c>
      <c r="E28" s="40">
        <v>0</v>
      </c>
      <c r="F28" s="35">
        <f>'GRADED SPECS'!F28*2.54</f>
        <v>17.78</v>
      </c>
      <c r="G28" s="35">
        <f>'GRADED SPECS'!G28*2.54</f>
        <v>17.78</v>
      </c>
      <c r="H28" s="35">
        <f>'GRADED SPECS'!H28*2.54</f>
        <v>17.78</v>
      </c>
      <c r="I28" s="35">
        <f>'GRADED SPECS'!I28*2.54</f>
        <v>17.78</v>
      </c>
      <c r="J28" s="35">
        <f>'GRADED SPECS'!J28*2.54</f>
        <v>17.78</v>
      </c>
      <c r="K28" s="35">
        <f>'GRADED SPECS'!K28*2.54</f>
        <v>17.78</v>
      </c>
      <c r="L28" s="35">
        <f>'GRADED SPECS'!L28*2.54</f>
        <v>20.955</v>
      </c>
      <c r="M28" s="35">
        <f>'GRADED SPECS'!M28*2.54</f>
        <v>20.955</v>
      </c>
      <c r="N28" s="35">
        <f>'GRADED SPECS'!N28*2.54</f>
        <v>20.955</v>
      </c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customHeight="1" spans="1:26">
      <c r="A29" s="45"/>
      <c r="B29" s="37" t="s">
        <v>67</v>
      </c>
      <c r="C29" s="38"/>
      <c r="D29" s="39" t="s">
        <v>68</v>
      </c>
      <c r="E29" s="40">
        <v>0.5</v>
      </c>
      <c r="F29" s="35">
        <f>'GRADED SPECS'!F29*2.54</f>
        <v>101.6</v>
      </c>
      <c r="G29" s="35">
        <f>'GRADED SPECS'!G29*2.54</f>
        <v>106.68</v>
      </c>
      <c r="H29" s="35">
        <f>'GRADED SPECS'!H29*2.54</f>
        <v>111.76</v>
      </c>
      <c r="I29" s="35">
        <f>'GRADED SPECS'!I29*2.54</f>
        <v>116.84</v>
      </c>
      <c r="J29" s="35">
        <f>'GRADED SPECS'!J29*2.54</f>
        <v>123.19</v>
      </c>
      <c r="K29" s="35">
        <f>'GRADED SPECS'!K29*2.54</f>
        <v>129.54</v>
      </c>
      <c r="L29" s="35">
        <f>'GRADED SPECS'!L29*2.54</f>
        <v>139.7</v>
      </c>
      <c r="M29" s="35">
        <f>'GRADED SPECS'!M29*2.54</f>
        <v>147.32</v>
      </c>
      <c r="N29" s="35">
        <f>'GRADED SPECS'!N29*2.54</f>
        <v>156.21</v>
      </c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customHeight="1" spans="1:26">
      <c r="A30" s="45"/>
      <c r="B30" s="37" t="s">
        <v>69</v>
      </c>
      <c r="C30" s="38"/>
      <c r="D30" s="39" t="s">
        <v>70</v>
      </c>
      <c r="E30" s="40">
        <v>0.5</v>
      </c>
      <c r="F30" s="35">
        <f>'GRADED SPECS'!F30*2.54</f>
        <v>284.48</v>
      </c>
      <c r="G30" s="35">
        <f>'GRADED SPECS'!G30*2.54</f>
        <v>289.56</v>
      </c>
      <c r="H30" s="35">
        <f>'GRADED SPECS'!H30*2.54</f>
        <v>294.64</v>
      </c>
      <c r="I30" s="35">
        <f>'GRADED SPECS'!I30*2.54</f>
        <v>299.72</v>
      </c>
      <c r="J30" s="35">
        <f>'GRADED SPECS'!J30*2.54</f>
        <v>306.07</v>
      </c>
      <c r="K30" s="35">
        <f>'GRADED SPECS'!K30*2.54</f>
        <v>312.42</v>
      </c>
      <c r="L30" s="35">
        <f>'GRADED SPECS'!L30*2.54</f>
        <v>307.34</v>
      </c>
      <c r="M30" s="35">
        <f>'GRADED SPECS'!M30*2.54</f>
        <v>314.96</v>
      </c>
      <c r="N30" s="35">
        <f>'GRADED SPECS'!N30*2.54</f>
        <v>323.85</v>
      </c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customHeight="1" spans="1:26">
      <c r="A31" s="45"/>
      <c r="B31" s="42" t="s">
        <v>71</v>
      </c>
      <c r="C31" s="38"/>
      <c r="D31" s="39" t="s">
        <v>72</v>
      </c>
      <c r="E31" s="40">
        <v>0.5</v>
      </c>
      <c r="F31" s="35">
        <f>'GRADED SPECS'!F31*2.54</f>
        <v>279.4</v>
      </c>
      <c r="G31" s="35">
        <f>'GRADED SPECS'!G31*2.54</f>
        <v>284.48</v>
      </c>
      <c r="H31" s="35">
        <f>'GRADED SPECS'!H31*2.54</f>
        <v>289.56</v>
      </c>
      <c r="I31" s="35">
        <f>'GRADED SPECS'!I31*2.54</f>
        <v>294.64</v>
      </c>
      <c r="J31" s="35">
        <f>'GRADED SPECS'!J31*2.54</f>
        <v>300.99</v>
      </c>
      <c r="K31" s="35">
        <f>'GRADED SPECS'!K31*2.54</f>
        <v>307.34</v>
      </c>
      <c r="L31" s="35">
        <f>'GRADED SPECS'!L31*2.54</f>
        <v>256.54</v>
      </c>
      <c r="M31" s="35">
        <f>'GRADED SPECS'!M31*2.54</f>
        <v>264.16</v>
      </c>
      <c r="N31" s="35">
        <f>'GRADED SPECS'!N31*2.54</f>
        <v>273.05</v>
      </c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customHeight="1" spans="1:26">
      <c r="A32" s="45"/>
      <c r="B32" s="46"/>
      <c r="C32" s="32"/>
      <c r="D32" s="47"/>
      <c r="E32" s="40"/>
      <c r="F32" s="35"/>
      <c r="G32" s="35"/>
      <c r="H32" s="35"/>
      <c r="I32" s="35"/>
      <c r="J32" s="35"/>
      <c r="K32" s="35"/>
      <c r="L32" s="35"/>
      <c r="M32" s="35"/>
      <c r="N32" s="35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customHeight="1" spans="1:26">
      <c r="A33" s="45"/>
      <c r="B33" s="37"/>
      <c r="C33" s="38"/>
      <c r="D33" s="39" t="s">
        <v>73</v>
      </c>
      <c r="E33" s="40">
        <v>0.125</v>
      </c>
      <c r="F33" s="35">
        <f>'GRADED SPECS'!F33*2.54</f>
        <v>6.985</v>
      </c>
      <c r="G33" s="35">
        <f>'GRADED SPECS'!G33*2.54</f>
        <v>7.62</v>
      </c>
      <c r="H33" s="35">
        <f>'GRADED SPECS'!H33*2.54</f>
        <v>8.255</v>
      </c>
      <c r="I33" s="35">
        <f>'GRADED SPECS'!I33*2.54</f>
        <v>8.89</v>
      </c>
      <c r="J33" s="35">
        <f>'GRADED SPECS'!J33*2.54</f>
        <v>9.525</v>
      </c>
      <c r="K33" s="35">
        <f>'GRADED SPECS'!K33*2.54</f>
        <v>10.16</v>
      </c>
      <c r="L33" s="35">
        <f>'GRADED SPECS'!L33*2.54</f>
        <v>15.5575</v>
      </c>
      <c r="M33" s="35">
        <f>'GRADED SPECS'!M33*2.54</f>
        <v>16.51</v>
      </c>
      <c r="N33" s="35">
        <f>'GRADED SPECS'!N33*2.54</f>
        <v>17.4625</v>
      </c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customHeight="1" spans="1:26">
      <c r="A34" s="45"/>
      <c r="B34" s="46"/>
      <c r="C34" s="32"/>
      <c r="D34" s="47"/>
      <c r="E34" s="40"/>
      <c r="F34" s="35"/>
      <c r="G34" s="35"/>
      <c r="H34" s="35"/>
      <c r="I34" s="35"/>
      <c r="J34" s="35"/>
      <c r="K34" s="35"/>
      <c r="L34" s="35"/>
      <c r="M34" s="35"/>
      <c r="N34" s="35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hidden="1" customHeight="1" spans="1:26">
      <c r="A35" s="45"/>
      <c r="B35" s="37" t="s">
        <v>74</v>
      </c>
      <c r="C35" s="38"/>
      <c r="D35" s="39"/>
      <c r="E35" s="40">
        <v>0.125</v>
      </c>
      <c r="F35" s="35">
        <f>'GRADED SPECS'!F35*2.54</f>
        <v>6.35</v>
      </c>
      <c r="G35" s="35">
        <f>'GRADED SPECS'!G35*2.54</f>
        <v>6.6675</v>
      </c>
      <c r="H35" s="35">
        <f>'GRADED SPECS'!H35*2.54</f>
        <v>6.985</v>
      </c>
      <c r="I35" s="35">
        <f>'GRADED SPECS'!I35*2.54</f>
        <v>7.3025</v>
      </c>
      <c r="J35" s="35">
        <f>'GRADED SPECS'!J35*2.54</f>
        <v>7.62</v>
      </c>
      <c r="K35" s="35">
        <f>'GRADED SPECS'!K35*2.54</f>
        <v>7.9375</v>
      </c>
      <c r="L35" s="35">
        <f>'GRADED SPECS'!L35*2.54</f>
        <v>8.5725</v>
      </c>
      <c r="M35" s="35">
        <f>'GRADED SPECS'!M35*2.54</f>
        <v>8.89</v>
      </c>
      <c r="N35" s="35">
        <f>'GRADED SPECS'!N35*2.54</f>
        <v>9.2075</v>
      </c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customHeight="1" spans="1:26">
      <c r="A36" s="45"/>
      <c r="B36" s="37" t="s">
        <v>75</v>
      </c>
      <c r="C36" s="38"/>
      <c r="D36" s="39" t="s">
        <v>76</v>
      </c>
      <c r="E36" s="40">
        <v>0.25</v>
      </c>
      <c r="F36" s="35">
        <f>'GRADED SPECS'!F36*2.54</f>
        <v>25.0825</v>
      </c>
      <c r="G36" s="35">
        <f>'GRADED SPECS'!G36*2.54</f>
        <v>25.7175</v>
      </c>
      <c r="H36" s="35">
        <f>'GRADED SPECS'!H36*2.54</f>
        <v>26.3525</v>
      </c>
      <c r="I36" s="35">
        <f>'GRADED SPECS'!I36*2.54</f>
        <v>26.9875</v>
      </c>
      <c r="J36" s="35">
        <f>'GRADED SPECS'!J36*2.54</f>
        <v>27.6225</v>
      </c>
      <c r="K36" s="35">
        <f>'GRADED SPECS'!K36*2.54</f>
        <v>28.2575</v>
      </c>
      <c r="L36" s="35">
        <f>'GRADED SPECS'!L36*2.54</f>
        <v>28.8925</v>
      </c>
      <c r="M36" s="35">
        <f>'GRADED SPECS'!M36*2.54</f>
        <v>29.845</v>
      </c>
      <c r="N36" s="35">
        <f>'GRADED SPECS'!N36*2.54</f>
        <v>30.7975</v>
      </c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customHeight="1" spans="1:26">
      <c r="A37" s="45"/>
      <c r="B37" s="37" t="s">
        <v>77</v>
      </c>
      <c r="C37" s="38"/>
      <c r="D37" s="39" t="s">
        <v>78</v>
      </c>
      <c r="E37" s="40">
        <v>0.25</v>
      </c>
      <c r="F37" s="35">
        <f>'GRADED SPECS'!F37*2.54</f>
        <v>20.955</v>
      </c>
      <c r="G37" s="35">
        <f>'GRADED SPECS'!G37*2.54</f>
        <v>21.59</v>
      </c>
      <c r="H37" s="35">
        <f>'GRADED SPECS'!H37*2.54</f>
        <v>22.225</v>
      </c>
      <c r="I37" s="35">
        <f>'GRADED SPECS'!I37*2.54</f>
        <v>22.86</v>
      </c>
      <c r="J37" s="35">
        <f>'GRADED SPECS'!J37*2.54</f>
        <v>23.495</v>
      </c>
      <c r="K37" s="35">
        <f>'GRADED SPECS'!K37*2.54</f>
        <v>24.13</v>
      </c>
      <c r="L37" s="35">
        <f>'GRADED SPECS'!L37*2.54</f>
        <v>25.0825</v>
      </c>
      <c r="M37" s="35">
        <f>'GRADED SPECS'!M37*2.54</f>
        <v>26.035</v>
      </c>
      <c r="N37" s="35">
        <f>'GRADED SPECS'!N37*2.54</f>
        <v>26.9875</v>
      </c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customHeight="1" spans="1:26">
      <c r="A38" s="45"/>
      <c r="B38" s="37" t="s">
        <v>79</v>
      </c>
      <c r="C38" s="38"/>
      <c r="D38" s="39" t="s">
        <v>80</v>
      </c>
      <c r="E38" s="40">
        <v>0</v>
      </c>
      <c r="F38" s="35">
        <f>'GRADED SPECS'!F38*2.54</f>
        <v>0.635</v>
      </c>
      <c r="G38" s="35">
        <f>'GRADED SPECS'!G38*2.54</f>
        <v>0.635</v>
      </c>
      <c r="H38" s="35">
        <f>'GRADED SPECS'!H38*2.54</f>
        <v>0.635</v>
      </c>
      <c r="I38" s="35">
        <f>'GRADED SPECS'!I38*2.54</f>
        <v>0.635</v>
      </c>
      <c r="J38" s="35">
        <f>'GRADED SPECS'!J38*2.54</f>
        <v>0.635</v>
      </c>
      <c r="K38" s="35">
        <f>'GRADED SPECS'!K38*2.54</f>
        <v>0.635</v>
      </c>
      <c r="L38" s="35">
        <f>'GRADED SPECS'!L38*2.54</f>
        <v>0.9525</v>
      </c>
      <c r="M38" s="35">
        <f>'GRADED SPECS'!M38*2.54</f>
        <v>0.9525</v>
      </c>
      <c r="N38" s="35">
        <f>'GRADED SPECS'!N38*2.54</f>
        <v>0.9525</v>
      </c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customHeight="1" spans="1:26">
      <c r="A39" s="45"/>
      <c r="B39" s="37" t="s">
        <v>81</v>
      </c>
      <c r="C39" s="38"/>
      <c r="D39" s="48" t="s">
        <v>82</v>
      </c>
      <c r="E39" s="40">
        <v>0.25</v>
      </c>
      <c r="F39" s="35">
        <f>'GRADED SPECS'!F39*2.54</f>
        <v>33.02</v>
      </c>
      <c r="G39" s="35">
        <f>'GRADED SPECS'!G39*2.54</f>
        <v>33.9725</v>
      </c>
      <c r="H39" s="35">
        <f>'GRADED SPECS'!H39*2.54</f>
        <v>34.925</v>
      </c>
      <c r="I39" s="35">
        <f>'GRADED SPECS'!I39*2.54</f>
        <v>35.8775</v>
      </c>
      <c r="J39" s="35">
        <f>'GRADED SPECS'!J39*2.54</f>
        <v>36.83</v>
      </c>
      <c r="K39" s="35">
        <f>'GRADED SPECS'!K39*2.54</f>
        <v>37.7825</v>
      </c>
      <c r="L39" s="35">
        <f>'GRADED SPECS'!L39*2.54</f>
        <v>35.56</v>
      </c>
      <c r="M39" s="35">
        <f>'GRADED SPECS'!M39*2.54</f>
        <v>36.83</v>
      </c>
      <c r="N39" s="35">
        <f>'GRADED SPECS'!N39*2.54</f>
        <v>38.1</v>
      </c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customHeight="1" spans="1:26">
      <c r="A40" s="45"/>
      <c r="B40" s="37" t="s">
        <v>83</v>
      </c>
      <c r="C40" s="38"/>
      <c r="D40" s="48" t="s">
        <v>84</v>
      </c>
      <c r="E40" s="40">
        <v>0</v>
      </c>
      <c r="F40" s="35">
        <f>'GRADED SPECS'!F40*2.54</f>
        <v>6.35</v>
      </c>
      <c r="G40" s="35">
        <f>'GRADED SPECS'!G40*2.54</f>
        <v>6.35</v>
      </c>
      <c r="H40" s="35">
        <f>'GRADED SPECS'!H40*2.54</f>
        <v>6.35</v>
      </c>
      <c r="I40" s="35">
        <f>'GRADED SPECS'!I40*2.54</f>
        <v>6.35</v>
      </c>
      <c r="J40" s="35">
        <f>'GRADED SPECS'!J40*2.54</f>
        <v>6.35</v>
      </c>
      <c r="K40" s="35">
        <f>'GRADED SPECS'!K40*2.54</f>
        <v>6.35</v>
      </c>
      <c r="L40" s="35">
        <f>'GRADED SPECS'!L40*2.54</f>
        <v>6.35</v>
      </c>
      <c r="M40" s="35">
        <f>'GRADED SPECS'!M40*2.54</f>
        <v>6.35</v>
      </c>
      <c r="N40" s="35">
        <f>'GRADED SPECS'!N40*2.54</f>
        <v>6.35</v>
      </c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customHeight="1" spans="1:26">
      <c r="A41" s="45"/>
      <c r="B41" s="46"/>
      <c r="C41" s="32"/>
      <c r="D41" s="47"/>
      <c r="E41" s="40"/>
      <c r="F41" s="35"/>
      <c r="G41" s="35"/>
      <c r="H41" s="35"/>
      <c r="I41" s="35"/>
      <c r="J41" s="35"/>
      <c r="K41" s="35"/>
      <c r="L41" s="35"/>
      <c r="M41" s="35"/>
      <c r="N41" s="35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customHeight="1" spans="1:26">
      <c r="A42" s="45"/>
      <c r="B42" s="37" t="s">
        <v>85</v>
      </c>
      <c r="C42" s="38"/>
      <c r="D42" s="39" t="s">
        <v>86</v>
      </c>
      <c r="E42" s="49">
        <v>0.25</v>
      </c>
      <c r="F42" s="35">
        <f>'GRADED SPECS'!F42*2.54</f>
        <v>10.16</v>
      </c>
      <c r="G42" s="35">
        <f>'GRADED SPECS'!G42*2.54</f>
        <v>10.16</v>
      </c>
      <c r="H42" s="35">
        <f>'GRADED SPECS'!H42*2.54</f>
        <v>10.16</v>
      </c>
      <c r="I42" s="35">
        <f>'GRADED SPECS'!I42*2.54</f>
        <v>10.16</v>
      </c>
      <c r="J42" s="35">
        <f>'GRADED SPECS'!J42*2.54</f>
        <v>10.16</v>
      </c>
      <c r="K42" s="35">
        <f>'GRADED SPECS'!K42*2.54</f>
        <v>10.16</v>
      </c>
      <c r="L42" s="35">
        <f>'GRADED SPECS'!L42*2.54</f>
        <v>10.16</v>
      </c>
      <c r="M42" s="35">
        <f>'GRADED SPECS'!M42*2.54</f>
        <v>10.16</v>
      </c>
      <c r="N42" s="35">
        <f>'GRADED SPECS'!N42*2.54</f>
        <v>10.16</v>
      </c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customHeight="1" spans="1:26">
      <c r="A43" s="45"/>
      <c r="B43" s="37" t="s">
        <v>87</v>
      </c>
      <c r="C43" s="38"/>
      <c r="D43" s="39" t="s">
        <v>88</v>
      </c>
      <c r="E43" s="49">
        <v>0.25</v>
      </c>
      <c r="F43" s="35">
        <f>'GRADED SPECS'!F43*2.54</f>
        <v>15.24</v>
      </c>
      <c r="G43" s="35">
        <f>'GRADED SPECS'!G43*2.54</f>
        <v>15.24</v>
      </c>
      <c r="H43" s="35">
        <f>'GRADED SPECS'!H43*2.54</f>
        <v>15.24</v>
      </c>
      <c r="I43" s="35">
        <f>'GRADED SPECS'!I43*2.54</f>
        <v>15.24</v>
      </c>
      <c r="J43" s="35">
        <f>'GRADED SPECS'!J43*2.54</f>
        <v>15.24</v>
      </c>
      <c r="K43" s="35">
        <f>'GRADED SPECS'!K43*2.54</f>
        <v>15.24</v>
      </c>
      <c r="L43" s="35">
        <f>'GRADED SPECS'!L43*2.54</f>
        <v>15.24</v>
      </c>
      <c r="M43" s="35">
        <f>'GRADED SPECS'!M43*2.54</f>
        <v>15.24</v>
      </c>
      <c r="N43" s="35">
        <f>'GRADED SPECS'!N43*2.54</f>
        <v>15.24</v>
      </c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customHeight="1" spans="1:26">
      <c r="A44" s="45"/>
      <c r="B44" s="46"/>
      <c r="C44" s="32"/>
      <c r="D44" s="47"/>
      <c r="E44" s="50"/>
      <c r="F44" s="35"/>
      <c r="G44" s="35"/>
      <c r="H44" s="35"/>
      <c r="I44" s="35"/>
      <c r="J44" s="35"/>
      <c r="K44" s="35"/>
      <c r="L44" s="35"/>
      <c r="M44" s="35"/>
      <c r="N44" s="35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customHeight="1" spans="1:26">
      <c r="A45" s="45"/>
      <c r="B45" s="37" t="s">
        <v>89</v>
      </c>
      <c r="C45" s="38"/>
      <c r="D45" s="39" t="s">
        <v>90</v>
      </c>
      <c r="E45" s="51">
        <v>0.25</v>
      </c>
      <c r="F45" s="35">
        <f>'GRADED SPECS'!F45*2.54</f>
        <v>31.75</v>
      </c>
      <c r="G45" s="35">
        <f>'GRADED SPECS'!G45*2.54</f>
        <v>31.75</v>
      </c>
      <c r="H45" s="35">
        <f>'GRADED SPECS'!H45*2.54</f>
        <v>33.02</v>
      </c>
      <c r="I45" s="35">
        <f>'GRADED SPECS'!I45*2.54</f>
        <v>33.02</v>
      </c>
      <c r="J45" s="35">
        <f>'GRADED SPECS'!J45*2.54</f>
        <v>34.29</v>
      </c>
      <c r="K45" s="35">
        <f>'GRADED SPECS'!K45*2.54</f>
        <v>34.29</v>
      </c>
      <c r="L45" s="35">
        <f>'GRADED SPECS'!L45*2.54</f>
        <v>35.56</v>
      </c>
      <c r="M45" s="35">
        <f>'GRADED SPECS'!M45*2.54</f>
        <v>35.56</v>
      </c>
      <c r="N45" s="35">
        <f>'GRADED SPECS'!N45*2.54</f>
        <v>36.83</v>
      </c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customHeight="1" spans="1:26">
      <c r="A46" s="45"/>
      <c r="B46" s="37" t="s">
        <v>91</v>
      </c>
      <c r="C46" s="38"/>
      <c r="D46" s="39" t="s">
        <v>92</v>
      </c>
      <c r="E46" s="52">
        <v>0.25</v>
      </c>
      <c r="F46" s="35">
        <f>'GRADED SPECS'!F46*2.54</f>
        <v>34.29</v>
      </c>
      <c r="G46" s="35">
        <f>'GRADED SPECS'!G46*2.54</f>
        <v>34.29</v>
      </c>
      <c r="H46" s="35">
        <f>'GRADED SPECS'!H46*2.54</f>
        <v>35.56</v>
      </c>
      <c r="I46" s="35">
        <f>'GRADED SPECS'!I46*2.54</f>
        <v>35.56</v>
      </c>
      <c r="J46" s="35">
        <f>'GRADED SPECS'!J46*2.54</f>
        <v>36.83</v>
      </c>
      <c r="K46" s="35">
        <f>'GRADED SPECS'!K46*2.54</f>
        <v>36.83</v>
      </c>
      <c r="L46" s="35">
        <f>'GRADED SPECS'!L46*2.54</f>
        <v>38.1</v>
      </c>
      <c r="M46" s="35">
        <f>'GRADED SPECS'!M46*2.54</f>
        <v>38.1</v>
      </c>
      <c r="N46" s="35">
        <f>'GRADED SPECS'!N46*2.54</f>
        <v>39.37</v>
      </c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customHeight="1" spans="1:26">
      <c r="A47" s="53"/>
      <c r="B47" s="54"/>
      <c r="C47" s="55"/>
      <c r="D47" s="56"/>
      <c r="E47" s="57"/>
      <c r="F47" s="58"/>
      <c r="G47" s="59"/>
      <c r="H47" s="60"/>
      <c r="I47" s="75"/>
      <c r="J47" s="75"/>
      <c r="K47" s="76"/>
      <c r="L47" s="77"/>
      <c r="M47" s="78"/>
      <c r="N47" s="76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ht="15.75" customHeight="1" spans="1:26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ht="15.75" customHeight="1" spans="1:26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ht="15.75" customHeight="1" spans="1:26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ht="15.75" customHeight="1" spans="1:26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ht="15.75" customHeight="1" spans="1:26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ht="15.75" customHeight="1" spans="1:26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ht="15.75" customHeight="1" spans="1:26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ht="15.75" customHeight="1" spans="1:26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ht="15.75" customHeight="1" spans="1:26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ht="15.75" customHeight="1" spans="1:26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ht="15.75" customHeight="1" spans="1:26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ht="15.75" customHeight="1" spans="1:26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ht="15.75" customHeight="1" spans="1:26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ht="15.75" customHeight="1" spans="1:26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ht="15.75" customHeight="1" spans="1:26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ht="15.75" customHeight="1" spans="1:26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ht="15.75" customHeight="1" spans="1:26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ht="15.75" customHeight="1" spans="1:26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ht="15.75" customHeight="1" spans="1:26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ht="15.75" customHeight="1" spans="1:26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ht="15.75" customHeight="1" spans="1:26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ht="15.75" customHeight="1" spans="1:26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ht="15.75" customHeight="1" spans="1:26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ht="15.75" customHeight="1" spans="1:26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ht="15.75" customHeight="1" spans="1:26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ht="15.75" customHeight="1" spans="1:26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ht="15.75" customHeight="1" spans="1:26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ht="15.75" customHeight="1" spans="1:26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ht="15.75" customHeight="1" spans="1:26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ht="15.75" customHeight="1" spans="1:26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ht="15.75" customHeight="1" spans="1:26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ht="15.75" customHeight="1" spans="1:26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ht="15.75" customHeight="1" spans="1:26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ht="15.75" customHeight="1" spans="1:26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ht="15.75" customHeight="1" spans="1:26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ht="15.75" customHeight="1" spans="1:26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ht="15.75" customHeight="1" spans="1:26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ht="15.75" customHeight="1" spans="1:26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ht="15.75" customHeight="1" spans="1:26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ht="15.75" customHeight="1" spans="1:26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ht="15.75" customHeight="1" spans="1:26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ht="15.75" customHeight="1" spans="1:26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ht="15.75" customHeight="1" spans="1:26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ht="15.75" customHeight="1" spans="1:26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ht="15.75" customHeight="1" spans="1:26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ht="15.75" customHeight="1" spans="1:26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ht="15.75" customHeight="1" spans="1:26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ht="15.75" customHeight="1" spans="1:26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ht="15.75" customHeight="1" spans="1:26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ht="15.75" customHeight="1" spans="1:26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ht="15.75" customHeight="1" spans="1:26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ht="15.75" customHeight="1" spans="1:26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ht="15.75" customHeight="1" spans="1:26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ht="15.75" customHeight="1" spans="1:26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ht="15.75" customHeight="1" spans="1:26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ht="15.75" customHeight="1" spans="1:26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ht="15.75" customHeight="1" spans="1:26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ht="15.75" customHeight="1" spans="1:26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ht="15.75" customHeight="1" spans="1:26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ht="15.75" customHeight="1" spans="1:26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ht="15.75" customHeight="1" spans="1:26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ht="15.75" customHeight="1" spans="1:26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ht="15.75" customHeight="1" spans="1:26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ht="15.75" customHeight="1" spans="1:26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ht="15.75" customHeight="1" spans="1:26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ht="15.75" customHeight="1" spans="1:26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ht="15.75" customHeight="1" spans="1:26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ht="15.75" customHeight="1" spans="1:26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ht="15.75" customHeight="1" spans="1:26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ht="15.75" customHeight="1" spans="1:26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ht="15.75" customHeight="1" spans="1:26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ht="15.75" customHeight="1" spans="1:26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ht="15.75" customHeight="1" spans="1:26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ht="15.75" customHeight="1" spans="1:26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ht="15.75" customHeight="1" spans="1:26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ht="15.75" customHeight="1" spans="1:26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ht="15.75" customHeight="1" spans="1:26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ht="15.75" customHeight="1" spans="1:26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ht="15.75" customHeight="1" spans="1:26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ht="15.75" customHeight="1" spans="1:26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ht="15.75" customHeight="1" spans="1:26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ht="15.75" customHeight="1" spans="1:26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ht="15.75" customHeight="1" spans="1:26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ht="15.75" customHeight="1" spans="1:26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ht="15.75" customHeight="1" spans="1:26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ht="15.75" customHeight="1" spans="1:26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ht="15.75" customHeight="1" spans="1:26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ht="15.75" customHeight="1" spans="1:26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ht="15.75" customHeight="1" spans="1:26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ht="15.75" customHeight="1" spans="1:26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ht="15.75" customHeight="1" spans="1:26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ht="15.75" customHeight="1" spans="1:26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ht="15.75" customHeight="1" spans="1:26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ht="15.75" customHeight="1" spans="1:26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ht="15.75" customHeight="1" spans="1:26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ht="15.75" customHeight="1" spans="1:26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ht="15.75" customHeight="1" spans="1:26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ht="15.75" customHeight="1" spans="1:26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ht="15.75" customHeight="1" spans="1:26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ht="15.75" customHeight="1" spans="1:26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ht="15.75" customHeight="1" spans="1:26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ht="15.75" customHeight="1" spans="1:26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ht="15.75" customHeight="1" spans="1:26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ht="15.75" customHeight="1" spans="1:26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ht="15.75" customHeight="1" spans="1:26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ht="15.75" customHeight="1" spans="1:26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ht="15.75" customHeight="1" spans="1:26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ht="15.75" customHeight="1" spans="1:26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ht="15.75" customHeight="1" spans="1:26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ht="15.75" customHeight="1" spans="1:26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ht="15.75" customHeight="1" spans="1:26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ht="15.75" customHeight="1" spans="1:26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ht="15.75" customHeight="1" spans="1:26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ht="15.75" customHeight="1" spans="1:26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ht="15.75" customHeight="1" spans="1:26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ht="15.75" customHeight="1" spans="1:26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ht="15.75" customHeight="1" spans="1:26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ht="15.75" customHeight="1" spans="1:26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ht="15.75" customHeight="1" spans="1:26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ht="15.75" customHeight="1" spans="1:26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ht="15.75" customHeight="1" spans="1:26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ht="15.75" customHeight="1" spans="1:26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ht="15.75" customHeight="1" spans="1:26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ht="15.75" customHeight="1" spans="1:26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ht="15.75" customHeight="1" spans="1:26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ht="15.75" customHeight="1" spans="1:26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ht="15.75" customHeight="1" spans="1:26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ht="15.75" customHeight="1" spans="1:26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ht="15.75" customHeight="1" spans="1:26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ht="15.75" customHeight="1" spans="1:26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ht="15.75" customHeight="1" spans="1:26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ht="15.75" customHeight="1" spans="1:26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ht="15.75" customHeight="1" spans="1:26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ht="15.75" customHeight="1" spans="1:26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ht="15.75" customHeight="1" spans="1:26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ht="15.75" customHeight="1" spans="1:26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ht="15.75" customHeight="1" spans="1:26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ht="15.75" customHeight="1" spans="1:26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ht="15.75" customHeight="1" spans="1:26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ht="15.75" customHeight="1" spans="1:26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ht="15.75" customHeight="1" spans="1:26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ht="15.75" customHeight="1" spans="1:26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ht="15.75" customHeight="1" spans="1:26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ht="15.75" customHeight="1" spans="1:26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ht="15.75" customHeight="1" spans="1:26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ht="15.75" customHeight="1" spans="1:26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ht="15.75" customHeight="1" spans="1:26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ht="15.75" customHeight="1" spans="1:26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ht="15.75" customHeight="1" spans="1:26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ht="15.75" customHeight="1" spans="1:26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ht="15.75" customHeight="1" spans="1:26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ht="15.75" customHeight="1" spans="1:26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ht="15.75" customHeight="1" spans="1:26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ht="15.75" customHeight="1" spans="1:26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ht="15.75" customHeight="1" spans="1:26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ht="15.75" customHeight="1" spans="1:26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ht="15.75" customHeight="1" spans="1:26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ht="15.75" customHeight="1" spans="1:26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ht="15.75" customHeight="1" spans="1:26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ht="15.75" customHeight="1" spans="1:26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ht="15.75" customHeight="1" spans="1:26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ht="15.75" customHeight="1" spans="1:26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ht="15.75" customHeight="1" spans="1:26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ht="15.75" customHeight="1" spans="1:26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ht="15.75" customHeight="1" spans="1:26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ht="15.75" customHeight="1" spans="1:26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ht="15.75" customHeight="1" spans="1:26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ht="15.75" customHeight="1" spans="1:26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ht="15.75" customHeight="1" spans="1:26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ht="15.75" customHeight="1" spans="1:26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ht="15.75" customHeight="1" spans="1:26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ht="15.75" customHeight="1" spans="1:26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ht="15.75" customHeight="1" spans="1:26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ht="15.75" customHeight="1" spans="1:26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ht="15.75" customHeight="1" spans="1:26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ht="15.75" customHeight="1" spans="1:26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ht="15.75" customHeight="1" spans="1:26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ht="15.75" customHeight="1" spans="1:26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ht="15.75" customHeight="1" spans="1:26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ht="15.75" customHeight="1" spans="1:26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ht="15.75" customHeight="1" spans="1:26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ht="15.75" customHeight="1" spans="1:26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ht="15.75" customHeight="1" spans="1:26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ht="15.75" customHeight="1" spans="1:26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ht="15.75" customHeight="1" spans="1:26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ht="15.75" customHeight="1" spans="1:26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ht="15.75" customHeight="1" spans="1:26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ht="15.75" customHeight="1" spans="1:26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ht="15.75" customHeight="1" spans="1:26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ht="15.75" customHeight="1" spans="1:26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ht="15.75" customHeight="1" spans="1:26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ht="15.75" customHeight="1" spans="1:26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ht="15.75" customHeight="1" spans="1:26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ht="15.75" customHeight="1" spans="1:26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ht="15.75" customHeight="1" spans="1:26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ht="15.75" customHeight="1" spans="1:26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ht="15.75" customHeight="1" spans="1:26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ht="15.75" customHeight="1" spans="1:26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ht="15.75" customHeight="1" spans="1:26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ht="15.75" customHeight="1" spans="1:26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ht="15.75" customHeight="1" spans="1:26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ht="15.75" customHeight="1" spans="1:26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ht="15.75" customHeight="1" spans="1:26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ht="15.75" customHeight="1" spans="1:26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ht="15.75" customHeight="1" spans="1:26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ht="15.75" customHeight="1" spans="1:26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ht="15.75" customHeight="1" spans="1:26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ht="15.75" customHeight="1" spans="1:26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ht="15.75" customHeight="1" spans="1:26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ht="15.75" customHeight="1" spans="1:26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ht="15.75" customHeight="1" spans="1:26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ht="15.75" customHeight="1" spans="1:26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ht="15.75" customHeight="1" spans="1:26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ht="15.75" customHeight="1" spans="1:26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ht="15.75" customHeight="1" spans="1:26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ht="15.75" customHeight="1" spans="1:26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ht="15.75" customHeight="1" spans="1:26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ht="15.75" customHeight="1" spans="1:26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ht="15.75" customHeight="1" spans="1:26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ht="15.75" customHeight="1" spans="1:26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ht="15.75" customHeight="1" spans="1:26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ht="15.75" customHeight="1" spans="1:26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ht="15.75" customHeight="1" spans="1:26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ht="15.75" customHeight="1" spans="1:26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ht="15.75" customHeight="1" spans="1:26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ht="15.75" customHeight="1" spans="1:26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ht="15.75" customHeight="1" spans="1:26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ht="15.75" customHeight="1" spans="1:26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ht="15.75" customHeight="1" spans="1:26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ht="15.75" customHeight="1" spans="1:26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ht="15.75" customHeight="1" spans="1:26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ht="15.75" customHeight="1" spans="1:26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ht="15.75" customHeight="1" spans="1:26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ht="15.75" customHeight="1" spans="1:26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ht="15.75" customHeight="1" spans="1:26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ht="15.75" customHeight="1" spans="1:26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ht="15.75" customHeight="1" spans="1:26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ht="15.75" customHeight="1" spans="1:26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ht="15.75" customHeight="1" spans="1:26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ht="15.75" customHeight="1" spans="1:26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ht="15.75" customHeight="1" spans="1:26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ht="15.75" customHeight="1" spans="1:26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ht="15.75" customHeight="1" spans="1:26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ht="15.75" customHeight="1" spans="1:26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ht="15.75" customHeight="1" spans="1:26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ht="15.75" customHeight="1" spans="1:26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ht="15.75" customHeight="1" spans="1:26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ht="15.75" customHeight="1" spans="1:26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ht="15.75" customHeight="1" spans="1:26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ht="15.75" customHeight="1" spans="1:26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ht="15.75" customHeight="1" spans="1:26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ht="15.75" customHeight="1" spans="1:26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ht="15.75" customHeight="1" spans="1:26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ht="15.75" customHeight="1" spans="1:26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ht="15.75" customHeight="1" spans="1:26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ht="15.75" customHeight="1" spans="1:26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ht="15.75" customHeight="1" spans="1:26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ht="15.75" customHeight="1" spans="1:26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ht="15.75" customHeight="1" spans="1:26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ht="15.75" customHeight="1" spans="1:26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ht="15.75" customHeight="1" spans="1:26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ht="15.75" customHeight="1" spans="1:26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ht="15.75" customHeight="1" spans="1:26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ht="15.75" customHeight="1" spans="1:26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ht="15.75" customHeight="1" spans="1:26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ht="15.75" customHeight="1" spans="1:26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ht="15.75" customHeight="1" spans="1:26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ht="15.75" customHeight="1" spans="1:26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ht="15.75" customHeight="1" spans="1:26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ht="15.75" customHeight="1" spans="1:26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ht="15.75" customHeight="1" spans="1:26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ht="15.75" customHeight="1" spans="1:26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ht="15.75" customHeight="1" spans="1:26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ht="15.75" customHeight="1" spans="1:26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ht="15.75" customHeight="1" spans="1:26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ht="15.75" customHeight="1" spans="1:26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ht="15.75" customHeight="1" spans="1:26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ht="15.75" customHeight="1" spans="1:26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ht="15.75" customHeight="1" spans="1:26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ht="15.75" customHeight="1" spans="1:26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ht="15.75" customHeight="1" spans="1:26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ht="15.75" customHeight="1" spans="1:26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ht="15.75" customHeight="1" spans="1:26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ht="15.75" customHeight="1" spans="1:26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ht="15.75" customHeight="1" spans="1:26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ht="15.75" customHeight="1" spans="1:26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ht="15.75" customHeight="1" spans="1:26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ht="15.75" customHeight="1" spans="1:26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ht="15.75" customHeight="1" spans="1:26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ht="15.75" customHeight="1" spans="1:26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ht="15.75" customHeight="1" spans="1:26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ht="15.75" customHeight="1" spans="1:26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ht="15.75" customHeight="1" spans="1:26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ht="15.75" customHeight="1" spans="1:26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ht="15.75" customHeight="1" spans="1:26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ht="15.75" customHeight="1" spans="1:26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ht="15.75" customHeight="1" spans="1:26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ht="15.75" customHeight="1" spans="1:26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ht="15.75" customHeight="1" spans="1:26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ht="15.75" customHeight="1" spans="1:26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ht="15.75" customHeight="1" spans="1:26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ht="15.75" customHeight="1" spans="1:26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ht="15.75" customHeight="1" spans="1:26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ht="15.75" customHeight="1" spans="1:26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ht="15.75" customHeight="1" spans="1:26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ht="15.75" customHeight="1" spans="1:26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ht="15.75" customHeight="1" spans="1:26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ht="15.75" customHeight="1" spans="1:26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ht="15.75" customHeight="1" spans="1:26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ht="15.75" customHeight="1" spans="1:26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ht="15.75" customHeight="1" spans="1:26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ht="15.75" customHeight="1" spans="1:26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ht="15.75" customHeight="1" spans="1:26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ht="15.75" customHeight="1" spans="1:26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ht="15.75" customHeight="1" spans="1:26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ht="15.75" customHeight="1" spans="1:26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ht="15.75" customHeight="1" spans="1:26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ht="15.75" customHeight="1" spans="1:26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ht="15.75" customHeight="1" spans="1:26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ht="15.75" customHeight="1" spans="1:26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ht="15.75" customHeight="1" spans="1:26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ht="15.75" customHeight="1" spans="1:26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ht="15.75" customHeight="1" spans="1:26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ht="15.75" customHeight="1" spans="1:26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ht="15.75" customHeight="1" spans="1:26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ht="15.75" customHeight="1" spans="1:26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ht="15.75" customHeight="1" spans="1:26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ht="15.75" customHeight="1" spans="1:26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ht="15.75" customHeight="1" spans="1:26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ht="15.75" customHeight="1" spans="1:26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ht="15.75" customHeight="1" spans="1:26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ht="15.75" customHeight="1" spans="1:26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ht="15.75" customHeight="1" spans="1:26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ht="15.75" customHeight="1" spans="1:26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ht="15.75" customHeight="1" spans="1:26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ht="15.75" customHeight="1" spans="1:26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ht="15.75" customHeight="1" spans="1:26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ht="15.75" customHeight="1" spans="1:26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ht="15.75" customHeight="1" spans="1:26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ht="15.75" customHeight="1" spans="1:26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ht="15.75" customHeight="1" spans="1:26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ht="15.75" customHeight="1" spans="1:26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ht="15.75" customHeight="1" spans="1:26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ht="15.75" customHeight="1" spans="1:26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ht="15.75" customHeight="1" spans="1:26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ht="15.75" customHeight="1" spans="1:26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ht="15.75" customHeight="1" spans="1:26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ht="15.75" customHeight="1" spans="1:26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ht="15.75" customHeight="1" spans="1:26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ht="15.75" customHeight="1" spans="1:26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ht="15.75" customHeight="1" spans="1:26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ht="15.75" customHeight="1" spans="1:26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ht="15.75" customHeight="1" spans="1:26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ht="15.75" customHeight="1" spans="1:26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ht="15.75" customHeight="1" spans="1:26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ht="15.75" customHeight="1" spans="1:26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ht="15.75" customHeight="1" spans="1:26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ht="15.75" customHeight="1" spans="1:26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ht="15.75" customHeight="1" spans="1:26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ht="15.75" customHeight="1" spans="1:26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ht="15.75" customHeight="1" spans="1:26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ht="15.75" customHeight="1" spans="1:26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ht="15.75" customHeight="1" spans="1:26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ht="15.75" customHeight="1" spans="1:26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ht="15.75" customHeight="1" spans="1:26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ht="15.75" customHeight="1" spans="1:26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ht="15.75" customHeight="1" spans="1:26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ht="15.75" customHeight="1" spans="1:26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ht="15.75" customHeight="1" spans="1:26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ht="15.75" customHeight="1" spans="1:26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ht="15.75" customHeight="1" spans="1:26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ht="15.75" customHeight="1" spans="1:26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ht="15.75" customHeight="1" spans="1:26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ht="15.75" customHeight="1" spans="1:26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ht="15.75" customHeight="1" spans="1:26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ht="15.75" customHeight="1" spans="1:26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ht="15.75" customHeight="1" spans="1:26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ht="15.75" customHeight="1" spans="1:26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ht="15.75" customHeight="1" spans="1:26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ht="15.75" customHeight="1" spans="1:26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ht="15.75" customHeight="1" spans="1:26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ht="15.75" customHeight="1" spans="1:26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ht="15.75" customHeight="1" spans="1:26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ht="15.75" customHeight="1" spans="1:26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ht="15.75" customHeight="1" spans="1:26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ht="15.75" customHeight="1" spans="1:26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ht="15.75" customHeight="1" spans="1:26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ht="15.75" customHeight="1" spans="1:26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ht="15.75" customHeight="1" spans="1:26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ht="15.75" customHeight="1" spans="1:26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ht="15.75" customHeight="1" spans="1:26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ht="15.75" customHeight="1" spans="1:26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ht="15.75" customHeight="1" spans="1:26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ht="15.75" customHeight="1" spans="1:26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ht="15.75" customHeight="1" spans="1:26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ht="15.75" customHeight="1" spans="1:26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ht="15.75" customHeight="1" spans="1:26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ht="15.75" customHeight="1" spans="1:26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ht="15.75" customHeight="1" spans="1:26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ht="15.75" customHeight="1" spans="1:26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ht="15.75" customHeight="1" spans="1:26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ht="15.75" customHeight="1" spans="1:26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ht="15.75" customHeight="1" spans="1:26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ht="15.75" customHeight="1" spans="1:26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ht="15.75" customHeight="1" spans="1:26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ht="15.75" customHeight="1" spans="1:26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ht="15.75" customHeight="1" spans="1:26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ht="15.75" customHeight="1" spans="1:26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ht="15.75" customHeight="1" spans="1:26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ht="15.75" customHeight="1" spans="1:26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ht="15.75" customHeight="1" spans="1:26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ht="15.75" customHeight="1" spans="1:26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ht="15.75" customHeight="1" spans="1:26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ht="15.75" customHeight="1" spans="1:26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ht="15.75" customHeight="1" spans="1:26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ht="15.75" customHeight="1" spans="1:26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ht="15.75" customHeight="1" spans="1:26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ht="15.75" customHeight="1" spans="1:26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ht="15.75" customHeight="1" spans="1:26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ht="15.75" customHeight="1" spans="1:26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ht="15.75" customHeight="1" spans="1:26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ht="15.75" customHeight="1" spans="1:26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ht="15.75" customHeight="1" spans="1:26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ht="15.75" customHeight="1" spans="1:26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ht="15.75" customHeight="1" spans="1:26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ht="15.75" customHeight="1" spans="1:26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ht="15.75" customHeight="1" spans="1:26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ht="15.75" customHeight="1" spans="1:26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ht="15.75" customHeight="1" spans="1:26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ht="15.75" customHeight="1" spans="1:26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ht="15.75" customHeight="1" spans="1:26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ht="15.75" customHeight="1" spans="1:26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ht="15.75" customHeight="1" spans="1:26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ht="15.75" customHeight="1" spans="1:26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ht="15.75" customHeight="1" spans="1:26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ht="15.75" customHeight="1" spans="1:26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ht="15.75" customHeight="1" spans="1:26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ht="15.75" customHeight="1" spans="1:26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ht="15.75" customHeight="1" spans="1:26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ht="15.75" customHeight="1" spans="1:26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ht="15.75" customHeight="1" spans="1:26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ht="15.75" customHeight="1" spans="1:26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ht="15.75" customHeight="1" spans="1:26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ht="15.75" customHeight="1" spans="1:26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ht="15.75" customHeight="1" spans="1:26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ht="15.75" customHeight="1" spans="1:26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ht="15.75" customHeight="1" spans="1:26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ht="15.75" customHeight="1" spans="1:26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ht="15.75" customHeight="1" spans="1:26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ht="15.75" customHeight="1" spans="1:26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ht="15.75" customHeight="1" spans="1:26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ht="15.75" customHeight="1" spans="1:26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ht="15.75" customHeight="1" spans="1:26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ht="15.75" customHeight="1" spans="1:26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ht="15.75" customHeight="1" spans="1:26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ht="15.75" customHeight="1" spans="1:26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ht="15.75" customHeight="1" spans="1:26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ht="15.75" customHeight="1" spans="1:26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ht="15.75" customHeight="1" spans="1:26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ht="15.75" customHeight="1" spans="1:26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ht="15.75" customHeight="1" spans="1:26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ht="15.75" customHeight="1" spans="1:26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ht="15.75" customHeight="1" spans="1:26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ht="15.75" customHeight="1" spans="1:26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ht="15.75" customHeight="1" spans="1:26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ht="15.75" customHeight="1" spans="1:26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ht="15.75" customHeight="1" spans="1:26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ht="15.75" customHeight="1" spans="1:26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ht="15.75" customHeight="1" spans="1:26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ht="15.75" customHeight="1" spans="1:26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ht="15.75" customHeight="1" spans="1:26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ht="15.75" customHeight="1" spans="1:26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ht="15.75" customHeight="1" spans="1:26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ht="15.75" customHeight="1" spans="1:26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ht="15.75" customHeight="1" spans="1:26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ht="15.75" customHeight="1" spans="1:26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ht="15.75" customHeight="1" spans="1:26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ht="15.75" customHeight="1" spans="1:26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ht="15.75" customHeight="1" spans="1:26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ht="15.75" customHeight="1" spans="1:26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ht="15.75" customHeight="1" spans="1:26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ht="15.75" customHeight="1" spans="1:26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ht="15.75" customHeight="1" spans="1:26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ht="15.75" customHeight="1" spans="1:26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ht="15.75" customHeight="1" spans="1:26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ht="15.75" customHeight="1" spans="1:26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ht="15.75" customHeight="1" spans="1:26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ht="15.75" customHeight="1" spans="1:26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ht="15.75" customHeight="1" spans="1:26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ht="15.75" customHeight="1" spans="1:26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ht="15.75" customHeight="1" spans="1:26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ht="15.75" customHeight="1" spans="1:26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ht="15.75" customHeight="1" spans="1:26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ht="15.75" customHeight="1" spans="1:26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ht="15.75" customHeight="1" spans="1:26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ht="15.75" customHeight="1" spans="1:26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ht="15.75" customHeight="1" spans="1:26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ht="15.75" customHeight="1" spans="1:26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ht="15.75" customHeight="1" spans="1:26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ht="15.75" customHeight="1" spans="1:26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ht="15.75" customHeight="1" spans="1:26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ht="15.75" customHeight="1" spans="1:26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ht="15.75" customHeight="1" spans="1:26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ht="15.75" customHeight="1" spans="1:26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ht="15.75" customHeight="1" spans="1:26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ht="15.75" customHeight="1" spans="1:26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ht="15.75" customHeight="1" spans="1:26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ht="15.75" customHeight="1" spans="1:26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ht="15.75" customHeight="1" spans="1:26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ht="15.75" customHeight="1" spans="1:26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ht="15.75" customHeight="1" spans="1:26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ht="15.75" customHeight="1" spans="1:26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ht="15.75" customHeight="1" spans="1:26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ht="15.75" customHeight="1" spans="1:26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ht="15.75" customHeight="1" spans="1:26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ht="15.75" customHeight="1" spans="1:26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ht="15.75" customHeight="1" spans="1:26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ht="15.75" customHeight="1" spans="1:26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ht="15.75" customHeight="1" spans="1:26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ht="15.75" customHeight="1" spans="1:26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ht="15.75" customHeight="1" spans="1:26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ht="15.75" customHeight="1" spans="1:26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ht="15.75" customHeight="1" spans="1:26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ht="15.75" customHeight="1" spans="1:26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ht="15.75" customHeight="1" spans="1:26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ht="15.75" customHeight="1" spans="1:26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ht="15.75" customHeight="1" spans="1:26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ht="15.75" customHeight="1" spans="1:26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ht="15.75" customHeight="1" spans="1:26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ht="15.75" customHeight="1" spans="1:26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ht="15.75" customHeight="1" spans="1:26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ht="15.75" customHeight="1" spans="1:26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ht="15.75" customHeight="1" spans="1:26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ht="15.75" customHeight="1" spans="1:26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ht="15.75" customHeight="1" spans="1:26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ht="15.75" customHeight="1" spans="1:26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ht="15.75" customHeight="1" spans="1:26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ht="15.75" customHeight="1" spans="1:26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ht="15.75" customHeight="1" spans="1:26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ht="15.75" customHeight="1" spans="1:26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ht="15.75" customHeight="1" spans="1:26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ht="15.75" customHeight="1" spans="1:26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ht="15.75" customHeight="1" spans="1:26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ht="15.75" customHeight="1" spans="1:26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ht="15.75" customHeight="1" spans="1:26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ht="15.75" customHeight="1" spans="1:26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ht="15.75" customHeight="1" spans="1:26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ht="15.75" customHeight="1" spans="1:26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ht="15.75" customHeight="1" spans="1:26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ht="15.75" customHeight="1" spans="1:26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ht="15.75" customHeight="1" spans="1:26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ht="15.75" customHeight="1" spans="1:26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ht="15.75" customHeight="1" spans="1:26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ht="15.75" customHeight="1" spans="1:26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ht="15.75" customHeight="1" spans="1:26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ht="15.75" customHeight="1" spans="1:26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ht="15.75" customHeight="1" spans="1:26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ht="15.75" customHeight="1" spans="1:26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ht="15.75" customHeight="1" spans="1:26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ht="15.75" customHeight="1" spans="1:26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ht="15.75" customHeight="1" spans="1:26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ht="15.75" customHeight="1" spans="1:26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ht="15.75" customHeight="1" spans="1:26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ht="15.75" customHeight="1" spans="1:26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ht="15.75" customHeight="1" spans="1:26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ht="15.75" customHeight="1" spans="1:26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ht="15.75" customHeight="1" spans="1:26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ht="15.75" customHeight="1" spans="1:26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ht="15.75" customHeight="1" spans="1:26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ht="15.75" customHeight="1" spans="1:26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ht="15.75" customHeight="1" spans="1:26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ht="15.75" customHeight="1" spans="1:26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ht="15.75" customHeight="1" spans="1:26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ht="15.75" customHeight="1" spans="1:26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ht="15.75" customHeight="1" spans="1:26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ht="15.75" customHeight="1" spans="1:26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ht="15.75" customHeight="1" spans="1:26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ht="15.75" customHeight="1" spans="1:26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ht="15.75" customHeight="1" spans="1:26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ht="15.75" customHeight="1" spans="1:26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ht="15.75" customHeight="1" spans="1:26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ht="15.75" customHeight="1" spans="1:26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ht="15.75" customHeight="1" spans="1:26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ht="15.75" customHeight="1" spans="1:26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ht="15.75" customHeight="1" spans="1:26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ht="15.75" customHeight="1" spans="1:26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ht="15.75" customHeight="1" spans="1:26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ht="15.75" customHeight="1" spans="1:26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ht="15.75" customHeight="1" spans="1:26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ht="15.75" customHeight="1" spans="1:26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ht="15.75" customHeight="1" spans="1:26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ht="15.75" customHeight="1" spans="1:26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ht="15.75" customHeight="1" spans="1:26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ht="15.75" customHeight="1" spans="1:26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ht="15.75" customHeight="1" spans="1:26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ht="15.75" customHeight="1" spans="1:26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ht="15.75" customHeight="1" spans="1:26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ht="15.75" customHeight="1" spans="1:26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ht="15.75" customHeight="1" spans="1:26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ht="15.75" customHeight="1" spans="1:26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ht="15.75" customHeight="1" spans="1:26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ht="15.75" customHeight="1" spans="1:26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ht="15.75" customHeight="1" spans="1:26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ht="15.75" customHeight="1" spans="1:26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ht="15.75" customHeight="1" spans="1:26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ht="15.75" customHeight="1" spans="1:26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ht="15.75" customHeight="1" spans="1:26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ht="15.75" customHeight="1" spans="1:26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ht="15.75" customHeight="1" spans="1:26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ht="15.75" customHeight="1" spans="1:26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ht="15.75" customHeight="1" spans="1:26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ht="15.75" customHeight="1" spans="1:26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ht="15.75" customHeight="1" spans="1:26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ht="15.75" customHeight="1" spans="1:26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ht="15.75" customHeight="1" spans="1:26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ht="15.75" customHeight="1" spans="1:26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ht="15.75" customHeight="1" spans="1:26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ht="15.75" customHeight="1" spans="1:26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ht="15.75" customHeight="1" spans="1:26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ht="15.75" customHeight="1" spans="1:26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ht="15.75" customHeight="1" spans="1:26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ht="15.75" customHeight="1" spans="1:26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ht="15.75" customHeight="1" spans="1:26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ht="15.75" customHeight="1" spans="1:26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ht="15.75" customHeight="1" spans="1:26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ht="15.75" customHeight="1" spans="1:26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ht="15.75" customHeight="1" spans="1:26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ht="15.75" customHeight="1" spans="1:26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ht="15.75" customHeight="1" spans="1:26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ht="15.75" customHeight="1" spans="1:26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ht="15.75" customHeight="1" spans="1:26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ht="15.75" customHeight="1" spans="1:26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ht="15.75" customHeight="1" spans="1:26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ht="15.75" customHeight="1" spans="1:26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ht="15.75" customHeight="1" spans="1:26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ht="15.75" customHeight="1" spans="1:26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ht="15.75" customHeight="1" spans="1:26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ht="15.75" customHeight="1" spans="1:26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ht="15.75" customHeight="1" spans="1:26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ht="15.75" customHeight="1" spans="1:26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ht="15.75" customHeight="1" spans="1:26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ht="15.75" customHeight="1" spans="1:26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ht="15.75" customHeight="1" spans="1:26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ht="15.75" customHeight="1" spans="1:26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ht="15.75" customHeight="1" spans="1:26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ht="15.75" customHeight="1" spans="1:26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ht="15.75" customHeight="1" spans="1:26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ht="15.75" customHeight="1" spans="1:26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ht="15.75" customHeight="1" spans="1:26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ht="15.75" customHeight="1" spans="1:26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ht="15.75" customHeight="1" spans="1:26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ht="15.75" customHeight="1" spans="1:26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ht="15.75" customHeight="1" spans="1:26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ht="15.75" customHeight="1" spans="1:26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ht="15.75" customHeight="1" spans="1:26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ht="15.75" customHeight="1" spans="1:26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ht="15.75" customHeight="1" spans="1:26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ht="15.75" customHeight="1" spans="1:26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ht="15.75" customHeight="1" spans="1:26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ht="15.75" customHeight="1" spans="1:26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ht="15.75" customHeight="1" spans="1:26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ht="15.75" customHeight="1" spans="1:26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ht="15.75" customHeight="1" spans="1:26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ht="15.75" customHeight="1" spans="1:26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ht="15.75" customHeight="1" spans="1:26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ht="15.75" customHeight="1" spans="1:26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ht="15.75" customHeight="1" spans="1:26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ht="15.75" customHeight="1" spans="1:26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ht="15.75" customHeight="1" spans="1:26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ht="15.75" customHeight="1" spans="1:26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ht="15.75" customHeight="1" spans="1:26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ht="15.75" customHeight="1" spans="1:26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ht="15.75" customHeight="1" spans="1:26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ht="15.75" customHeight="1" spans="1:26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ht="15.75" customHeight="1" spans="1:26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ht="15.75" customHeight="1" spans="1:26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ht="15.75" customHeight="1" spans="1:26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ht="15.75" customHeight="1" spans="1:26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ht="15.75" customHeight="1" spans="1:26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ht="15.75" customHeight="1" spans="1:26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ht="15.75" customHeight="1" spans="1:26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ht="15.75" customHeight="1" spans="1:26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ht="15.75" customHeight="1" spans="1:26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ht="15.75" customHeight="1" spans="1:26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ht="15.75" customHeight="1" spans="1:26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ht="15.75" customHeight="1" spans="1:26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ht="15.75" customHeight="1" spans="1:26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ht="15.75" customHeight="1" spans="1:26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ht="15.75" customHeight="1" spans="1:26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ht="15.75" customHeight="1" spans="1:26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ht="15.75" customHeight="1" spans="1:26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ht="15.75" customHeight="1" spans="1:26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ht="15.75" customHeight="1" spans="1:26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ht="15.75" customHeight="1" spans="1:26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ht="15.75" customHeight="1" spans="1:26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ht="15.75" customHeight="1" spans="1:26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ht="15.75" customHeight="1" spans="1:26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ht="15.75" customHeight="1" spans="1:26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ht="15.75" customHeight="1" spans="1:26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ht="15.75" customHeight="1" spans="1:26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ht="15.75" customHeight="1" spans="1:26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ht="15.75" customHeight="1" spans="1:26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ht="15.75" customHeight="1" spans="1:26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ht="15.75" customHeight="1" spans="1:26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ht="15.75" customHeight="1" spans="1:26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ht="15.75" customHeight="1" spans="1:26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ht="15.75" customHeight="1" spans="1:26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ht="15.75" customHeight="1" spans="1:26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ht="15.75" customHeight="1" spans="1:26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ht="15.75" customHeight="1" spans="1:26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ht="15.75" customHeight="1" spans="1:26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ht="15.75" customHeight="1" spans="1:26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ht="15.75" customHeight="1" spans="1:26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ht="15.75" customHeight="1" spans="1:26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ht="15.75" customHeight="1" spans="1:26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ht="15.75" customHeight="1" spans="1:26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ht="15.75" customHeight="1" spans="1:26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ht="15.75" customHeight="1" spans="1:26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ht="15.75" customHeight="1" spans="1:26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ht="15.75" customHeight="1" spans="1:26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ht="15.75" customHeight="1" spans="1:26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ht="15.75" customHeight="1" spans="1:26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ht="15.75" customHeight="1" spans="1:26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ht="15.75" customHeight="1" spans="1:26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ht="15.75" customHeight="1" spans="1:26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ht="15.75" customHeight="1" spans="1:26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ht="15.75" customHeight="1" spans="1:26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ht="15.75" customHeight="1" spans="1:26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ht="15.75" customHeight="1" spans="1:26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ht="15.75" customHeight="1" spans="1:26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ht="15.75" customHeight="1" spans="1:26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ht="15.75" customHeight="1" spans="1:26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ht="15.75" customHeight="1" spans="1:26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ht="15.75" customHeight="1" spans="1:26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ht="15.75" customHeight="1" spans="1:26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ht="15.75" customHeight="1" spans="1:26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ht="15.75" customHeight="1" spans="1:26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ht="15.75" customHeight="1" spans="1:26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ht="15.75" customHeight="1" spans="1:26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ht="15.75" customHeight="1" spans="1:26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ht="15.75" customHeight="1" spans="1:26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ht="15.75" customHeight="1" spans="1:26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ht="15.75" customHeight="1" spans="1:26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ht="15.75" customHeight="1" spans="1:26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ht="15.75" customHeight="1" spans="1:26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ht="15.75" customHeight="1" spans="1:26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ht="15.75" customHeight="1" spans="1:26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ht="15.75" customHeight="1" spans="1:26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ht="15.75" customHeight="1" spans="1:26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ht="15.75" customHeight="1" spans="1:26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ht="15.75" customHeight="1" spans="1:26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ht="15.75" customHeight="1" spans="1:26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ht="15.75" customHeight="1" spans="1:26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ht="15.75" customHeight="1" spans="1:26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ht="15.75" customHeight="1" spans="1:26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ht="15.75" customHeight="1" spans="1:26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ht="15.75" customHeight="1" spans="1:26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ht="15.75" customHeight="1" spans="1:26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ht="15.75" customHeight="1" spans="1:26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ht="15.75" customHeight="1" spans="1:26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ht="15.75" customHeight="1" spans="1:26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ht="15.75" customHeight="1" spans="1:26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ht="15.75" customHeight="1" spans="1:26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ht="15.75" customHeight="1" spans="1:26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ht="15.75" customHeight="1" spans="1:26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ht="15.75" customHeight="1" spans="1:26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ht="15.75" customHeight="1" spans="1:26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ht="15.75" customHeight="1" spans="1:26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ht="15.75" customHeight="1" spans="1:26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ht="15.75" customHeight="1" spans="1:26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ht="15.75" customHeight="1" spans="1:26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ht="15.75" customHeight="1" spans="1:26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ht="15.75" customHeight="1" spans="1:26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ht="15.75" customHeight="1" spans="1:26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ht="15.75" customHeight="1" spans="1:26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ht="15.75" customHeight="1" spans="1:26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ht="15.75" customHeight="1" spans="1:26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ht="15.75" customHeight="1" spans="1:26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ht="15.75" customHeight="1" spans="1:26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ht="15.75" customHeight="1" spans="1:26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ht="15.75" customHeight="1" spans="1:26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ht="15.75" customHeight="1" spans="1:26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ht="15.75" customHeight="1" spans="1:26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ht="15.75" customHeight="1" spans="1:26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ht="15.75" customHeight="1" spans="1:26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ht="15.75" customHeight="1" spans="1:26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ht="15.75" customHeight="1" spans="1:26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ht="15.75" customHeight="1" spans="1:26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ht="15.75" customHeight="1" spans="1:26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ht="15.75" customHeight="1" spans="1:26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ht="15.75" customHeight="1" spans="1:26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ht="15.75" customHeight="1" spans="1:26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ht="15.75" customHeight="1" spans="1:26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ht="15.75" customHeight="1" spans="1:26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ht="15.75" customHeight="1" spans="1:26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ht="15.75" customHeight="1" spans="1:26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ht="15.75" customHeight="1" spans="1:26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ht="15.75" customHeight="1" spans="1:26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ht="15.75" customHeight="1" spans="1:26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ht="15.75" customHeight="1" spans="1:26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ht="15.75" customHeight="1" spans="1:26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ht="15.75" customHeight="1" spans="1:26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ht="15.75" customHeight="1" spans="1:26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ht="15.75" customHeight="1" spans="1:26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ht="15.75" customHeight="1" spans="1:26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ht="15.75" customHeight="1" spans="1:26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ht="15.75" customHeight="1" spans="1:26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ht="15.75" customHeight="1" spans="1:26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ht="15.75" customHeight="1" spans="1:26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ht="15.75" customHeight="1" spans="1:26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ht="15.75" customHeight="1" spans="1:26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ht="15.75" customHeight="1" spans="1:26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ht="15.75" customHeight="1" spans="1:26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ht="15.75" customHeight="1" spans="1:26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ht="15.75" customHeight="1" spans="1:26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ht="15.75" customHeight="1" spans="1:26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ht="15.75" customHeight="1" spans="1:26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ht="15.75" customHeight="1" spans="1:26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ht="15.75" customHeight="1" spans="1:26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ht="15.75" customHeight="1" spans="1:26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ht="15.75" customHeight="1" spans="1:26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ht="15.75" customHeight="1" spans="1:26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ht="15.75" customHeight="1" spans="1:26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ht="15.75" customHeight="1" spans="1:26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ht="15.75" customHeight="1" spans="1:26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ht="15.75" customHeight="1" spans="1:26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ht="15.75" customHeight="1" spans="1:26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ht="15.75" customHeight="1" spans="1:26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ht="15.75" customHeight="1" spans="1:26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ht="15.75" customHeight="1" spans="1:26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ht="15.75" customHeight="1" spans="1:26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ht="15.75" customHeight="1" spans="1:26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ht="15.75" customHeight="1" spans="1:26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ht="15.75" customHeight="1" spans="1:26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ht="15.75" customHeight="1" spans="1:26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ht="15.75" customHeight="1" spans="1:26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ht="15.75" customHeight="1" spans="1:26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ht="15.75" customHeight="1" spans="1:26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ht="15.75" customHeight="1" spans="1:26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ht="15.75" customHeight="1" spans="1:26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ht="15.75" customHeight="1" spans="1:26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ht="15.75" customHeight="1" spans="1:26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ht="15.75" customHeight="1" spans="1:26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ht="15.75" customHeight="1" spans="1:26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ht="15.75" customHeight="1" spans="1:26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ht="15.75" customHeight="1" spans="1:26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ht="15.75" customHeight="1" spans="1:26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ht="15.75" customHeight="1" spans="1:26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ht="15.75" customHeight="1" spans="1:26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ht="15.75" customHeight="1" spans="1:26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ht="15.75" customHeight="1" spans="1:26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ht="15.75" customHeight="1" spans="1:26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ht="15.75" customHeight="1" spans="1:26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ht="15.75" customHeight="1" spans="1:26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ht="15.75" customHeight="1" spans="1:26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ht="15.75" customHeight="1" spans="1:26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ht="15.75" customHeight="1" spans="1:26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ht="15.75" customHeight="1" spans="1:26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ht="15.75" customHeight="1" spans="1:26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ht="15.75" customHeight="1" spans="1:26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ht="15.75" customHeight="1" spans="1:26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ht="15.75" customHeight="1" spans="1:26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ht="15.75" customHeight="1" spans="1:26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ht="15.75" customHeight="1" spans="1:26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ht="15.75" customHeight="1" spans="1:26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ht="15.75" customHeight="1" spans="1:26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ht="15.75" customHeight="1" spans="1:26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ht="15.75" customHeight="1" spans="1:26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ht="15.75" customHeight="1" spans="1:26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ht="15.75" customHeight="1" spans="1:26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ht="15.75" customHeight="1" spans="1:26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ht="15.75" customHeight="1" spans="1:26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ht="15.75" customHeight="1" spans="1:26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ht="15.75" customHeight="1" spans="1:26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ht="15.75" customHeight="1" spans="1:26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ht="15.75" customHeight="1" spans="1:26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ht="15.75" customHeight="1" spans="1:26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ht="15.75" customHeight="1" spans="1:26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ht="15.75" customHeight="1" spans="1:26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ht="15.75" customHeight="1" spans="1:26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ht="15.75" customHeight="1" spans="1:26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ht="15.75" customHeight="1" spans="1:26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ht="15.75" customHeight="1" spans="1:26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ht="15.75" customHeight="1" spans="1:26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ht="15.75" customHeight="1" spans="1:26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ht="15.75" customHeight="1" spans="1:26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ht="15.75" customHeight="1" spans="1:26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ht="15.75" customHeight="1" spans="1:26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ht="15.75" customHeight="1" spans="1:26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ht="15.75" customHeight="1" spans="1:26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ht="15.75" customHeight="1" spans="1:26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ht="15.75" customHeight="1" spans="1:26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ht="15.75" customHeight="1" spans="1:26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ht="15.75" customHeight="1" spans="1:26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ht="15.75" customHeight="1" spans="1:26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ht="15.75" customHeight="1" spans="1:26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ht="15.75" customHeight="1" spans="1:26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ht="15.75" customHeight="1" spans="1:26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ht="15.75" customHeight="1" spans="1:26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ht="15.75" customHeight="1" spans="1:26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ht="15.75" customHeight="1" spans="1:26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ht="15.75" customHeight="1" spans="1:26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ht="15.75" customHeight="1" spans="1:26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ht="15.75" customHeight="1" spans="1:26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ht="15.75" customHeight="1" spans="1:26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ht="15.75" customHeight="1" spans="1:26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ht="15.75" customHeight="1" spans="1:26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ht="15.75" customHeight="1" spans="1:26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ht="15.75" customHeight="1" spans="1:26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ht="15.75" customHeight="1" spans="1:26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ht="15.75" customHeight="1" spans="1:26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ht="15.75" customHeight="1" spans="1:26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ht="15.75" customHeight="1" spans="1:26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ht="15.75" customHeight="1" spans="1:26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ht="15.75" customHeight="1" spans="1:26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ht="15.75" customHeight="1" spans="1:26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ht="15.75" customHeight="1" spans="1:26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ht="15.75" customHeight="1" spans="1:26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ht="15.75" customHeight="1" spans="1:26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ht="15.75" customHeight="1" spans="1:26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ht="15.75" customHeight="1" spans="1:26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ht="15.75" customHeight="1" spans="1:26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ht="15.75" customHeight="1" spans="1:26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ht="15.75" customHeight="1" spans="1:26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ht="15.75" customHeight="1" spans="1:26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ht="15.75" customHeight="1" spans="1:26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ht="15.75" customHeight="1" spans="1:26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ht="15.75" customHeight="1" spans="1:26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ht="15.75" customHeight="1" spans="1:26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ht="15.75" customHeight="1" spans="1:26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ht="15.75" customHeight="1" spans="1:26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ht="15.75" customHeight="1" spans="1:26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ht="15.75" customHeight="1" spans="1:26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ht="15.75" customHeight="1" spans="1:26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ht="15.75" customHeight="1" spans="1:26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ht="15.75" customHeight="1" spans="1:26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ht="15.75" customHeight="1" spans="1:26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ht="15.75" customHeight="1" spans="1:26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ht="15.75" customHeight="1" spans="1:26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ht="15.75" customHeight="1" spans="1:26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ht="15.75" customHeight="1" spans="1:26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ht="15.75" customHeight="1" spans="1:26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ht="15.75" customHeight="1" spans="1:26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ht="15.75" customHeight="1" spans="1:26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ht="15.75" customHeight="1" spans="1:26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ht="15.75" customHeight="1" spans="1:26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ht="15.75" customHeight="1" spans="1:26">
      <c r="A994" s="61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ht="15.75" customHeight="1" spans="1:26">
      <c r="A995" s="61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ht="15.75" customHeight="1" spans="1:26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ht="15.75" customHeight="1" spans="1:26">
      <c r="A997" s="61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ht="15.75" customHeight="1" spans="1:26">
      <c r="A998" s="61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ht="15.75" customHeight="1" spans="1:26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ht="15.75" customHeight="1" spans="1:26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  <row r="1001" ht="15.75" customHeight="1" spans="1:26">
      <c r="A1001" s="61"/>
      <c r="B1001" s="61"/>
      <c r="C1001" s="61"/>
      <c r="D1001" s="61"/>
      <c r="E1001" s="61"/>
      <c r="F1001" s="61"/>
      <c r="G1001" s="61"/>
      <c r="H1001" s="61"/>
      <c r="I1001" s="61"/>
      <c r="J1001" s="61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  <c r="Z1001" s="61"/>
    </row>
    <row r="1002" ht="15.75" customHeight="1" spans="1:26">
      <c r="A1002" s="61"/>
      <c r="B1002" s="61"/>
      <c r="C1002" s="61"/>
      <c r="D1002" s="61"/>
      <c r="E1002" s="61"/>
      <c r="F1002" s="61"/>
      <c r="G1002" s="61"/>
      <c r="H1002" s="61"/>
      <c r="I1002" s="61"/>
      <c r="J1002" s="61"/>
      <c r="K1002" s="61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  <c r="W1002" s="61"/>
      <c r="X1002" s="61"/>
      <c r="Y1002" s="61"/>
      <c r="Z1002" s="61"/>
    </row>
    <row r="1003" ht="15.75" customHeight="1" spans="1:26">
      <c r="A1003" s="61"/>
      <c r="B1003" s="61"/>
      <c r="C1003" s="61"/>
      <c r="D1003" s="61"/>
      <c r="E1003" s="61"/>
      <c r="F1003" s="61"/>
      <c r="G1003" s="61"/>
      <c r="H1003" s="61"/>
      <c r="I1003" s="61"/>
      <c r="J1003" s="61"/>
      <c r="K1003" s="61"/>
      <c r="L1003" s="61"/>
      <c r="M1003" s="61"/>
      <c r="N1003" s="61"/>
      <c r="O1003" s="61"/>
      <c r="P1003" s="61"/>
      <c r="Q1003" s="61"/>
      <c r="R1003" s="61"/>
      <c r="S1003" s="61"/>
      <c r="T1003" s="61"/>
      <c r="U1003" s="61"/>
      <c r="V1003" s="61"/>
      <c r="W1003" s="61"/>
      <c r="X1003" s="61"/>
      <c r="Y1003" s="61"/>
      <c r="Z1003" s="61"/>
    </row>
    <row r="1004" ht="15.75" customHeight="1" spans="1:26">
      <c r="A1004" s="61"/>
      <c r="B1004" s="61"/>
      <c r="C1004" s="61"/>
      <c r="D1004" s="61"/>
      <c r="E1004" s="61"/>
      <c r="F1004" s="61"/>
      <c r="G1004" s="61"/>
      <c r="H1004" s="61"/>
      <c r="I1004" s="61"/>
      <c r="J1004" s="61"/>
      <c r="K1004" s="61"/>
      <c r="L1004" s="61"/>
      <c r="M1004" s="61"/>
      <c r="N1004" s="61"/>
      <c r="O1004" s="61"/>
      <c r="P1004" s="61"/>
      <c r="Q1004" s="61"/>
      <c r="R1004" s="61"/>
      <c r="S1004" s="61"/>
      <c r="T1004" s="61"/>
      <c r="U1004" s="61"/>
      <c r="V1004" s="61"/>
      <c r="W1004" s="61"/>
      <c r="X1004" s="61"/>
      <c r="Y1004" s="61"/>
      <c r="Z1004" s="61"/>
    </row>
    <row r="1005" ht="15.75" customHeight="1" spans="1:26">
      <c r="A1005" s="61"/>
      <c r="B1005" s="61"/>
      <c r="C1005" s="61"/>
      <c r="D1005" s="61"/>
      <c r="E1005" s="61"/>
      <c r="F1005" s="61"/>
      <c r="G1005" s="61"/>
      <c r="H1005" s="61"/>
      <c r="I1005" s="61"/>
      <c r="J1005" s="61"/>
      <c r="K1005" s="61"/>
      <c r="L1005" s="61"/>
      <c r="M1005" s="61"/>
      <c r="N1005" s="61"/>
      <c r="O1005" s="61"/>
      <c r="P1005" s="61"/>
      <c r="Q1005" s="61"/>
      <c r="R1005" s="61"/>
      <c r="S1005" s="61"/>
      <c r="T1005" s="61"/>
      <c r="U1005" s="61"/>
      <c r="V1005" s="61"/>
      <c r="W1005" s="61"/>
      <c r="X1005" s="61"/>
      <c r="Y1005" s="61"/>
      <c r="Z1005" s="61"/>
    </row>
  </sheetData>
  <mergeCells count="66">
    <mergeCell ref="A1:N1"/>
    <mergeCell ref="A2:B2"/>
    <mergeCell ref="C2:F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</mergeCells>
  <pageMargins left="0.25" right="0.25" top="0.236111111111111" bottom="0.156944444444444" header="0" footer="0"/>
  <pageSetup paperSize="9" scale="74" orientation="landscape"/>
  <headerFooter>
    <oddHeader>&amp;L000000&amp;A&amp;R000000Page &amp;P of</oddHeader>
    <oddFooter>&amp;C000000&amp;A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GRADED SPECS</vt:lpstr>
      <vt:lpstr>GRADED SPECS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DESTITO</dc:creator>
  <cp:lastModifiedBy>Amanda</cp:lastModifiedBy>
  <dcterms:created xsi:type="dcterms:W3CDTF">2022-03-24T01:19:00Z</dcterms:created>
  <dcterms:modified xsi:type="dcterms:W3CDTF">2023-09-14T01:22:28Z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9AE3C4CEA76E4D4C92C8CC9884F2CC8C_13</vt:lpwstr>
  </property>
  <property fmtid="{D5CDD505-2E9C-101B-9397-08002B2CF9AE}" pid="3" name="KSOProductBuildVer">
    <vt:lpwstr>2052-12.1.0.15374</vt:lpwstr>
  </property>
</Properties>
</file>