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activeTab="1"/>
  </bookViews>
  <sheets>
    <sheet name="GRADED SPEC" sheetId="5" r:id="rId1"/>
    <sheet name="GRADED SPEC (cm)" sheetId="9" r:id="rId2"/>
  </sheets>
  <definedNames>
    <definedName name="PROBLEM" localSheetId="0">#REF!</definedName>
    <definedName name="Contract_No" localSheetId="0">#REF!</definedName>
    <definedName name="Contract_No">#REF!</definedName>
    <definedName name="PROBLEM">#REF!</definedName>
    <definedName name="PROBLEM" localSheetId="1">#REF!</definedName>
    <definedName name="Contract_No" localSheetId="1">#REF!</definedName>
  </definedNames>
  <calcPr calcId="144525"/>
</workbook>
</file>

<file path=xl/sharedStrings.xml><?xml version="1.0" encoding="utf-8"?>
<sst xmlns="http://schemas.openxmlformats.org/spreadsheetml/2006/main" count="184" uniqueCount="92">
  <si>
    <t>STYLE  # :</t>
  </si>
  <si>
    <t>BG2082S, GLORIA MTO</t>
  </si>
  <si>
    <t>DATE CREATED:</t>
  </si>
  <si>
    <t>COLLECTION:</t>
  </si>
  <si>
    <t>DESIGNER:</t>
  </si>
  <si>
    <t>MAIN FABRIC:</t>
  </si>
  <si>
    <t>SATIN</t>
  </si>
  <si>
    <t>TECHNICAL DESIGNER:</t>
  </si>
  <si>
    <t>MARIA / MJ</t>
  </si>
  <si>
    <t>CONTRAST FABRIC A:</t>
  </si>
  <si>
    <t>SAMPLE SIZE:</t>
  </si>
  <si>
    <t>M /2X</t>
  </si>
  <si>
    <t>LINING:</t>
  </si>
  <si>
    <t>DENIER</t>
  </si>
  <si>
    <t>REFERENCE STYLE:</t>
  </si>
  <si>
    <t>FACTORY/VENDOR:</t>
  </si>
  <si>
    <t>MILLY</t>
  </si>
  <si>
    <t>NOTES:</t>
  </si>
  <si>
    <t>GRADED SPEC</t>
  </si>
  <si>
    <t>STANDARD SIZE</t>
  </si>
  <si>
    <t>PLUS SIZE</t>
  </si>
  <si>
    <t>POM</t>
  </si>
  <si>
    <t>DESCRIPTION</t>
  </si>
  <si>
    <t>NOTES</t>
  </si>
  <si>
    <t>TOL 
+ / -</t>
  </si>
  <si>
    <t>XS</t>
  </si>
  <si>
    <t>S</t>
  </si>
  <si>
    <t>M</t>
  </si>
  <si>
    <t>L</t>
  </si>
  <si>
    <t>XL</t>
  </si>
  <si>
    <t xml:space="preserve">XXL </t>
  </si>
  <si>
    <t>1X</t>
  </si>
  <si>
    <t>2X</t>
  </si>
  <si>
    <t>3X</t>
  </si>
  <si>
    <t>FRONT BODY LENGTH FROM HPS FLAT</t>
  </si>
  <si>
    <r>
      <rPr>
        <sz val="12"/>
        <color theme="1"/>
        <rFont val="宋体"/>
        <charset val="134"/>
      </rPr>
      <t>前裙长肩高点到底摆</t>
    </r>
    <r>
      <rPr>
        <sz val="12"/>
        <color theme="1"/>
        <rFont val="Calibri"/>
        <charset val="134"/>
      </rPr>
      <t xml:space="preserve"> </t>
    </r>
    <r>
      <rPr>
        <sz val="12"/>
        <color theme="1"/>
        <rFont val="宋体"/>
        <charset val="134"/>
      </rPr>
      <t>平量</t>
    </r>
  </si>
  <si>
    <t>BACK BODY LENGTH FROM HPS FLAT</t>
  </si>
  <si>
    <r>
      <rPr>
        <sz val="12"/>
        <color theme="1"/>
        <rFont val="宋体"/>
        <charset val="134"/>
      </rPr>
      <t>后裙长肩高点到底摆</t>
    </r>
    <r>
      <rPr>
        <sz val="12"/>
        <color theme="1"/>
        <rFont val="Calibri"/>
        <charset val="134"/>
      </rPr>
      <t xml:space="preserve"> </t>
    </r>
    <r>
      <rPr>
        <sz val="12"/>
        <color theme="1"/>
        <rFont val="宋体"/>
        <charset val="134"/>
      </rPr>
      <t>平量</t>
    </r>
  </si>
  <si>
    <t>SELF CF SKIRT LENGTH FROM WAIST SEAM</t>
  </si>
  <si>
    <t>面布：腰缝量前中裙长</t>
  </si>
  <si>
    <t>SELF CB SKIRT LENGTH FROM WAIST SEAM</t>
  </si>
  <si>
    <t>面布：腰缝量后中裙长</t>
  </si>
  <si>
    <t>LINING CF SKIRT LENGTH FROM WAIST SEAM</t>
  </si>
  <si>
    <t>里布，腰缝量前中裙长</t>
  </si>
  <si>
    <t>LINING CB SKIRT LENGTH FROM WAIST SEAM</t>
  </si>
  <si>
    <t>里布，腰缝量后中裙长</t>
  </si>
  <si>
    <t>SLIT LENGTH (SELF)</t>
  </si>
  <si>
    <r>
      <rPr>
        <sz val="12"/>
        <color theme="1"/>
        <rFont val="宋体"/>
        <charset val="134"/>
      </rPr>
      <t>面布</t>
    </r>
    <r>
      <rPr>
        <sz val="12"/>
        <color theme="1"/>
        <rFont val="Calibri"/>
        <charset val="134"/>
      </rPr>
      <t xml:space="preserve"> </t>
    </r>
    <r>
      <rPr>
        <sz val="12"/>
        <color theme="1"/>
        <rFont val="宋体"/>
        <charset val="134"/>
      </rPr>
      <t>叉长</t>
    </r>
  </si>
  <si>
    <t>SLIT LENGTH (LINING)</t>
  </si>
  <si>
    <r>
      <rPr>
        <sz val="12"/>
        <color theme="1"/>
        <rFont val="宋体"/>
        <charset val="134"/>
      </rPr>
      <t>里布</t>
    </r>
    <r>
      <rPr>
        <sz val="12"/>
        <color theme="1"/>
        <rFont val="Calibri"/>
        <charset val="134"/>
      </rPr>
      <t xml:space="preserve"> </t>
    </r>
    <r>
      <rPr>
        <sz val="12"/>
        <color theme="1"/>
        <rFont val="宋体"/>
        <charset val="134"/>
      </rPr>
      <t>叉长</t>
    </r>
  </si>
  <si>
    <t>FRONT BODICE LENGTH FROM HPS TO WAIST SEAM</t>
  </si>
  <si>
    <t>前身长，肩高点到腰缝</t>
  </si>
  <si>
    <t>CF BODICE LENGTH, JOIN SEAM (NECK EDGE TO WAIST JOINT)</t>
  </si>
  <si>
    <t>前中长，领口到腰缝</t>
  </si>
  <si>
    <t>BACK BODICE LENGTH FROM HPS TO WAIST SEAM</t>
  </si>
  <si>
    <t>后身长，肩高点到腰缝</t>
  </si>
  <si>
    <t>CB BODICE LENGTH, JOIN SEAM (NECK EDGE TO WAIST JOINT)</t>
  </si>
  <si>
    <t>后中长，领口到腰缝</t>
  </si>
  <si>
    <t>SS BODICE LENGTH FROM AH TO SEAM</t>
  </si>
  <si>
    <t>侧缝上身长，腋下到腰缝</t>
  </si>
  <si>
    <t>SHOULDER SLOPE (INCL FORWARD SH)</t>
  </si>
  <si>
    <t>肩斜</t>
  </si>
  <si>
    <t>FORWARD SHOULDER</t>
  </si>
  <si>
    <t>前倾</t>
  </si>
  <si>
    <t>ACROSS SHOULDER, EDGE TO EDGE</t>
  </si>
  <si>
    <t>肩宽，边到边</t>
  </si>
  <si>
    <t>EACH, ACROSS FRONT (6" DOWN FROM HPS)</t>
  </si>
  <si>
    <r>
      <rPr>
        <sz val="12"/>
        <color theme="1"/>
        <rFont val="宋体"/>
        <charset val="134"/>
      </rPr>
      <t>肩高点下</t>
    </r>
    <r>
      <rPr>
        <sz val="12"/>
        <color theme="1"/>
        <rFont val="Calibri"/>
        <charset val="134"/>
      </rPr>
      <t>6“</t>
    </r>
    <r>
      <rPr>
        <sz val="12"/>
        <color theme="1"/>
        <rFont val="宋体"/>
        <charset val="134"/>
      </rPr>
      <t>，量前胸每边宽</t>
    </r>
  </si>
  <si>
    <t>EACH, ACROSS BACK (6" DOWN FROM HPS)</t>
  </si>
  <si>
    <r>
      <rPr>
        <sz val="12"/>
        <color theme="1"/>
        <rFont val="宋体"/>
        <charset val="134"/>
      </rPr>
      <t>肩高点下</t>
    </r>
    <r>
      <rPr>
        <sz val="12"/>
        <color theme="1"/>
        <rFont val="Calibri"/>
        <charset val="134"/>
      </rPr>
      <t>6“</t>
    </r>
    <r>
      <rPr>
        <sz val="12"/>
        <color theme="1"/>
        <rFont val="宋体"/>
        <charset val="134"/>
      </rPr>
      <t>，量后背每边宽</t>
    </r>
  </si>
  <si>
    <t xml:space="preserve">BUST CIRCUMFERENCE 1" BELOW AH </t>
  </si>
  <si>
    <r>
      <rPr>
        <sz val="12"/>
        <color theme="1"/>
        <rFont val="宋体"/>
        <charset val="134"/>
      </rPr>
      <t>腋下</t>
    </r>
    <r>
      <rPr>
        <sz val="12"/>
        <color theme="1"/>
        <rFont val="Calibri"/>
        <charset val="134"/>
      </rPr>
      <t>1”</t>
    </r>
    <r>
      <rPr>
        <sz val="12"/>
        <color theme="1"/>
        <rFont val="宋体"/>
        <charset val="134"/>
      </rPr>
      <t>量胸围</t>
    </r>
  </si>
  <si>
    <t>EMPIRE WAIST CIRCUMFERENCE AT SEAM</t>
  </si>
  <si>
    <t>高腰的腰围，直量，不沿缝</t>
  </si>
  <si>
    <t>LOW HIP, 16" FROM ARMHOLE</t>
  </si>
  <si>
    <r>
      <rPr>
        <sz val="12"/>
        <color theme="1"/>
        <rFont val="宋体"/>
        <charset val="134"/>
      </rPr>
      <t>腋下</t>
    </r>
    <r>
      <rPr>
        <sz val="12"/>
        <color theme="1"/>
        <rFont val="Calibri"/>
        <charset val="134"/>
      </rPr>
      <t>16“</t>
    </r>
    <r>
      <rPr>
        <sz val="12"/>
        <color theme="1"/>
        <rFont val="宋体"/>
        <charset val="134"/>
      </rPr>
      <t>量臀围</t>
    </r>
  </si>
  <si>
    <t>SWEEP CIRCUMFERENCE ALONG CURVE</t>
  </si>
  <si>
    <t>摆围，弧量</t>
  </si>
  <si>
    <t>LINING SWEEP CIRCUMFERENCE ALONG CURVE</t>
  </si>
  <si>
    <t>里布摆围弧量</t>
  </si>
  <si>
    <t>ARMHOLE STRAIGHT, EDGE TO EDGE</t>
  </si>
  <si>
    <t>笼围直量，边到边</t>
  </si>
  <si>
    <t>FRONT NECK DROP FROM HPS</t>
  </si>
  <si>
    <t>肩高点量前领深</t>
  </si>
  <si>
    <t>BACK NECK DROP FROM HPS</t>
  </si>
  <si>
    <t>肩高点量后领深</t>
  </si>
  <si>
    <t>STRAP WIDTH @SHOULDER SEAM</t>
  </si>
  <si>
    <r>
      <rPr>
        <sz val="12"/>
        <color theme="1"/>
        <rFont val="宋体"/>
        <charset val="134"/>
      </rPr>
      <t>肩缝量</t>
    </r>
    <r>
      <rPr>
        <sz val="12"/>
        <color theme="1"/>
        <rFont val="Calibri"/>
        <charset val="134"/>
      </rPr>
      <t xml:space="preserve"> </t>
    </r>
    <r>
      <rPr>
        <sz val="12"/>
        <color theme="1"/>
        <rFont val="宋体"/>
        <charset val="134"/>
      </rPr>
      <t>肩带宽</t>
    </r>
  </si>
  <si>
    <t>ZIPPER OPENING LENGTH</t>
  </si>
  <si>
    <t>拉链开口长</t>
  </si>
  <si>
    <t>BUST DART LENGTH</t>
  </si>
  <si>
    <t>胸省长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</si>
</sst>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.00_ "/>
  </numFmts>
  <fonts count="39">
    <font>
      <sz val="12"/>
      <color theme="1"/>
      <name val="Arial"/>
      <charset val="134"/>
      <scheme val="minor"/>
    </font>
    <font>
      <sz val="12"/>
      <color rgb="FF000000"/>
      <name val="Calibri"/>
      <charset val="134"/>
    </font>
    <font>
      <sz val="12"/>
      <name val="Arial"/>
      <charset val="134"/>
      <scheme val="minor"/>
    </font>
    <font>
      <b/>
      <sz val="12"/>
      <color rgb="FF000000"/>
      <name val="Calibri"/>
      <charset val="134"/>
    </font>
    <font>
      <b/>
      <sz val="14"/>
      <color rgb="FF000000"/>
      <name val="Calibri"/>
      <charset val="134"/>
    </font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b/>
      <sz val="24"/>
      <color rgb="FF000000"/>
      <name val="Calibri"/>
      <charset val="134"/>
    </font>
    <font>
      <sz val="12"/>
      <color theme="1"/>
      <name val="Calibri"/>
      <charset val="134"/>
    </font>
    <font>
      <sz val="12"/>
      <color theme="1"/>
      <name val="宋体"/>
      <charset val="134"/>
    </font>
    <font>
      <sz val="13"/>
      <color theme="1"/>
      <name val="Calibri"/>
      <charset val="134"/>
    </font>
    <font>
      <b/>
      <sz val="12"/>
      <color theme="1"/>
      <name val="Calibri"/>
      <charset val="134"/>
    </font>
    <font>
      <sz val="11"/>
      <color rgb="FFFF0000"/>
      <name val="SimSun"/>
      <charset val="134"/>
    </font>
    <font>
      <sz val="12"/>
      <color theme="1"/>
      <name val="Arial"/>
      <charset val="134"/>
    </font>
    <font>
      <b/>
      <sz val="13"/>
      <color theme="1"/>
      <name val="Calibri"/>
      <charset val="134"/>
    </font>
    <font>
      <b/>
      <sz val="12"/>
      <color rgb="FFFF0000"/>
      <name val="Calibri"/>
      <charset val="134"/>
    </font>
    <font>
      <b/>
      <sz val="13"/>
      <color rgb="FF000000"/>
      <name val="Calibri"/>
      <charset val="134"/>
    </font>
    <font>
      <b/>
      <sz val="13"/>
      <color rgb="FFFF0000"/>
      <name val="Calibri"/>
      <charset val="134"/>
    </font>
    <font>
      <sz val="13"/>
      <color rgb="FF000000"/>
      <name val="Calibri"/>
      <charset val="134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6500"/>
      <name val="Arial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FFFF00"/>
        <bgColor rgb="FFFFFF00"/>
      </patternFill>
    </fill>
    <fill>
      <patternFill patternType="solid">
        <fgColor rgb="FFFFFE9B"/>
        <bgColor rgb="FFFFFE9B"/>
      </patternFill>
    </fill>
    <fill>
      <patternFill patternType="solid">
        <fgColor rgb="FFFFFF99"/>
        <bgColor rgb="FFFFFF9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9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42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4" borderId="43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4" applyNumberFormat="0" applyFill="0" applyAlignment="0" applyProtection="0">
      <alignment vertical="center"/>
    </xf>
    <xf numFmtId="0" fontId="31" fillId="0" borderId="4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0" borderId="45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2" fillId="18" borderId="46" applyNumberFormat="0" applyAlignment="0" applyProtection="0">
      <alignment vertical="center"/>
    </xf>
    <xf numFmtId="0" fontId="33" fillId="18" borderId="42" applyNumberFormat="0" applyAlignment="0" applyProtection="0">
      <alignment vertical="center"/>
    </xf>
    <xf numFmtId="0" fontId="34" fillId="19" borderId="47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36" fillId="0" borderId="49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</cellStyleXfs>
  <cellXfs count="9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3" fillId="0" borderId="1" xfId="0" applyFont="1" applyBorder="1" applyAlignment="1">
      <alignment horizontal="right"/>
    </xf>
    <xf numFmtId="0" fontId="2" fillId="0" borderId="3" xfId="0" applyFont="1" applyBorder="1"/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2" fillId="0" borderId="5" xfId="0" applyFont="1" applyBorder="1"/>
    <xf numFmtId="0" fontId="6" fillId="0" borderId="4" xfId="0" applyFont="1" applyBorder="1" applyAlignment="1">
      <alignment horizontal="left"/>
    </xf>
    <xf numFmtId="0" fontId="2" fillId="0" borderId="6" xfId="0" applyFont="1" applyBorder="1"/>
    <xf numFmtId="0" fontId="7" fillId="3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4" fillId="4" borderId="9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/>
    </xf>
    <xf numFmtId="0" fontId="2" fillId="0" borderId="11" xfId="0" applyFont="1" applyBorder="1"/>
    <xf numFmtId="0" fontId="4" fillId="4" borderId="12" xfId="0" applyFont="1" applyFill="1" applyBorder="1" applyAlignment="1">
      <alignment vertical="center"/>
    </xf>
    <xf numFmtId="0" fontId="2" fillId="0" borderId="0" xfId="0" applyFont="1" applyBorder="1"/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4" xfId="0" applyFont="1" applyBorder="1"/>
    <xf numFmtId="0" fontId="1" fillId="0" borderId="13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6" borderId="15" xfId="0" applyFont="1" applyFill="1" applyBorder="1" applyAlignment="1">
      <alignment horizontal="left" vertical="center"/>
    </xf>
    <xf numFmtId="0" fontId="2" fillId="0" borderId="16" xfId="0" applyFont="1" applyBorder="1"/>
    <xf numFmtId="0" fontId="9" fillId="0" borderId="17" xfId="0" applyFont="1" applyBorder="1" applyAlignment="1">
      <alignment vertical="center"/>
    </xf>
    <xf numFmtId="176" fontId="8" fillId="0" borderId="15" xfId="0" applyNumberFormat="1" applyFont="1" applyBorder="1" applyAlignment="1">
      <alignment horizontal="right" vertical="center"/>
    </xf>
    <xf numFmtId="177" fontId="10" fillId="0" borderId="18" xfId="0" applyNumberFormat="1" applyFont="1" applyBorder="1" applyAlignment="1">
      <alignment horizontal="center"/>
    </xf>
    <xf numFmtId="0" fontId="1" fillId="0" borderId="19" xfId="0" applyFont="1" applyBorder="1" applyAlignment="1">
      <alignment horizontal="left" vertical="center"/>
    </xf>
    <xf numFmtId="0" fontId="8" fillId="6" borderId="19" xfId="0" applyFont="1" applyFill="1" applyBorder="1" applyAlignment="1">
      <alignment horizontal="left" vertical="center"/>
    </xf>
    <xf numFmtId="0" fontId="2" fillId="0" borderId="20" xfId="0" applyFont="1" applyBorder="1"/>
    <xf numFmtId="176" fontId="8" fillId="0" borderId="21" xfId="0" applyNumberFormat="1" applyFont="1" applyBorder="1" applyAlignment="1">
      <alignment horizontal="right" vertical="center"/>
    </xf>
    <xf numFmtId="0" fontId="8" fillId="0" borderId="21" xfId="0" applyFont="1" applyBorder="1" applyAlignment="1">
      <alignment vertical="center"/>
    </xf>
    <xf numFmtId="0" fontId="2" fillId="0" borderId="22" xfId="0" applyFont="1" applyBorder="1"/>
    <xf numFmtId="0" fontId="8" fillId="0" borderId="17" xfId="0" applyFont="1" applyBorder="1" applyAlignment="1">
      <alignment vertical="center"/>
    </xf>
    <xf numFmtId="0" fontId="1" fillId="0" borderId="21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176" fontId="8" fillId="0" borderId="23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21" xfId="0" applyFont="1" applyBorder="1"/>
    <xf numFmtId="0" fontId="9" fillId="4" borderId="6" xfId="0" applyFont="1" applyFill="1" applyBorder="1" applyAlignment="1">
      <alignment vertical="center"/>
    </xf>
    <xf numFmtId="176" fontId="8" fillId="0" borderId="24" xfId="0" applyNumberFormat="1" applyFont="1" applyBorder="1" applyAlignment="1">
      <alignment horizontal="right"/>
    </xf>
    <xf numFmtId="177" fontId="10" fillId="0" borderId="25" xfId="0" applyNumberFormat="1" applyFont="1" applyBorder="1" applyAlignment="1">
      <alignment horizontal="center"/>
    </xf>
    <xf numFmtId="0" fontId="11" fillId="0" borderId="21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176" fontId="8" fillId="0" borderId="27" xfId="0" applyNumberFormat="1" applyFont="1" applyBorder="1" applyAlignment="1">
      <alignment horizontal="right" vertical="center"/>
    </xf>
    <xf numFmtId="176" fontId="10" fillId="0" borderId="28" xfId="0" applyNumberFormat="1" applyFont="1" applyBorder="1" applyAlignment="1">
      <alignment horizontal="center" vertical="center"/>
    </xf>
    <xf numFmtId="176" fontId="10" fillId="0" borderId="29" xfId="0" applyNumberFormat="1" applyFont="1" applyBorder="1" applyAlignment="1">
      <alignment horizontal="center" vertical="center"/>
    </xf>
    <xf numFmtId="176" fontId="3" fillId="7" borderId="26" xfId="0" applyNumberFormat="1" applyFont="1" applyFill="1" applyBorder="1" applyAlignment="1">
      <alignment vertical="center"/>
    </xf>
    <xf numFmtId="176" fontId="3" fillId="7" borderId="26" xfId="0" applyNumberFormat="1" applyFont="1" applyFill="1" applyBorder="1" applyAlignment="1">
      <alignment horizontal="center" vertical="center"/>
    </xf>
    <xf numFmtId="0" fontId="1" fillId="0" borderId="30" xfId="0" applyFont="1" applyBorder="1" applyAlignment="1">
      <alignment horizontal="left" vertical="center"/>
    </xf>
    <xf numFmtId="0" fontId="8" fillId="0" borderId="30" xfId="0" applyFont="1" applyBorder="1" applyAlignment="1">
      <alignment vertical="center"/>
    </xf>
    <xf numFmtId="0" fontId="2" fillId="0" borderId="31" xfId="0" applyFont="1" applyBorder="1"/>
    <xf numFmtId="0" fontId="12" fillId="0" borderId="32" xfId="0" applyFont="1" applyBorder="1" applyAlignment="1">
      <alignment vertical="center"/>
    </xf>
    <xf numFmtId="176" fontId="8" fillId="0" borderId="30" xfId="0" applyNumberFormat="1" applyFont="1" applyBorder="1" applyAlignment="1">
      <alignment horizontal="right" vertical="center"/>
    </xf>
    <xf numFmtId="176" fontId="10" fillId="0" borderId="33" xfId="0" applyNumberFormat="1" applyFont="1" applyBorder="1" applyAlignment="1">
      <alignment horizontal="center" vertical="center"/>
    </xf>
    <xf numFmtId="176" fontId="10" fillId="0" borderId="34" xfId="0" applyNumberFormat="1" applyFont="1" applyBorder="1" applyAlignment="1">
      <alignment horizontal="center" vertical="center"/>
    </xf>
    <xf numFmtId="176" fontId="3" fillId="7" borderId="3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4" fontId="5" fillId="0" borderId="1" xfId="0" applyNumberFormat="1" applyFont="1" applyBorder="1" applyAlignment="1">
      <alignment horizontal="left"/>
    </xf>
    <xf numFmtId="0" fontId="13" fillId="0" borderId="0" xfId="0" applyFont="1"/>
    <xf numFmtId="0" fontId="6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" fillId="0" borderId="35" xfId="0" applyFont="1" applyBorder="1"/>
    <xf numFmtId="0" fontId="1" fillId="0" borderId="0" xfId="0" applyFont="1" applyAlignment="1">
      <alignment horizontal="center" vertical="center"/>
    </xf>
    <xf numFmtId="176" fontId="10" fillId="0" borderId="36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10" fillId="8" borderId="29" xfId="0" applyNumberFormat="1" applyFont="1" applyFill="1" applyBorder="1" applyAlignment="1">
      <alignment horizontal="center" vertical="center"/>
    </xf>
    <xf numFmtId="176" fontId="14" fillId="8" borderId="37" xfId="0" applyNumberFormat="1" applyFont="1" applyFill="1" applyBorder="1" applyAlignment="1">
      <alignment horizontal="center" vertical="center"/>
    </xf>
    <xf numFmtId="176" fontId="10" fillId="0" borderId="38" xfId="0" applyNumberFormat="1" applyFont="1" applyBorder="1" applyAlignment="1">
      <alignment horizontal="center" vertical="center"/>
    </xf>
    <xf numFmtId="176" fontId="10" fillId="0" borderId="39" xfId="0" applyNumberFormat="1" applyFont="1" applyBorder="1" applyAlignment="1">
      <alignment horizontal="center" vertical="center"/>
    </xf>
    <xf numFmtId="176" fontId="14" fillId="8" borderId="34" xfId="0" applyNumberFormat="1" applyFont="1" applyFill="1" applyBorder="1" applyAlignment="1">
      <alignment horizontal="center" vertical="center"/>
    </xf>
    <xf numFmtId="176" fontId="10" fillId="0" borderId="18" xfId="0" applyNumberFormat="1" applyFont="1" applyBorder="1" applyAlignment="1">
      <alignment horizontal="center"/>
    </xf>
    <xf numFmtId="176" fontId="10" fillId="0" borderId="40" xfId="0" applyNumberFormat="1" applyFont="1" applyBorder="1" applyAlignment="1">
      <alignment horizontal="center" vertical="center"/>
    </xf>
    <xf numFmtId="176" fontId="3" fillId="7" borderId="40" xfId="0" applyNumberFormat="1" applyFont="1" applyFill="1" applyBorder="1" applyAlignment="1">
      <alignment horizontal="center" vertical="center"/>
    </xf>
    <xf numFmtId="176" fontId="10" fillId="0" borderId="28" xfId="0" applyNumberFormat="1" applyFont="1" applyBorder="1" applyAlignment="1">
      <alignment horizontal="center"/>
    </xf>
    <xf numFmtId="176" fontId="3" fillId="7" borderId="29" xfId="0" applyNumberFormat="1" applyFont="1" applyFill="1" applyBorder="1" applyAlignment="1">
      <alignment horizontal="center" vertical="center"/>
    </xf>
    <xf numFmtId="176" fontId="11" fillId="8" borderId="29" xfId="0" applyNumberFormat="1" applyFont="1" applyFill="1" applyBorder="1" applyAlignment="1">
      <alignment horizontal="center" vertical="center"/>
    </xf>
    <xf numFmtId="176" fontId="15" fillId="8" borderId="29" xfId="0" applyNumberFormat="1" applyFont="1" applyFill="1" applyBorder="1" applyAlignment="1">
      <alignment horizontal="center" vertical="center"/>
    </xf>
    <xf numFmtId="176" fontId="15" fillId="7" borderId="29" xfId="0" applyNumberFormat="1" applyFont="1" applyFill="1" applyBorder="1" applyAlignment="1">
      <alignment horizontal="center" vertical="center"/>
    </xf>
    <xf numFmtId="176" fontId="3" fillId="7" borderId="29" xfId="0" applyNumberFormat="1" applyFont="1" applyFill="1" applyBorder="1" applyAlignment="1">
      <alignment vertical="center"/>
    </xf>
    <xf numFmtId="176" fontId="8" fillId="0" borderId="22" xfId="0" applyNumberFormat="1" applyFont="1" applyBorder="1" applyAlignment="1">
      <alignment horizontal="right"/>
    </xf>
    <xf numFmtId="176" fontId="10" fillId="0" borderId="41" xfId="0" applyNumberFormat="1" applyFont="1" applyBorder="1" applyAlignment="1">
      <alignment horizontal="center" vertical="center"/>
    </xf>
    <xf numFmtId="176" fontId="10" fillId="0" borderId="25" xfId="0" applyNumberFormat="1" applyFont="1" applyBorder="1" applyAlignment="1">
      <alignment horizontal="center" vertical="center"/>
    </xf>
    <xf numFmtId="176" fontId="16" fillId="8" borderId="40" xfId="0" applyNumberFormat="1" applyFont="1" applyFill="1" applyBorder="1" applyAlignment="1">
      <alignment horizontal="center" vertical="center"/>
    </xf>
    <xf numFmtId="176" fontId="16" fillId="8" borderId="29" xfId="0" applyNumberFormat="1" applyFont="1" applyFill="1" applyBorder="1" applyAlignment="1">
      <alignment horizontal="center" vertical="center"/>
    </xf>
    <xf numFmtId="176" fontId="17" fillId="8" borderId="29" xfId="0" applyNumberFormat="1" applyFont="1" applyFill="1" applyBorder="1" applyAlignment="1">
      <alignment horizontal="center" vertical="center"/>
    </xf>
    <xf numFmtId="176" fontId="16" fillId="8" borderId="37" xfId="0" applyNumberFormat="1" applyFont="1" applyFill="1" applyBorder="1" applyAlignment="1">
      <alignment horizontal="center" vertical="center"/>
    </xf>
    <xf numFmtId="176" fontId="18" fillId="8" borderId="29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</sheetPr>
  <dimension ref="A1:Z1002"/>
  <sheetViews>
    <sheetView view="pageBreakPreview" zoomScaleNormal="100" workbookViewId="0">
      <selection activeCell="L11" sqref="L11:N45"/>
    </sheetView>
  </sheetViews>
  <sheetFormatPr defaultColWidth="10.1060606060606" defaultRowHeight="15" customHeight="1"/>
  <cols>
    <col min="1" max="1" width="7.09848484848485" customWidth="1"/>
    <col min="2" max="2" width="24.5984848484848" customWidth="1"/>
    <col min="3" max="3" width="17.5984848484848" customWidth="1"/>
    <col min="4" max="4" width="22.1060606060606" customWidth="1"/>
    <col min="5" max="6" width="8.40151515151515" customWidth="1"/>
    <col min="7" max="7" width="8.3030303030303" customWidth="1"/>
    <col min="9" max="14" width="8.3030303030303" customWidth="1"/>
    <col min="15" max="26" width="12.1060606060606" customWidth="1"/>
  </cols>
  <sheetData>
    <row r="1" ht="33.75" customHeight="1" spans="1:26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ht="15.75" customHeight="1" spans="1:26">
      <c r="A2" s="3" t="s">
        <v>0</v>
      </c>
      <c r="B2" s="4"/>
      <c r="C2" s="5" t="s">
        <v>1</v>
      </c>
      <c r="D2" s="2"/>
      <c r="E2" s="2"/>
      <c r="F2" s="2"/>
      <c r="G2" s="4"/>
      <c r="H2" s="3" t="s">
        <v>2</v>
      </c>
      <c r="I2" s="4"/>
      <c r="J2" s="64">
        <v>44810</v>
      </c>
      <c r="K2" s="2"/>
      <c r="L2" s="2"/>
      <c r="M2" s="2"/>
      <c r="N2" s="4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ht="15.75" customHeight="1" spans="1:26">
      <c r="A3" s="3" t="s">
        <v>3</v>
      </c>
      <c r="B3" s="4"/>
      <c r="C3" s="6"/>
      <c r="D3" s="2"/>
      <c r="E3" s="2"/>
      <c r="F3" s="2"/>
      <c r="G3" s="4"/>
      <c r="H3" s="3" t="s">
        <v>4</v>
      </c>
      <c r="I3" s="4"/>
      <c r="J3" s="64" t="e">
        <f>#REF!</f>
        <v>#REF!</v>
      </c>
      <c r="K3" s="2"/>
      <c r="L3" s="2"/>
      <c r="M3" s="2"/>
      <c r="N3" s="4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ht="15.75" customHeight="1" spans="1:26">
      <c r="A4" s="3" t="s">
        <v>5</v>
      </c>
      <c r="B4" s="4"/>
      <c r="C4" s="6" t="s">
        <v>6</v>
      </c>
      <c r="D4" s="2"/>
      <c r="E4" s="2"/>
      <c r="F4" s="2"/>
      <c r="G4" s="4"/>
      <c r="H4" s="3" t="s">
        <v>7</v>
      </c>
      <c r="I4" s="4"/>
      <c r="J4" s="6" t="s">
        <v>8</v>
      </c>
      <c r="K4" s="2"/>
      <c r="L4" s="2"/>
      <c r="M4" s="2"/>
      <c r="N4" s="4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ht="15.75" customHeight="1" spans="1:26">
      <c r="A5" s="3" t="s">
        <v>9</v>
      </c>
      <c r="B5" s="4"/>
      <c r="C5" s="6"/>
      <c r="D5" s="2"/>
      <c r="E5" s="2"/>
      <c r="F5" s="2"/>
      <c r="G5" s="4"/>
      <c r="H5" s="3" t="s">
        <v>10</v>
      </c>
      <c r="I5" s="4"/>
      <c r="J5" s="66" t="s">
        <v>11</v>
      </c>
      <c r="K5" s="2"/>
      <c r="L5" s="2"/>
      <c r="M5" s="2"/>
      <c r="N5" s="4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ht="15.75" customHeight="1" spans="1:26">
      <c r="A6" s="3" t="s">
        <v>12</v>
      </c>
      <c r="B6" s="4"/>
      <c r="C6" s="6" t="s">
        <v>13</v>
      </c>
      <c r="D6" s="2"/>
      <c r="E6" s="2"/>
      <c r="F6" s="2"/>
      <c r="G6" s="4"/>
      <c r="H6" s="3" t="s">
        <v>14</v>
      </c>
      <c r="I6" s="4"/>
      <c r="J6" s="6"/>
      <c r="K6" s="2"/>
      <c r="L6" s="2"/>
      <c r="M6" s="2"/>
      <c r="N6" s="4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ht="15.75" customHeight="1" spans="1:26">
      <c r="A7" s="7" t="s">
        <v>15</v>
      </c>
      <c r="B7" s="8"/>
      <c r="C7" s="9" t="s">
        <v>16</v>
      </c>
      <c r="D7" s="10"/>
      <c r="E7" s="10"/>
      <c r="F7" s="10"/>
      <c r="G7" s="8"/>
      <c r="H7" s="7" t="s">
        <v>17</v>
      </c>
      <c r="I7" s="8"/>
      <c r="J7" s="67"/>
      <c r="K7" s="10"/>
      <c r="L7" s="10"/>
      <c r="M7" s="10"/>
      <c r="N7" s="8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</row>
    <row r="8" ht="27.75" customHeight="1" spans="1:26">
      <c r="A8" s="11" t="s">
        <v>18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20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ht="18" customHeight="1" spans="1:26">
      <c r="A9" s="13"/>
      <c r="B9" s="14"/>
      <c r="C9" s="15"/>
      <c r="D9" s="16"/>
      <c r="E9" s="16"/>
      <c r="F9" s="14" t="s">
        <v>19</v>
      </c>
      <c r="G9" s="17"/>
      <c r="H9" s="17"/>
      <c r="I9" s="17"/>
      <c r="J9" s="17"/>
      <c r="K9" s="15"/>
      <c r="L9" s="14" t="s">
        <v>20</v>
      </c>
      <c r="M9" s="17"/>
      <c r="N9" s="68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ht="36" customHeight="1" spans="1:26">
      <c r="A10" s="18" t="s">
        <v>21</v>
      </c>
      <c r="B10" s="19" t="s">
        <v>22</v>
      </c>
      <c r="C10" s="20"/>
      <c r="D10" s="18" t="s">
        <v>23</v>
      </c>
      <c r="E10" s="21" t="s">
        <v>24</v>
      </c>
      <c r="F10" s="22" t="s">
        <v>25</v>
      </c>
      <c r="G10" s="23" t="s">
        <v>26</v>
      </c>
      <c r="H10" s="24" t="s">
        <v>27</v>
      </c>
      <c r="I10" s="23" t="s">
        <v>28</v>
      </c>
      <c r="J10" s="23" t="s">
        <v>29</v>
      </c>
      <c r="K10" s="23" t="s">
        <v>30</v>
      </c>
      <c r="L10" s="23" t="s">
        <v>31</v>
      </c>
      <c r="M10" s="24" t="s">
        <v>32</v>
      </c>
      <c r="N10" s="23" t="s">
        <v>33</v>
      </c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</row>
    <row r="11" ht="16.5" customHeight="1" spans="1:26">
      <c r="A11" s="25"/>
      <c r="B11" s="26" t="s">
        <v>34</v>
      </c>
      <c r="C11" s="27"/>
      <c r="D11" s="28" t="s">
        <v>35</v>
      </c>
      <c r="E11" s="29">
        <v>0.5</v>
      </c>
      <c r="F11" s="77">
        <f>G11-3/4</f>
        <v>60.25</v>
      </c>
      <c r="G11" s="78">
        <f>H11-3/4</f>
        <v>61</v>
      </c>
      <c r="H11" s="79">
        <v>61.75</v>
      </c>
      <c r="I11" s="78">
        <f t="shared" ref="I11:K11" si="0">H11+3/4</f>
        <v>62.5</v>
      </c>
      <c r="J11" s="78">
        <f t="shared" si="0"/>
        <v>63.25</v>
      </c>
      <c r="K11" s="87">
        <f t="shared" si="0"/>
        <v>64</v>
      </c>
      <c r="L11" s="88">
        <f>M11-3/4</f>
        <v>65.75</v>
      </c>
      <c r="M11" s="89">
        <v>66.5</v>
      </c>
      <c r="N11" s="87">
        <f>M11+3/4</f>
        <v>67.25</v>
      </c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ht="16.5" customHeight="1" spans="1:26">
      <c r="A12" s="31"/>
      <c r="B12" s="32" t="s">
        <v>36</v>
      </c>
      <c r="C12" s="33"/>
      <c r="D12" s="28" t="s">
        <v>37</v>
      </c>
      <c r="E12" s="34">
        <v>0.5</v>
      </c>
      <c r="F12" s="80">
        <f>G12-3/4</f>
        <v>61.5</v>
      </c>
      <c r="G12" s="52">
        <f>H12-3/4</f>
        <v>62.25</v>
      </c>
      <c r="H12" s="81">
        <v>63</v>
      </c>
      <c r="I12" s="52">
        <f t="shared" ref="I12:K12" si="1">H12+3/4</f>
        <v>63.75</v>
      </c>
      <c r="J12" s="52">
        <f t="shared" si="1"/>
        <v>64.5</v>
      </c>
      <c r="K12" s="70">
        <f t="shared" si="1"/>
        <v>65.25</v>
      </c>
      <c r="L12" s="71">
        <f>M12-3/4</f>
        <v>68</v>
      </c>
      <c r="M12" s="90">
        <v>68.75</v>
      </c>
      <c r="N12" s="70">
        <f>M12+3/4</f>
        <v>69.5</v>
      </c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ht="16.5" customHeight="1" spans="1:26">
      <c r="A13" s="31"/>
      <c r="B13" s="35"/>
      <c r="C13" s="36"/>
      <c r="D13" s="37"/>
      <c r="E13" s="34"/>
      <c r="F13" s="80"/>
      <c r="G13" s="52"/>
      <c r="H13" s="81"/>
      <c r="I13" s="52"/>
      <c r="J13" s="52"/>
      <c r="K13" s="70"/>
      <c r="L13" s="71"/>
      <c r="M13" s="90"/>
      <c r="N13" s="70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ht="16.5" customHeight="1" spans="1:26">
      <c r="A14" s="38"/>
      <c r="B14" s="35" t="s">
        <v>38</v>
      </c>
      <c r="C14" s="36"/>
      <c r="D14" s="39" t="s">
        <v>39</v>
      </c>
      <c r="E14" s="34">
        <v>0.5</v>
      </c>
      <c r="F14" s="80">
        <f t="shared" ref="F14:F17" si="2">G14-1/2</f>
        <v>50.25</v>
      </c>
      <c r="G14" s="52">
        <f t="shared" ref="G14:G17" si="3">H14-1/2</f>
        <v>50.75</v>
      </c>
      <c r="H14" s="81">
        <v>51.25</v>
      </c>
      <c r="I14" s="52">
        <f t="shared" ref="I14:K14" si="4">H14+1/2</f>
        <v>51.75</v>
      </c>
      <c r="J14" s="52">
        <f t="shared" si="4"/>
        <v>52.25</v>
      </c>
      <c r="K14" s="70">
        <f t="shared" si="4"/>
        <v>52.75</v>
      </c>
      <c r="L14" s="71">
        <f t="shared" ref="L14:L17" si="5">M14-1/2</f>
        <v>52.25</v>
      </c>
      <c r="M14" s="90">
        <v>52.75</v>
      </c>
      <c r="N14" s="70">
        <f t="shared" ref="N14:N17" si="6">M14+1/2</f>
        <v>53.25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ht="16.5" customHeight="1" spans="1:26">
      <c r="A15" s="38"/>
      <c r="B15" s="35" t="s">
        <v>40</v>
      </c>
      <c r="C15" s="36"/>
      <c r="D15" s="39" t="s">
        <v>41</v>
      </c>
      <c r="E15" s="34">
        <v>0.5</v>
      </c>
      <c r="F15" s="80">
        <f t="shared" si="2"/>
        <v>46.75</v>
      </c>
      <c r="G15" s="52">
        <f t="shared" si="3"/>
        <v>47.25</v>
      </c>
      <c r="H15" s="81">
        <v>47.75</v>
      </c>
      <c r="I15" s="52">
        <f t="shared" ref="I15:K15" si="7">H15+1/2</f>
        <v>48.25</v>
      </c>
      <c r="J15" s="52">
        <f t="shared" si="7"/>
        <v>48.75</v>
      </c>
      <c r="K15" s="70">
        <f t="shared" si="7"/>
        <v>49.25</v>
      </c>
      <c r="L15" s="71">
        <f t="shared" si="5"/>
        <v>50.25</v>
      </c>
      <c r="M15" s="90">
        <v>50.75</v>
      </c>
      <c r="N15" s="70">
        <f t="shared" si="6"/>
        <v>51.25</v>
      </c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ht="16.5" customHeight="1" spans="1:26">
      <c r="A16" s="38"/>
      <c r="B16" s="35" t="s">
        <v>42</v>
      </c>
      <c r="C16" s="36"/>
      <c r="D16" s="39" t="s">
        <v>43</v>
      </c>
      <c r="E16" s="34">
        <v>0.5</v>
      </c>
      <c r="F16" s="80">
        <f t="shared" si="2"/>
        <v>49.25</v>
      </c>
      <c r="G16" s="52">
        <f t="shared" si="3"/>
        <v>49.75</v>
      </c>
      <c r="H16" s="81">
        <v>50.25</v>
      </c>
      <c r="I16" s="52">
        <f t="shared" ref="I16:K16" si="8">H16+1/2</f>
        <v>50.75</v>
      </c>
      <c r="J16" s="52">
        <f t="shared" si="8"/>
        <v>51.25</v>
      </c>
      <c r="K16" s="70">
        <f t="shared" si="8"/>
        <v>51.75</v>
      </c>
      <c r="L16" s="71">
        <f t="shared" si="5"/>
        <v>50.75</v>
      </c>
      <c r="M16" s="90">
        <v>51.25</v>
      </c>
      <c r="N16" s="70">
        <f t="shared" si="6"/>
        <v>51.75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ht="16.5" customHeight="1" spans="1:26">
      <c r="A17" s="38"/>
      <c r="B17" s="35" t="s">
        <v>44</v>
      </c>
      <c r="C17" s="36"/>
      <c r="D17" s="39" t="s">
        <v>45</v>
      </c>
      <c r="E17" s="34">
        <v>0.5</v>
      </c>
      <c r="F17" s="80">
        <f t="shared" si="2"/>
        <v>45.75</v>
      </c>
      <c r="G17" s="52">
        <f t="shared" si="3"/>
        <v>46.25</v>
      </c>
      <c r="H17" s="81">
        <v>46.75</v>
      </c>
      <c r="I17" s="52">
        <f t="shared" ref="I17:K17" si="9">H17+1/2</f>
        <v>47.25</v>
      </c>
      <c r="J17" s="52">
        <f t="shared" si="9"/>
        <v>47.75</v>
      </c>
      <c r="K17" s="70">
        <f t="shared" si="9"/>
        <v>48.25</v>
      </c>
      <c r="L17" s="71">
        <f t="shared" si="5"/>
        <v>49.25</v>
      </c>
      <c r="M17" s="90">
        <v>49.75</v>
      </c>
      <c r="N17" s="70">
        <f t="shared" si="6"/>
        <v>50.25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ht="16.5" customHeight="1" spans="1:26">
      <c r="A18" s="38"/>
      <c r="B18" s="35" t="s">
        <v>46</v>
      </c>
      <c r="C18" s="36"/>
      <c r="D18" s="39" t="s">
        <v>47</v>
      </c>
      <c r="E18" s="34">
        <v>0.25</v>
      </c>
      <c r="F18" s="80">
        <f>G18</f>
        <v>30</v>
      </c>
      <c r="G18" s="52">
        <f>H18</f>
        <v>30</v>
      </c>
      <c r="H18" s="81">
        <v>30</v>
      </c>
      <c r="I18" s="52">
        <f t="shared" ref="I18:K18" si="10">H18</f>
        <v>30</v>
      </c>
      <c r="J18" s="52">
        <f t="shared" si="10"/>
        <v>30</v>
      </c>
      <c r="K18" s="70">
        <f t="shared" si="10"/>
        <v>30</v>
      </c>
      <c r="L18" s="71">
        <f>M18</f>
        <v>31</v>
      </c>
      <c r="M18" s="90">
        <v>31</v>
      </c>
      <c r="N18" s="70">
        <f>M18</f>
        <v>31</v>
      </c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ht="16.5" customHeight="1" spans="1:26">
      <c r="A19" s="38"/>
      <c r="B19" s="35" t="s">
        <v>48</v>
      </c>
      <c r="C19" s="36"/>
      <c r="D19" s="39" t="s">
        <v>49</v>
      </c>
      <c r="E19" s="34">
        <v>0.25</v>
      </c>
      <c r="F19" s="80">
        <f>G19</f>
        <v>29</v>
      </c>
      <c r="G19" s="52">
        <f>H19</f>
        <v>29</v>
      </c>
      <c r="H19" s="81">
        <v>29</v>
      </c>
      <c r="I19" s="52">
        <f t="shared" ref="I19:K19" si="11">H19</f>
        <v>29</v>
      </c>
      <c r="J19" s="52">
        <f t="shared" si="11"/>
        <v>29</v>
      </c>
      <c r="K19" s="70">
        <f t="shared" si="11"/>
        <v>29</v>
      </c>
      <c r="L19" s="71">
        <f>M19</f>
        <v>30</v>
      </c>
      <c r="M19" s="90">
        <v>30</v>
      </c>
      <c r="N19" s="70">
        <f>M19</f>
        <v>30</v>
      </c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ht="16.5" customHeight="1" spans="1:26">
      <c r="A20" s="38"/>
      <c r="B20" s="35"/>
      <c r="C20" s="36"/>
      <c r="D20" s="40"/>
      <c r="E20" s="34"/>
      <c r="F20" s="80"/>
      <c r="G20" s="52"/>
      <c r="H20" s="81"/>
      <c r="I20" s="52"/>
      <c r="J20" s="52"/>
      <c r="K20" s="70"/>
      <c r="L20" s="71"/>
      <c r="M20" s="90"/>
      <c r="N20" s="70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ht="16.5" customHeight="1" spans="1:26">
      <c r="A21" s="38"/>
      <c r="B21" s="35" t="s">
        <v>50</v>
      </c>
      <c r="C21" s="36"/>
      <c r="D21" s="39" t="s">
        <v>51</v>
      </c>
      <c r="E21" s="34">
        <v>0.125</v>
      </c>
      <c r="F21" s="51">
        <f>G21-1/4</f>
        <v>12.5</v>
      </c>
      <c r="G21" s="52">
        <f>H21-1/4</f>
        <v>12.75</v>
      </c>
      <c r="H21" s="82">
        <v>13</v>
      </c>
      <c r="I21" s="52">
        <f t="shared" ref="I21:K21" si="12">H21+1/4</f>
        <v>13.25</v>
      </c>
      <c r="J21" s="52">
        <f t="shared" si="12"/>
        <v>13.5</v>
      </c>
      <c r="K21" s="70">
        <f t="shared" si="12"/>
        <v>13.75</v>
      </c>
      <c r="L21" s="71">
        <f t="shared" ref="L21:L25" si="13">M21-1/4</f>
        <v>15.25</v>
      </c>
      <c r="M21" s="90">
        <v>15.5</v>
      </c>
      <c r="N21" s="70">
        <f t="shared" ref="N21:N25" si="14">M21+1/4</f>
        <v>15.75</v>
      </c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ht="16.5" customHeight="1" spans="1:26">
      <c r="A22" s="38"/>
      <c r="B22" s="35" t="s">
        <v>52</v>
      </c>
      <c r="C22" s="36"/>
      <c r="D22" s="39" t="s">
        <v>53</v>
      </c>
      <c r="E22" s="34">
        <v>0.125</v>
      </c>
      <c r="F22" s="51">
        <f>G22-1/8</f>
        <v>2.125</v>
      </c>
      <c r="G22" s="52">
        <f>H22-1/8</f>
        <v>2.25</v>
      </c>
      <c r="H22" s="82">
        <v>2.375</v>
      </c>
      <c r="I22" s="52">
        <f t="shared" ref="I22:K22" si="15">H22+1/8</f>
        <v>2.5</v>
      </c>
      <c r="J22" s="52">
        <f t="shared" si="15"/>
        <v>2.625</v>
      </c>
      <c r="K22" s="70">
        <f t="shared" si="15"/>
        <v>2.75</v>
      </c>
      <c r="L22" s="71">
        <f t="shared" si="13"/>
        <v>3.25</v>
      </c>
      <c r="M22" s="90">
        <v>3.5</v>
      </c>
      <c r="N22" s="70">
        <f t="shared" si="14"/>
        <v>3.75</v>
      </c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ht="16.5" customHeight="1" spans="1:26">
      <c r="A23" s="38"/>
      <c r="B23" s="35" t="s">
        <v>54</v>
      </c>
      <c r="C23" s="36"/>
      <c r="D23" s="39" t="s">
        <v>55</v>
      </c>
      <c r="E23" s="34">
        <v>0.125</v>
      </c>
      <c r="F23" s="51">
        <f>G23-1/4</f>
        <v>14</v>
      </c>
      <c r="G23" s="52">
        <f>H23-1/4</f>
        <v>14.25</v>
      </c>
      <c r="H23" s="82">
        <v>14.5</v>
      </c>
      <c r="I23" s="52">
        <f t="shared" ref="I23:K23" si="16">H23+1/4</f>
        <v>14.75</v>
      </c>
      <c r="J23" s="52">
        <f t="shared" si="16"/>
        <v>15</v>
      </c>
      <c r="K23" s="70">
        <f t="shared" si="16"/>
        <v>15.25</v>
      </c>
      <c r="L23" s="71">
        <f t="shared" si="13"/>
        <v>15.5</v>
      </c>
      <c r="M23" s="90">
        <v>15.75</v>
      </c>
      <c r="N23" s="70">
        <f t="shared" si="14"/>
        <v>16</v>
      </c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ht="16.5" customHeight="1" spans="1:26">
      <c r="A24" s="38"/>
      <c r="B24" s="35" t="s">
        <v>56</v>
      </c>
      <c r="C24" s="36"/>
      <c r="D24" s="39" t="s">
        <v>57</v>
      </c>
      <c r="E24" s="34">
        <v>0.125</v>
      </c>
      <c r="F24" s="51">
        <f>G24-1/8</f>
        <v>3.875</v>
      </c>
      <c r="G24" s="52">
        <f>H24-1/8</f>
        <v>4</v>
      </c>
      <c r="H24" s="82">
        <v>4.125</v>
      </c>
      <c r="I24" s="52">
        <f t="shared" ref="I24:K24" si="17">H24+1/8</f>
        <v>4.25</v>
      </c>
      <c r="J24" s="52">
        <f t="shared" si="17"/>
        <v>4.375</v>
      </c>
      <c r="K24" s="70">
        <f t="shared" si="17"/>
        <v>4.5</v>
      </c>
      <c r="L24" s="71">
        <f t="shared" si="13"/>
        <v>5.5</v>
      </c>
      <c r="M24" s="90">
        <v>5.75</v>
      </c>
      <c r="N24" s="70">
        <f t="shared" si="14"/>
        <v>6</v>
      </c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ht="16.5" customHeight="1" spans="1:26">
      <c r="A25" s="38"/>
      <c r="B25" s="35" t="s">
        <v>58</v>
      </c>
      <c r="C25" s="36"/>
      <c r="D25" s="39" t="s">
        <v>59</v>
      </c>
      <c r="E25" s="34">
        <v>0.25</v>
      </c>
      <c r="F25" s="51">
        <f t="shared" ref="F25:F28" si="18">G25</f>
        <v>4.75</v>
      </c>
      <c r="G25" s="52">
        <f t="shared" ref="G25:G28" si="19">H25</f>
        <v>4.75</v>
      </c>
      <c r="H25" s="82">
        <v>4.75</v>
      </c>
      <c r="I25" s="52">
        <f t="shared" ref="I25:K25" si="20">H25</f>
        <v>4.75</v>
      </c>
      <c r="J25" s="52">
        <f t="shared" si="20"/>
        <v>4.75</v>
      </c>
      <c r="K25" s="70">
        <f t="shared" si="20"/>
        <v>4.75</v>
      </c>
      <c r="L25" s="71">
        <f t="shared" si="13"/>
        <v>5.25</v>
      </c>
      <c r="M25" s="90">
        <v>5.5</v>
      </c>
      <c r="N25" s="70">
        <f t="shared" si="14"/>
        <v>5.75</v>
      </c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ht="16.5" customHeight="1" spans="1:26">
      <c r="A26" s="38"/>
      <c r="B26" s="35"/>
      <c r="C26" s="36"/>
      <c r="D26" s="40"/>
      <c r="E26" s="34"/>
      <c r="F26" s="51"/>
      <c r="G26" s="52"/>
      <c r="H26" s="82"/>
      <c r="I26" s="52"/>
      <c r="J26" s="52"/>
      <c r="K26" s="70"/>
      <c r="L26" s="71"/>
      <c r="M26" s="90"/>
      <c r="N26" s="70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ht="16.5" customHeight="1" spans="1:26">
      <c r="A27" s="38"/>
      <c r="B27" s="35" t="s">
        <v>60</v>
      </c>
      <c r="C27" s="36"/>
      <c r="D27" s="39" t="s">
        <v>61</v>
      </c>
      <c r="E27" s="41">
        <v>0.125</v>
      </c>
      <c r="F27" s="80">
        <f t="shared" si="18"/>
        <v>0.5</v>
      </c>
      <c r="G27" s="52">
        <f t="shared" si="19"/>
        <v>0.5</v>
      </c>
      <c r="H27" s="82">
        <v>0.5</v>
      </c>
      <c r="I27" s="52">
        <f t="shared" ref="I27:K27" si="21">H27</f>
        <v>0.5</v>
      </c>
      <c r="J27" s="52">
        <f t="shared" si="21"/>
        <v>0.5</v>
      </c>
      <c r="K27" s="70">
        <f t="shared" si="21"/>
        <v>0.5</v>
      </c>
      <c r="L27" s="71">
        <f>M27-1/8</f>
        <v>0.375</v>
      </c>
      <c r="M27" s="90">
        <v>0.5</v>
      </c>
      <c r="N27" s="70">
        <f>M27+1/8</f>
        <v>0.625</v>
      </c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ht="16.5" customHeight="1" spans="1:26">
      <c r="A28" s="38"/>
      <c r="B28" s="35" t="s">
        <v>62</v>
      </c>
      <c r="C28" s="36"/>
      <c r="D28" s="39" t="s">
        <v>63</v>
      </c>
      <c r="E28" s="41">
        <v>0.125</v>
      </c>
      <c r="F28" s="80">
        <f t="shared" si="18"/>
        <v>0</v>
      </c>
      <c r="G28" s="52">
        <f t="shared" si="19"/>
        <v>0</v>
      </c>
      <c r="H28" s="82">
        <v>0</v>
      </c>
      <c r="I28" s="52">
        <f t="shared" ref="I28:K28" si="22">H28</f>
        <v>0</v>
      </c>
      <c r="J28" s="52">
        <f t="shared" si="22"/>
        <v>0</v>
      </c>
      <c r="K28" s="70">
        <f t="shared" si="22"/>
        <v>0</v>
      </c>
      <c r="L28" s="71">
        <f>M28-1/8</f>
        <v>-0.125</v>
      </c>
      <c r="M28" s="90">
        <v>0</v>
      </c>
      <c r="N28" s="70">
        <f>M28+1/8</f>
        <v>0.125</v>
      </c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ht="16.5" customHeight="1" spans="1:26">
      <c r="A29" s="38"/>
      <c r="B29" s="35" t="s">
        <v>64</v>
      </c>
      <c r="C29" s="36"/>
      <c r="D29" s="39" t="s">
        <v>65</v>
      </c>
      <c r="E29" s="34">
        <v>0.25</v>
      </c>
      <c r="F29" s="51">
        <f>G29-0.375</f>
        <v>13.25</v>
      </c>
      <c r="G29" s="52">
        <f>H29-0.375</f>
        <v>13.625</v>
      </c>
      <c r="H29" s="83">
        <v>14</v>
      </c>
      <c r="I29" s="52">
        <f t="shared" ref="I29:K29" si="23">H29+0.375</f>
        <v>14.375</v>
      </c>
      <c r="J29" s="52">
        <f t="shared" si="23"/>
        <v>14.75</v>
      </c>
      <c r="K29" s="70">
        <f t="shared" si="23"/>
        <v>15.125</v>
      </c>
      <c r="L29" s="71">
        <f>M29-0.5</f>
        <v>15.75</v>
      </c>
      <c r="M29" s="90">
        <v>16.25</v>
      </c>
      <c r="N29" s="70">
        <f>M29+0.5</f>
        <v>16.75</v>
      </c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ht="16.5" customHeight="1" spans="1:26">
      <c r="A30" s="38"/>
      <c r="B30" s="35" t="s">
        <v>66</v>
      </c>
      <c r="C30" s="36"/>
      <c r="D30" s="39" t="s">
        <v>67</v>
      </c>
      <c r="E30" s="34">
        <v>0.125</v>
      </c>
      <c r="F30" s="51">
        <f>G30-1/8</f>
        <v>2.875</v>
      </c>
      <c r="G30" s="52">
        <f>H30-1/8</f>
        <v>3</v>
      </c>
      <c r="H30" s="82">
        <v>3.125</v>
      </c>
      <c r="I30" s="52">
        <f t="shared" ref="I30:K30" si="24">H30+1/8</f>
        <v>3.25</v>
      </c>
      <c r="J30" s="52">
        <f t="shared" si="24"/>
        <v>3.375</v>
      </c>
      <c r="K30" s="70">
        <f t="shared" si="24"/>
        <v>3.5</v>
      </c>
      <c r="L30" s="71">
        <f>M30-1/4</f>
        <v>3.25</v>
      </c>
      <c r="M30" s="90">
        <v>3.5</v>
      </c>
      <c r="N30" s="70">
        <f>M30+1/4</f>
        <v>3.75</v>
      </c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ht="16.5" customHeight="1" spans="1:26">
      <c r="A31" s="38"/>
      <c r="B31" s="35" t="s">
        <v>68</v>
      </c>
      <c r="C31" s="36"/>
      <c r="D31" s="39" t="s">
        <v>69</v>
      </c>
      <c r="E31" s="34">
        <v>0.125</v>
      </c>
      <c r="F31" s="51">
        <f>G31-1/8</f>
        <v>2</v>
      </c>
      <c r="G31" s="52">
        <f>H31-1/8</f>
        <v>2.125</v>
      </c>
      <c r="H31" s="82">
        <v>2.25</v>
      </c>
      <c r="I31" s="52">
        <f t="shared" ref="I31:K31" si="25">H31+1/8</f>
        <v>2.375</v>
      </c>
      <c r="J31" s="52">
        <f t="shared" si="25"/>
        <v>2.5</v>
      </c>
      <c r="K31" s="70">
        <f t="shared" si="25"/>
        <v>2.625</v>
      </c>
      <c r="L31" s="71">
        <f>M31-1/4</f>
        <v>3.625</v>
      </c>
      <c r="M31" s="90">
        <v>3.875</v>
      </c>
      <c r="N31" s="70">
        <f>M31+1/4</f>
        <v>4.125</v>
      </c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ht="16.5" customHeight="1" spans="1:26">
      <c r="A32" s="38"/>
      <c r="B32" s="35"/>
      <c r="C32" s="36"/>
      <c r="D32" s="40"/>
      <c r="E32" s="34"/>
      <c r="F32" s="80"/>
      <c r="G32" s="52"/>
      <c r="H32" s="82"/>
      <c r="I32" s="52"/>
      <c r="J32" s="52"/>
      <c r="K32" s="70"/>
      <c r="L32" s="71"/>
      <c r="M32" s="90"/>
      <c r="N32" s="70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ht="16.5" customHeight="1" spans="1:26">
      <c r="A33" s="38"/>
      <c r="B33" s="35" t="s">
        <v>70</v>
      </c>
      <c r="C33" s="36"/>
      <c r="D33" s="39" t="s">
        <v>71</v>
      </c>
      <c r="E33" s="34">
        <v>0.5</v>
      </c>
      <c r="F33" s="51">
        <f t="shared" ref="F33:F37" si="26">G33-2</f>
        <v>33</v>
      </c>
      <c r="G33" s="52">
        <f t="shared" ref="G33:G37" si="27">H33-2</f>
        <v>35</v>
      </c>
      <c r="H33" s="82">
        <v>37</v>
      </c>
      <c r="I33" s="52">
        <f t="shared" ref="I33:I37" si="28">H33+2</f>
        <v>39</v>
      </c>
      <c r="J33" s="52">
        <f t="shared" ref="J33:J37" si="29">I33+2.5</f>
        <v>41.5</v>
      </c>
      <c r="K33" s="70">
        <f t="shared" ref="K33:K37" si="30">J33+2.5</f>
        <v>44</v>
      </c>
      <c r="L33" s="71">
        <f t="shared" ref="L33:L37" si="31">M33-3</f>
        <v>43</v>
      </c>
      <c r="M33" s="90">
        <v>46</v>
      </c>
      <c r="N33" s="70">
        <f t="shared" ref="N33:N37" si="32">M33+3.5</f>
        <v>49.5</v>
      </c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ht="16.5" customHeight="1" spans="1:26">
      <c r="A34" s="38"/>
      <c r="B34" s="35" t="s">
        <v>72</v>
      </c>
      <c r="C34" s="36"/>
      <c r="D34" s="39" t="s">
        <v>73</v>
      </c>
      <c r="E34" s="34">
        <v>0.5</v>
      </c>
      <c r="F34" s="51">
        <f t="shared" si="26"/>
        <v>27</v>
      </c>
      <c r="G34" s="52">
        <f t="shared" si="27"/>
        <v>29</v>
      </c>
      <c r="H34" s="82">
        <v>31</v>
      </c>
      <c r="I34" s="52">
        <f t="shared" si="28"/>
        <v>33</v>
      </c>
      <c r="J34" s="52">
        <f t="shared" si="29"/>
        <v>35.5</v>
      </c>
      <c r="K34" s="70">
        <f t="shared" si="30"/>
        <v>38</v>
      </c>
      <c r="L34" s="71">
        <f t="shared" si="31"/>
        <v>41.25</v>
      </c>
      <c r="M34" s="90">
        <v>44.25</v>
      </c>
      <c r="N34" s="70">
        <f t="shared" si="32"/>
        <v>47.75</v>
      </c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ht="16.5" customHeight="1" spans="1:26">
      <c r="A35" s="38"/>
      <c r="B35" s="35" t="s">
        <v>74</v>
      </c>
      <c r="C35" s="36"/>
      <c r="D35" s="39" t="s">
        <v>75</v>
      </c>
      <c r="E35" s="34">
        <v>0.5</v>
      </c>
      <c r="F35" s="51">
        <f t="shared" si="26"/>
        <v>38</v>
      </c>
      <c r="G35" s="52">
        <f t="shared" si="27"/>
        <v>40</v>
      </c>
      <c r="H35" s="82">
        <v>42</v>
      </c>
      <c r="I35" s="52">
        <f t="shared" si="28"/>
        <v>44</v>
      </c>
      <c r="J35" s="52">
        <f t="shared" si="29"/>
        <v>46.5</v>
      </c>
      <c r="K35" s="70">
        <f t="shared" si="30"/>
        <v>49</v>
      </c>
      <c r="L35" s="71">
        <f t="shared" si="31"/>
        <v>50.5</v>
      </c>
      <c r="M35" s="90">
        <v>53.5</v>
      </c>
      <c r="N35" s="70">
        <f t="shared" si="32"/>
        <v>57</v>
      </c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ht="16.5" customHeight="1" spans="1:26">
      <c r="A36" s="38"/>
      <c r="B36" s="35" t="s">
        <v>76</v>
      </c>
      <c r="C36" s="36"/>
      <c r="D36" s="39" t="s">
        <v>77</v>
      </c>
      <c r="E36" s="34">
        <v>1</v>
      </c>
      <c r="F36" s="51">
        <f t="shared" si="26"/>
        <v>64</v>
      </c>
      <c r="G36" s="52">
        <f t="shared" si="27"/>
        <v>66</v>
      </c>
      <c r="H36" s="82">
        <v>68</v>
      </c>
      <c r="I36" s="52">
        <f t="shared" si="28"/>
        <v>70</v>
      </c>
      <c r="J36" s="52">
        <f t="shared" si="29"/>
        <v>72.5</v>
      </c>
      <c r="K36" s="70">
        <f t="shared" si="30"/>
        <v>75</v>
      </c>
      <c r="L36" s="71">
        <f t="shared" si="31"/>
        <v>83</v>
      </c>
      <c r="M36" s="90">
        <v>86</v>
      </c>
      <c r="N36" s="70">
        <f t="shared" si="32"/>
        <v>89.5</v>
      </c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ht="16.5" customHeight="1" spans="1:26">
      <c r="A37" s="38"/>
      <c r="B37" s="35" t="s">
        <v>78</v>
      </c>
      <c r="C37" s="36"/>
      <c r="D37" s="39" t="s">
        <v>79</v>
      </c>
      <c r="E37" s="34">
        <v>1</v>
      </c>
      <c r="F37" s="51">
        <f t="shared" si="26"/>
        <v>62</v>
      </c>
      <c r="G37" s="52">
        <f t="shared" si="27"/>
        <v>64</v>
      </c>
      <c r="H37" s="82">
        <v>66</v>
      </c>
      <c r="I37" s="52">
        <f t="shared" si="28"/>
        <v>68</v>
      </c>
      <c r="J37" s="52">
        <f t="shared" si="29"/>
        <v>70.5</v>
      </c>
      <c r="K37" s="70">
        <f t="shared" si="30"/>
        <v>73</v>
      </c>
      <c r="L37" s="71">
        <f t="shared" si="31"/>
        <v>77</v>
      </c>
      <c r="M37" s="90">
        <v>80</v>
      </c>
      <c r="N37" s="70">
        <f t="shared" si="32"/>
        <v>83.5</v>
      </c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ht="16.5" customHeight="1" spans="1:26">
      <c r="A38" s="38"/>
      <c r="B38" s="35"/>
      <c r="C38" s="36"/>
      <c r="D38" s="40"/>
      <c r="E38" s="34"/>
      <c r="F38" s="51"/>
      <c r="G38" s="52"/>
      <c r="H38" s="82"/>
      <c r="I38" s="52"/>
      <c r="J38" s="52"/>
      <c r="K38" s="70"/>
      <c r="L38" s="71"/>
      <c r="M38" s="90"/>
      <c r="N38" s="70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ht="16.5" customHeight="1" spans="1:26">
      <c r="A39" s="38"/>
      <c r="B39" s="35" t="s">
        <v>80</v>
      </c>
      <c r="C39" s="36"/>
      <c r="D39" s="39" t="s">
        <v>81</v>
      </c>
      <c r="E39" s="41">
        <v>0.125</v>
      </c>
      <c r="F39" s="51">
        <f>G39-1/4</f>
        <v>8.25</v>
      </c>
      <c r="G39" s="52">
        <f>H39-1/4</f>
        <v>8.5</v>
      </c>
      <c r="H39" s="81">
        <v>8.75</v>
      </c>
      <c r="I39" s="52">
        <f t="shared" ref="I39:K39" si="33">H39+1/4</f>
        <v>9</v>
      </c>
      <c r="J39" s="52">
        <f t="shared" si="33"/>
        <v>9.25</v>
      </c>
      <c r="K39" s="70">
        <f t="shared" si="33"/>
        <v>9.5</v>
      </c>
      <c r="L39" s="71">
        <f>M39-3/8</f>
        <v>9.375</v>
      </c>
      <c r="M39" s="91">
        <v>9.75</v>
      </c>
      <c r="N39" s="70">
        <f>M39+3/8</f>
        <v>10.125</v>
      </c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ht="16.5" customHeight="1" spans="1:26">
      <c r="A40" s="38"/>
      <c r="B40" s="35" t="s">
        <v>82</v>
      </c>
      <c r="C40" s="36"/>
      <c r="D40" s="42" t="s">
        <v>83</v>
      </c>
      <c r="E40" s="41">
        <v>0.125</v>
      </c>
      <c r="F40" s="51">
        <f>G40-1/8</f>
        <v>8</v>
      </c>
      <c r="G40" s="52">
        <f>H40-1/8</f>
        <v>8.125</v>
      </c>
      <c r="H40" s="84">
        <v>8.25</v>
      </c>
      <c r="I40" s="52">
        <f t="shared" ref="I40:K40" si="34">H40+1/8</f>
        <v>8.375</v>
      </c>
      <c r="J40" s="52">
        <f t="shared" si="34"/>
        <v>8.5</v>
      </c>
      <c r="K40" s="70">
        <f t="shared" si="34"/>
        <v>8.625</v>
      </c>
      <c r="L40" s="71">
        <f>M40-1/4</f>
        <v>9.75</v>
      </c>
      <c r="M40" s="90">
        <v>10</v>
      </c>
      <c r="N40" s="70">
        <f>M40+1/4</f>
        <v>10.25</v>
      </c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ht="16.5" customHeight="1" spans="1:26">
      <c r="A41" s="38"/>
      <c r="B41" s="35" t="s">
        <v>84</v>
      </c>
      <c r="C41" s="36"/>
      <c r="D41" s="42" t="s">
        <v>85</v>
      </c>
      <c r="E41" s="41">
        <v>0.125</v>
      </c>
      <c r="F41" s="51">
        <f>G41-1/8</f>
        <v>10.375</v>
      </c>
      <c r="G41" s="52">
        <f>H41-1/8</f>
        <v>10.5</v>
      </c>
      <c r="H41" s="81">
        <v>10.625</v>
      </c>
      <c r="I41" s="52">
        <f t="shared" ref="I41:K41" si="35">H41+1/8</f>
        <v>10.75</v>
      </c>
      <c r="J41" s="52">
        <f t="shared" si="35"/>
        <v>10.875</v>
      </c>
      <c r="K41" s="70">
        <f t="shared" si="35"/>
        <v>11</v>
      </c>
      <c r="L41" s="71">
        <f>M41-1/4</f>
        <v>10</v>
      </c>
      <c r="M41" s="90">
        <v>10.25</v>
      </c>
      <c r="N41" s="70">
        <f>M41+1/4</f>
        <v>10.5</v>
      </c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ht="16.5" customHeight="1" spans="1:26">
      <c r="A42" s="38"/>
      <c r="B42" s="35" t="s">
        <v>86</v>
      </c>
      <c r="C42" s="36"/>
      <c r="D42" s="42" t="s">
        <v>87</v>
      </c>
      <c r="E42" s="34">
        <v>0</v>
      </c>
      <c r="F42" s="51">
        <f t="shared" ref="F42:F45" si="36">G42</f>
        <v>1</v>
      </c>
      <c r="G42" s="52">
        <f>H42</f>
        <v>1</v>
      </c>
      <c r="H42" s="81">
        <v>1</v>
      </c>
      <c r="I42" s="52">
        <f t="shared" ref="I42:K42" si="37">H42</f>
        <v>1</v>
      </c>
      <c r="J42" s="52">
        <f t="shared" si="37"/>
        <v>1</v>
      </c>
      <c r="K42" s="70">
        <f t="shared" si="37"/>
        <v>1</v>
      </c>
      <c r="L42" s="71">
        <f t="shared" ref="L42:L45" si="38">M42-0</f>
        <v>1.5</v>
      </c>
      <c r="M42" s="92">
        <v>1.5</v>
      </c>
      <c r="N42" s="70">
        <f t="shared" ref="N42:N45" si="39">M42+0</f>
        <v>1.5</v>
      </c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ht="16.5" customHeight="1" spans="1:26">
      <c r="A43" s="38"/>
      <c r="B43" s="35" t="s">
        <v>88</v>
      </c>
      <c r="C43" s="36"/>
      <c r="D43" s="42" t="s">
        <v>89</v>
      </c>
      <c r="E43" s="34">
        <v>0</v>
      </c>
      <c r="F43" s="51">
        <f t="shared" si="36"/>
        <v>12.5</v>
      </c>
      <c r="G43" s="52">
        <f>H43-0.5</f>
        <v>12.5</v>
      </c>
      <c r="H43" s="81">
        <v>13</v>
      </c>
      <c r="I43" s="52">
        <f>H43</f>
        <v>13</v>
      </c>
      <c r="J43" s="52">
        <f>I43+0.5</f>
        <v>13.5</v>
      </c>
      <c r="K43" s="70">
        <f>J43</f>
        <v>13.5</v>
      </c>
      <c r="L43" s="71">
        <f t="shared" si="38"/>
        <v>13</v>
      </c>
      <c r="M43" s="90">
        <v>13</v>
      </c>
      <c r="N43" s="70">
        <f t="shared" si="39"/>
        <v>13</v>
      </c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ht="16.5" customHeight="1" spans="1:26">
      <c r="A44" s="38"/>
      <c r="B44" s="35"/>
      <c r="C44" s="36"/>
      <c r="D44" s="43"/>
      <c r="E44" s="41"/>
      <c r="F44" s="51"/>
      <c r="G44" s="52"/>
      <c r="H44" s="85"/>
      <c r="I44" s="52"/>
      <c r="J44" s="52"/>
      <c r="K44" s="70"/>
      <c r="L44" s="71"/>
      <c r="M44" s="93"/>
      <c r="N44" s="70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ht="16.5" customHeight="1" spans="1:26">
      <c r="A45" s="38"/>
      <c r="B45" s="44" t="s">
        <v>90</v>
      </c>
      <c r="C45" s="36"/>
      <c r="D45" s="45" t="s">
        <v>91</v>
      </c>
      <c r="E45" s="86">
        <v>0.125</v>
      </c>
      <c r="F45" s="51">
        <f t="shared" si="36"/>
        <v>3.75</v>
      </c>
      <c r="G45" s="52">
        <f>H45</f>
        <v>3.75</v>
      </c>
      <c r="H45" s="81">
        <v>3.75</v>
      </c>
      <c r="I45" s="52">
        <f t="shared" ref="I45:K45" si="40">H45</f>
        <v>3.75</v>
      </c>
      <c r="J45" s="52">
        <f t="shared" si="40"/>
        <v>3.75</v>
      </c>
      <c r="K45" s="70">
        <f t="shared" si="40"/>
        <v>3.75</v>
      </c>
      <c r="L45" s="71">
        <f t="shared" si="38"/>
        <v>4.625</v>
      </c>
      <c r="M45" s="90">
        <v>4.625</v>
      </c>
      <c r="N45" s="70">
        <f t="shared" si="39"/>
        <v>4.625</v>
      </c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ht="16.5" customHeight="1" spans="1:26">
      <c r="A46" s="38"/>
      <c r="B46" s="48"/>
      <c r="C46" s="36"/>
      <c r="D46" s="49"/>
      <c r="E46" s="41"/>
      <c r="F46" s="51"/>
      <c r="G46" s="52"/>
      <c r="H46" s="53"/>
      <c r="I46" s="52"/>
      <c r="J46" s="52"/>
      <c r="K46" s="70"/>
      <c r="L46" s="71"/>
      <c r="M46" s="72"/>
      <c r="N46" s="70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ht="16.5" customHeight="1" spans="1:26">
      <c r="A47" s="38"/>
      <c r="B47" s="35"/>
      <c r="C47" s="36"/>
      <c r="D47" s="49"/>
      <c r="E47" s="34"/>
      <c r="F47" s="51"/>
      <c r="G47" s="52"/>
      <c r="H47" s="54"/>
      <c r="I47" s="52"/>
      <c r="J47" s="52"/>
      <c r="K47" s="70"/>
      <c r="L47" s="71"/>
      <c r="M47" s="73"/>
      <c r="N47" s="70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ht="16.5" customHeight="1" spans="1:26">
      <c r="A48" s="55"/>
      <c r="B48" s="56"/>
      <c r="C48" s="57"/>
      <c r="D48" s="58"/>
      <c r="E48" s="59"/>
      <c r="F48" s="60"/>
      <c r="G48" s="61"/>
      <c r="H48" s="62"/>
      <c r="I48" s="61"/>
      <c r="J48" s="61"/>
      <c r="K48" s="74"/>
      <c r="L48" s="75"/>
      <c r="M48" s="76"/>
      <c r="N48" s="74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ht="15.75" customHeight="1" spans="1:26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ht="15.75" customHeight="1" spans="1:26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ht="15.75" customHeight="1" spans="1:26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ht="15.75" customHeight="1" spans="1:26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ht="15.75" customHeight="1" spans="1:26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5.75" customHeight="1" spans="1:26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ht="15.75" customHeight="1" spans="1:26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ht="15.75" customHeight="1" spans="1:26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ht="15.75" customHeight="1" spans="1:26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ht="15.75" customHeight="1" spans="1:26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ht="15.75" customHeight="1" spans="1:26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ht="15.75" customHeight="1" spans="1:26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ht="15.75" customHeight="1" spans="1:26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ht="15.75" customHeight="1" spans="1:26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ht="15.75" customHeight="1" spans="1:26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ht="15.75" customHeight="1" spans="1:26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ht="15.75" customHeight="1" spans="1:26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ht="15.75" customHeight="1" spans="1:26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ht="15.75" customHeight="1" spans="1:26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ht="15.75" customHeight="1" spans="1:26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ht="15.75" customHeight="1" spans="1:26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ht="15.75" customHeight="1" spans="1:26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ht="15.75" customHeight="1" spans="1:26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ht="15.75" customHeight="1" spans="1:26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ht="15.75" customHeight="1" spans="1:26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ht="15.75" customHeight="1" spans="1:26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ht="15.75" customHeight="1" spans="1:26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ht="15.75" customHeight="1" spans="1:26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ht="15.75" customHeight="1" spans="1:26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ht="15.75" customHeight="1" spans="1:26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ht="15.75" customHeight="1" spans="1:26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ht="15.75" customHeight="1" spans="1:26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ht="15.75" customHeight="1" spans="1:26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ht="15.75" customHeight="1" spans="1:26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ht="15.75" customHeight="1" spans="1:26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ht="15.75" customHeight="1" spans="1:26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ht="15.75" customHeight="1" spans="1:26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ht="15.75" customHeight="1" spans="1:26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ht="15.75" customHeight="1" spans="1:26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ht="15.75" customHeight="1" spans="1:26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ht="15.75" customHeight="1" spans="1:26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ht="15.75" customHeight="1" spans="1:26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ht="15.75" customHeight="1" spans="1:26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ht="15.75" customHeight="1" spans="1:26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ht="15.75" customHeight="1" spans="1:26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ht="15.75" customHeight="1" spans="1:26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ht="15.75" customHeight="1" spans="1:26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ht="15.75" customHeight="1" spans="1:26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ht="15.75" customHeight="1" spans="1:26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ht="15.75" customHeight="1" spans="1:26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ht="15.75" customHeight="1" spans="1:26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ht="15.75" customHeight="1" spans="1:26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ht="15.75" customHeight="1" spans="1:26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ht="15.75" customHeight="1" spans="1:26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ht="15.75" customHeight="1" spans="1:26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ht="15.75" customHeight="1" spans="1:26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ht="15.75" customHeight="1" spans="1:26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ht="15.75" customHeight="1" spans="1:26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ht="15.75" customHeight="1" spans="1:26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ht="15.75" customHeight="1" spans="1:26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ht="15.75" customHeight="1" spans="1:26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ht="15.75" customHeight="1" spans="1:26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ht="15.75" customHeight="1" spans="1:26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ht="15.75" customHeight="1" spans="1:26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ht="15.75" customHeight="1" spans="1:26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ht="15.75" customHeight="1" spans="1:26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ht="15.75" customHeight="1" spans="1:26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ht="15.75" customHeight="1" spans="1:26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ht="15.75" customHeight="1" spans="1:26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ht="15.75" customHeight="1" spans="1:26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ht="15.75" customHeight="1" spans="1:26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ht="15.75" customHeight="1" spans="1:26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ht="15.75" customHeight="1" spans="1:26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ht="15.75" customHeight="1" spans="1:26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ht="15.75" customHeight="1" spans="1:26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ht="15.75" customHeight="1" spans="1:26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ht="15.75" customHeight="1" spans="1:26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ht="15.75" customHeight="1" spans="1:26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ht="15.75" customHeight="1" spans="1:26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ht="15.75" customHeight="1" spans="1:26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ht="15.75" customHeight="1" spans="1:26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ht="15.75" customHeight="1" spans="1:26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ht="15.75" customHeight="1" spans="1:26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ht="15.75" customHeight="1" spans="1:26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ht="15.75" customHeight="1" spans="1:26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ht="15.75" customHeight="1" spans="1:26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ht="15.75" customHeight="1" spans="1:26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ht="15.75" customHeight="1" spans="1:26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ht="15.75" customHeight="1" spans="1:26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ht="15.75" customHeight="1" spans="1:26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ht="15.75" customHeight="1" spans="1:26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ht="15.75" customHeight="1" spans="1:26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ht="15.75" customHeight="1" spans="1:26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ht="15.75" customHeight="1" spans="1:26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ht="15.75" customHeight="1" spans="1:26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ht="15.75" customHeight="1" spans="1:26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ht="15.75" customHeight="1" spans="1:26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ht="15.75" customHeight="1" spans="1:26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ht="15.75" customHeight="1" spans="1:26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ht="15.75" customHeight="1" spans="1:26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ht="15.75" customHeight="1" spans="1:26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ht="15.75" customHeight="1" spans="1:26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ht="15.75" customHeight="1" spans="1:26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ht="15.75" customHeight="1" spans="1:26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ht="15.75" customHeight="1" spans="1:26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ht="15.75" customHeight="1" spans="1:26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ht="15.75" customHeight="1" spans="1:26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ht="15.75" customHeight="1" spans="1:26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ht="15.75" customHeight="1" spans="1:26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ht="15.75" customHeight="1" spans="1:26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ht="15.75" customHeight="1" spans="1:26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ht="15.75" customHeight="1" spans="1:26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ht="15.75" customHeight="1" spans="1:26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ht="15.75" customHeight="1" spans="1:26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ht="15.75" customHeight="1" spans="1:26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ht="15.75" customHeight="1" spans="1:26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ht="15.75" customHeight="1" spans="1:26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ht="15.75" customHeight="1" spans="1:26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ht="15.75" customHeight="1" spans="1:26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ht="15.75" customHeight="1" spans="1:26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ht="15.75" customHeight="1" spans="1:26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ht="15.75" customHeight="1" spans="1:26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ht="15.75" customHeight="1" spans="1:26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ht="15.75" customHeight="1" spans="1:26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ht="15.75" customHeight="1" spans="1:26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ht="15.75" customHeight="1" spans="1:26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ht="15.75" customHeight="1" spans="1:26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ht="15.75" customHeight="1" spans="1:26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ht="15.75" customHeight="1" spans="1:26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ht="15.75" customHeight="1" spans="1:26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ht="15.75" customHeight="1" spans="1:26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ht="15.75" customHeight="1" spans="1:26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ht="15.75" customHeight="1" spans="1:26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ht="15.75" customHeight="1" spans="1:26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ht="15.75" customHeight="1" spans="1:26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ht="15.75" customHeight="1" spans="1:26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ht="15.75" customHeight="1" spans="1:26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ht="15.75" customHeight="1" spans="1:26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ht="15.75" customHeight="1" spans="1:26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ht="15.75" customHeight="1" spans="1:26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ht="15.75" customHeight="1" spans="1:26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ht="15.75" customHeight="1" spans="1:26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ht="15.75" customHeight="1" spans="1:26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ht="15.75" customHeight="1" spans="1:26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ht="15.75" customHeight="1" spans="1:26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ht="15.75" customHeight="1" spans="1:26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ht="15.75" customHeight="1" spans="1:26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ht="15.75" customHeight="1" spans="1:26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ht="15.75" customHeight="1" spans="1:26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ht="15.75" customHeight="1" spans="1:26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ht="15.75" customHeight="1" spans="1:26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ht="15.75" customHeight="1" spans="1:26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ht="15.75" customHeight="1" spans="1:26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ht="15.75" customHeight="1" spans="1:26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ht="15.75" customHeight="1" spans="1:26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ht="15.75" customHeight="1" spans="1:26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ht="15.75" customHeight="1" spans="1:26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ht="15.75" customHeight="1" spans="1:26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ht="15.75" customHeight="1" spans="1:26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ht="15.75" customHeight="1" spans="1:26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ht="15.75" customHeight="1" spans="1:26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ht="15.75" customHeight="1" spans="1:26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ht="15.75" customHeight="1" spans="1:26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ht="15.75" customHeight="1" spans="1:26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ht="15.75" customHeight="1" spans="1:26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ht="15.75" customHeight="1" spans="1:26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ht="15.75" customHeight="1" spans="1:26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ht="15.75" customHeight="1" spans="1:26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ht="15.75" customHeight="1" spans="1:26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ht="15.75" customHeight="1" spans="1:26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ht="15.75" customHeight="1" spans="1:26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ht="15.75" customHeight="1" spans="1:26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ht="15.75" customHeight="1" spans="1:26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ht="15.75" customHeight="1" spans="1:26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ht="15.75" customHeight="1" spans="1:26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ht="15.75" customHeight="1" spans="1:26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ht="15.75" customHeight="1" spans="1:26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ht="15.75" customHeight="1" spans="1:26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ht="15.75" customHeight="1" spans="1:26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ht="15.75" customHeight="1" spans="1:26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ht="15.75" customHeight="1" spans="1:26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ht="15.75" customHeight="1" spans="1:26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ht="15.75" customHeight="1" spans="1:26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ht="15.75" customHeight="1" spans="1:26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ht="15.75" customHeight="1" spans="1:26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ht="15.75" customHeight="1" spans="1:26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ht="15.75" customHeight="1" spans="1:26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ht="15.75" customHeight="1" spans="1:26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ht="15.75" customHeight="1" spans="1:26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ht="15.75" customHeight="1" spans="1:26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ht="15.75" customHeight="1" spans="1:26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ht="15.75" customHeight="1" spans="1:26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ht="15.75" customHeight="1" spans="1:26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ht="15.75" customHeight="1" spans="1:26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ht="15.75" customHeight="1" spans="1:26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ht="15.75" customHeight="1" spans="1:26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</row>
    <row r="245" ht="15.75" customHeight="1" spans="1:26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</row>
    <row r="246" ht="15.75" customHeight="1" spans="1:26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</row>
    <row r="247" ht="15.75" customHeight="1" spans="1:26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</row>
    <row r="248" ht="15.75" customHeight="1" spans="1:26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</row>
    <row r="249" ht="15.75" customHeight="1" spans="1:26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</row>
    <row r="250" ht="15.75" customHeight="1" spans="1:26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</row>
    <row r="251" ht="15.75" customHeight="1" spans="1:26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</row>
    <row r="252" ht="15.75" customHeight="1" spans="1:26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</row>
    <row r="253" ht="15.75" customHeight="1" spans="1:26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</row>
    <row r="254" ht="15.75" customHeight="1" spans="1:26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</row>
    <row r="255" ht="15.75" customHeight="1" spans="1:26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</row>
    <row r="256" ht="15.75" customHeight="1" spans="1:26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</row>
    <row r="257" ht="15.75" customHeight="1" spans="1:26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</row>
    <row r="258" ht="15.75" customHeight="1" spans="1:26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</row>
    <row r="259" ht="15.75" customHeight="1" spans="1:26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</row>
    <row r="260" ht="15.75" customHeight="1" spans="1:26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</row>
    <row r="261" ht="15.75" customHeight="1" spans="1:26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</row>
    <row r="262" ht="15.75" customHeight="1" spans="1:26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</row>
    <row r="263" ht="15.75" customHeight="1" spans="1:26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</row>
    <row r="264" ht="15.75" customHeight="1" spans="1:26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</row>
    <row r="265" ht="15.75" customHeight="1" spans="1:26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</row>
    <row r="266" ht="15.75" customHeight="1" spans="1:26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</row>
    <row r="267" ht="15.75" customHeight="1" spans="1:26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</row>
    <row r="268" ht="15.75" customHeight="1" spans="1:26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</row>
    <row r="269" ht="15.75" customHeight="1" spans="1:26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</row>
    <row r="270" ht="15.75" customHeight="1" spans="1:26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</row>
    <row r="271" ht="15.75" customHeight="1" spans="1:26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</row>
    <row r="272" ht="15.75" customHeight="1" spans="1:26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</row>
    <row r="273" ht="15.75" customHeight="1" spans="1:26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</row>
    <row r="274" ht="15.75" customHeight="1" spans="1:26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</row>
    <row r="275" ht="15.75" customHeight="1" spans="1:26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</row>
    <row r="276" ht="15.75" customHeight="1" spans="1:26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</row>
    <row r="277" ht="15.75" customHeight="1" spans="1:26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</row>
    <row r="278" ht="15.75" customHeight="1" spans="1:26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</row>
    <row r="279" ht="15.75" customHeight="1" spans="1:26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</row>
    <row r="280" ht="15.75" customHeight="1" spans="1:26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</row>
    <row r="281" ht="15.75" customHeight="1" spans="1:26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</row>
    <row r="282" ht="15.75" customHeight="1" spans="1:26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</row>
    <row r="283" ht="15.75" customHeight="1" spans="1:26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</row>
    <row r="284" ht="15.75" customHeight="1" spans="1:26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</row>
    <row r="285" ht="15.75" customHeight="1" spans="1:26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</row>
    <row r="286" ht="15.75" customHeight="1" spans="1:26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</row>
    <row r="287" ht="15.75" customHeight="1" spans="1:26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</row>
    <row r="288" ht="15.75" customHeight="1" spans="1:26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</row>
    <row r="289" ht="15.75" customHeight="1" spans="1:26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</row>
    <row r="290" ht="15.75" customHeight="1" spans="1:26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</row>
    <row r="291" ht="15.75" customHeight="1" spans="1:26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</row>
    <row r="292" ht="15.75" customHeight="1" spans="1:26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</row>
    <row r="293" ht="15.75" customHeight="1" spans="1:26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</row>
    <row r="294" ht="15.75" customHeight="1" spans="1:26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</row>
    <row r="295" ht="15.75" customHeight="1" spans="1:26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</row>
    <row r="296" ht="15.75" customHeight="1" spans="1:26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</row>
    <row r="297" ht="15.75" customHeight="1" spans="1:26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</row>
    <row r="298" ht="15.75" customHeight="1" spans="1:26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</row>
    <row r="299" ht="15.75" customHeight="1" spans="1:26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</row>
    <row r="300" ht="15.75" customHeight="1" spans="1:26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</row>
    <row r="301" ht="15.75" customHeight="1" spans="1:26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</row>
    <row r="302" ht="15.75" customHeight="1" spans="1:26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</row>
    <row r="303" ht="15.75" customHeight="1" spans="1:26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</row>
    <row r="304" ht="15.75" customHeight="1" spans="1:26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</row>
    <row r="305" ht="15.75" customHeight="1" spans="1:26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</row>
    <row r="306" ht="15.75" customHeight="1" spans="1:26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</row>
    <row r="307" ht="15.75" customHeight="1" spans="1:26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</row>
    <row r="308" ht="15.75" customHeight="1" spans="1:26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</row>
    <row r="309" ht="15.75" customHeight="1" spans="1:26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</row>
    <row r="310" ht="15.75" customHeight="1" spans="1:26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</row>
    <row r="311" ht="15.75" customHeight="1" spans="1:26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</row>
    <row r="312" ht="15.75" customHeight="1" spans="1:26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</row>
    <row r="313" ht="15.75" customHeight="1" spans="1:26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</row>
    <row r="314" ht="15.75" customHeight="1" spans="1:26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</row>
    <row r="315" ht="15.75" customHeight="1" spans="1:26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</row>
    <row r="316" ht="15.75" customHeight="1" spans="1:26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</row>
    <row r="317" ht="15.75" customHeight="1" spans="1:26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</row>
    <row r="318" ht="15.75" customHeight="1" spans="1:26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</row>
    <row r="319" ht="15.75" customHeight="1" spans="1:26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</row>
    <row r="320" ht="15.75" customHeight="1" spans="1:26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</row>
    <row r="321" ht="15.75" customHeight="1" spans="1:26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</row>
    <row r="322" ht="15.75" customHeight="1" spans="1:26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</row>
    <row r="323" ht="15.75" customHeight="1" spans="1:26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</row>
    <row r="324" ht="15.75" customHeight="1" spans="1:26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</row>
    <row r="325" ht="15.75" customHeight="1" spans="1:26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</row>
    <row r="326" ht="15.75" customHeight="1" spans="1:26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</row>
    <row r="327" ht="15.75" customHeight="1" spans="1:26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</row>
    <row r="328" ht="15.75" customHeight="1" spans="1:26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</row>
    <row r="329" ht="15.75" customHeight="1" spans="1:26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</row>
    <row r="330" ht="15.75" customHeight="1" spans="1:26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</row>
    <row r="331" ht="15.75" customHeight="1" spans="1:26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</row>
    <row r="332" ht="15.75" customHeight="1" spans="1:26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</row>
    <row r="333" ht="15.75" customHeight="1" spans="1:26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</row>
    <row r="334" ht="15.75" customHeight="1" spans="1:26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</row>
    <row r="335" ht="15.75" customHeight="1" spans="1:26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</row>
    <row r="336" ht="15.75" customHeight="1" spans="1:26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</row>
    <row r="337" ht="15.75" customHeight="1" spans="1:26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</row>
    <row r="338" ht="15.75" customHeight="1" spans="1:26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</row>
    <row r="339" ht="15.75" customHeight="1" spans="1:26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</row>
    <row r="340" ht="15.75" customHeight="1" spans="1:26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</row>
    <row r="341" ht="15.75" customHeight="1" spans="1:26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</row>
    <row r="342" ht="15.75" customHeight="1" spans="1:26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</row>
    <row r="343" ht="15.75" customHeight="1" spans="1:26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</row>
    <row r="344" ht="15.75" customHeight="1" spans="1:26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</row>
    <row r="345" ht="15.75" customHeight="1" spans="1:26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</row>
    <row r="346" ht="15.75" customHeight="1" spans="1:26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</row>
    <row r="347" ht="15.75" customHeight="1" spans="1:26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</row>
    <row r="348" ht="15.75" customHeight="1" spans="1:26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</row>
    <row r="349" ht="15.75" customHeight="1" spans="1:26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</row>
    <row r="350" ht="15.75" customHeight="1" spans="1:26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</row>
    <row r="351" ht="15.75" customHeight="1" spans="1:26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</row>
    <row r="352" ht="15.75" customHeight="1" spans="1:26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</row>
    <row r="353" ht="15.75" customHeight="1" spans="1:26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</row>
    <row r="354" ht="15.75" customHeight="1" spans="1:26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</row>
    <row r="355" ht="15.75" customHeight="1" spans="1:26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</row>
    <row r="356" ht="15.75" customHeight="1" spans="1:26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</row>
    <row r="357" ht="15.75" customHeight="1" spans="1:26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</row>
    <row r="358" ht="15.75" customHeight="1" spans="1:26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</row>
    <row r="359" ht="15.75" customHeight="1" spans="1:26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</row>
    <row r="360" ht="15.75" customHeight="1" spans="1:26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</row>
    <row r="361" ht="15.75" customHeight="1" spans="1:26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</row>
    <row r="362" ht="15.75" customHeight="1" spans="1:26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</row>
    <row r="363" ht="15.75" customHeight="1" spans="1:26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</row>
    <row r="364" ht="15.75" customHeight="1" spans="1:26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</row>
    <row r="365" ht="15.75" customHeight="1" spans="1:26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</row>
    <row r="366" ht="15.75" customHeight="1" spans="1:26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</row>
    <row r="367" ht="15.75" customHeight="1" spans="1:26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</row>
    <row r="368" ht="15.75" customHeight="1" spans="1:26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</row>
    <row r="369" ht="15.75" customHeight="1" spans="1:26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</row>
    <row r="370" ht="15.75" customHeight="1" spans="1:26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</row>
    <row r="371" ht="15.75" customHeight="1" spans="1:26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</row>
    <row r="372" ht="15.75" customHeight="1" spans="1:26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</row>
    <row r="373" ht="15.75" customHeight="1" spans="1:26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</row>
    <row r="374" ht="15.75" customHeight="1" spans="1:26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</row>
    <row r="375" ht="15.75" customHeight="1" spans="1:26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</row>
    <row r="376" ht="15.75" customHeight="1" spans="1:26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</row>
    <row r="377" ht="15.75" customHeight="1" spans="1:26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</row>
    <row r="378" ht="15.75" customHeight="1" spans="1:26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</row>
    <row r="379" ht="15.75" customHeight="1" spans="1:26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</row>
    <row r="380" ht="15.75" customHeight="1" spans="1:26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</row>
    <row r="381" ht="15.75" customHeight="1" spans="1:26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</row>
    <row r="382" ht="15.75" customHeight="1" spans="1:26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</row>
    <row r="383" ht="15.75" customHeight="1" spans="1:26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</row>
    <row r="384" ht="15.75" customHeight="1" spans="1:26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</row>
    <row r="385" ht="15.75" customHeight="1" spans="1:26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</row>
    <row r="386" ht="15.75" customHeight="1" spans="1:26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</row>
    <row r="387" ht="15.75" customHeight="1" spans="1:26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</row>
    <row r="388" ht="15.75" customHeight="1" spans="1:26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</row>
    <row r="389" ht="15.75" customHeight="1" spans="1:26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</row>
    <row r="390" ht="15.75" customHeight="1" spans="1:26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</row>
    <row r="391" ht="15.75" customHeight="1" spans="1:26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</row>
    <row r="392" ht="15.75" customHeight="1" spans="1:26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</row>
    <row r="393" ht="15.75" customHeight="1" spans="1:26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</row>
    <row r="394" ht="15.75" customHeight="1" spans="1:26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</row>
    <row r="395" ht="15.75" customHeight="1" spans="1:26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</row>
    <row r="396" ht="15.75" customHeight="1" spans="1:26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</row>
    <row r="397" ht="15.75" customHeight="1" spans="1:26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</row>
    <row r="398" ht="15.75" customHeight="1" spans="1:26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</row>
    <row r="399" ht="15.75" customHeight="1" spans="1:26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</row>
    <row r="400" ht="15.75" customHeight="1" spans="1:26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</row>
    <row r="401" ht="15.75" customHeight="1" spans="1:26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</row>
    <row r="402" ht="15.75" customHeight="1" spans="1:26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</row>
    <row r="403" ht="15.75" customHeight="1" spans="1:26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</row>
    <row r="404" ht="15.75" customHeight="1" spans="1:26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</row>
    <row r="405" ht="15.75" customHeight="1" spans="1:26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</row>
    <row r="406" ht="15.75" customHeight="1" spans="1:26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</row>
    <row r="407" ht="15.75" customHeight="1" spans="1:26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</row>
    <row r="408" ht="15.75" customHeight="1" spans="1:26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</row>
    <row r="409" ht="15.75" customHeight="1" spans="1:26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</row>
    <row r="410" ht="15.75" customHeight="1" spans="1:26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</row>
    <row r="411" ht="15.75" customHeight="1" spans="1:26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</row>
    <row r="412" ht="15.75" customHeight="1" spans="1:26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</row>
    <row r="413" ht="15.75" customHeight="1" spans="1:26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</row>
    <row r="414" ht="15.75" customHeight="1" spans="1:26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</row>
    <row r="415" ht="15.75" customHeight="1" spans="1:26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</row>
    <row r="416" ht="15.75" customHeight="1" spans="1:26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</row>
    <row r="417" ht="15.75" customHeight="1" spans="1:26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</row>
    <row r="418" ht="15.75" customHeight="1" spans="1:26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</row>
    <row r="419" ht="15.75" customHeight="1" spans="1:26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</row>
    <row r="420" ht="15.75" customHeight="1" spans="1:26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</row>
    <row r="421" ht="15.75" customHeight="1" spans="1:26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</row>
    <row r="422" ht="15.75" customHeight="1" spans="1:26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</row>
    <row r="423" ht="15.75" customHeight="1" spans="1:26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</row>
    <row r="424" ht="15.75" customHeight="1" spans="1:26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</row>
    <row r="425" ht="15.75" customHeight="1" spans="1:26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</row>
    <row r="426" ht="15.75" customHeight="1" spans="1:26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</row>
    <row r="427" ht="15.75" customHeight="1" spans="1:26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</row>
    <row r="428" ht="15.75" customHeight="1" spans="1:26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</row>
    <row r="429" ht="15.75" customHeight="1" spans="1:26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</row>
    <row r="430" ht="15.75" customHeight="1" spans="1:26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</row>
    <row r="431" ht="15.75" customHeight="1" spans="1:26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</row>
    <row r="432" ht="15.75" customHeight="1" spans="1:26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</row>
    <row r="433" ht="15.75" customHeight="1" spans="1:26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</row>
    <row r="434" ht="15.75" customHeight="1" spans="1:26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</row>
    <row r="435" ht="15.75" customHeight="1" spans="1:26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</row>
    <row r="436" ht="15.75" customHeight="1" spans="1:26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</row>
    <row r="437" ht="15.75" customHeight="1" spans="1:26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</row>
    <row r="438" ht="15.75" customHeight="1" spans="1:26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</row>
    <row r="439" ht="15.75" customHeight="1" spans="1:26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</row>
    <row r="440" ht="15.75" customHeight="1" spans="1:26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</row>
    <row r="441" ht="15.75" customHeight="1" spans="1:26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</row>
    <row r="442" ht="15.75" customHeight="1" spans="1:26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</row>
    <row r="443" ht="15.75" customHeight="1" spans="1:26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</row>
    <row r="444" ht="15.75" customHeight="1" spans="1:26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</row>
    <row r="445" ht="15.75" customHeight="1" spans="1:26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</row>
    <row r="446" ht="15.75" customHeight="1" spans="1:26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</row>
    <row r="447" ht="15.75" customHeight="1" spans="1:26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</row>
    <row r="448" ht="15.75" customHeight="1" spans="1:26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</row>
    <row r="449" ht="15.75" customHeight="1" spans="1:26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</row>
    <row r="450" ht="15.75" customHeight="1" spans="1:26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</row>
    <row r="451" ht="15.75" customHeight="1" spans="1:26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</row>
    <row r="452" ht="15.75" customHeight="1" spans="1:26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</row>
    <row r="453" ht="15.75" customHeight="1" spans="1:26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</row>
    <row r="454" ht="15.75" customHeight="1" spans="1:26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</row>
    <row r="455" ht="15.75" customHeight="1" spans="1:26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</row>
    <row r="456" ht="15.75" customHeight="1" spans="1:26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</row>
    <row r="457" ht="15.75" customHeight="1" spans="1:26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</row>
    <row r="458" ht="15.75" customHeight="1" spans="1:26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</row>
    <row r="459" ht="15.75" customHeight="1" spans="1:26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</row>
    <row r="460" ht="15.75" customHeight="1" spans="1:26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</row>
    <row r="461" ht="15.75" customHeight="1" spans="1:26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</row>
    <row r="462" ht="15.75" customHeight="1" spans="1:26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</row>
    <row r="463" ht="15.75" customHeight="1" spans="1:26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</row>
    <row r="464" ht="15.75" customHeight="1" spans="1:26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</row>
    <row r="465" ht="15.75" customHeight="1" spans="1:26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</row>
    <row r="466" ht="15.75" customHeight="1" spans="1:26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</row>
    <row r="467" ht="15.75" customHeight="1" spans="1:26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</row>
    <row r="468" ht="15.75" customHeight="1" spans="1:26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</row>
    <row r="469" ht="15.75" customHeight="1" spans="1:26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</row>
    <row r="470" ht="15.75" customHeight="1" spans="1:26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</row>
    <row r="471" ht="15.75" customHeight="1" spans="1:26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</row>
    <row r="472" ht="15.75" customHeight="1" spans="1:26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</row>
    <row r="473" ht="15.75" customHeight="1" spans="1:26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</row>
    <row r="474" ht="15.75" customHeight="1" spans="1:26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</row>
    <row r="475" ht="15.75" customHeight="1" spans="1:26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</row>
    <row r="476" ht="15.75" customHeight="1" spans="1:26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</row>
    <row r="477" ht="15.75" customHeight="1" spans="1:26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</row>
    <row r="478" ht="15.75" customHeight="1" spans="1:26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</row>
    <row r="479" ht="15.75" customHeight="1" spans="1:26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</row>
    <row r="480" ht="15.75" customHeight="1" spans="1:26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</row>
    <row r="481" ht="15.75" customHeight="1" spans="1:26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</row>
    <row r="482" ht="15.75" customHeight="1" spans="1:26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</row>
    <row r="483" ht="15.75" customHeight="1" spans="1:26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</row>
    <row r="484" ht="15.75" customHeight="1" spans="1:26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</row>
    <row r="485" ht="15.75" customHeight="1" spans="1:26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</row>
    <row r="486" ht="15.75" customHeight="1" spans="1:26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</row>
    <row r="487" ht="15.75" customHeight="1" spans="1:26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</row>
    <row r="488" ht="15.75" customHeight="1" spans="1:26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</row>
    <row r="489" ht="15.75" customHeight="1" spans="1:26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</row>
    <row r="490" ht="15.75" customHeight="1" spans="1:26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</row>
    <row r="491" ht="15.75" customHeight="1" spans="1:26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</row>
    <row r="492" ht="15.75" customHeight="1" spans="1:26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</row>
    <row r="493" ht="15.75" customHeight="1" spans="1:26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</row>
    <row r="494" ht="15.75" customHeight="1" spans="1:26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</row>
    <row r="495" ht="15.75" customHeight="1" spans="1:26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</row>
    <row r="496" ht="15.75" customHeight="1" spans="1:26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</row>
    <row r="497" ht="15.75" customHeight="1" spans="1:26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</row>
    <row r="498" ht="15.75" customHeight="1" spans="1:26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</row>
    <row r="499" ht="15.75" customHeight="1" spans="1:26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</row>
    <row r="500" ht="15.75" customHeight="1" spans="1:26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</row>
    <row r="501" ht="15.75" customHeight="1" spans="1:26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</row>
    <row r="502" ht="15.75" customHeight="1" spans="1:26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</row>
    <row r="503" ht="15.75" customHeight="1" spans="1:26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</row>
    <row r="504" ht="15.75" customHeight="1" spans="1:26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</row>
    <row r="505" ht="15.75" customHeight="1" spans="1:26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</row>
    <row r="506" ht="15.75" customHeight="1" spans="1:26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</row>
    <row r="507" ht="15.75" customHeight="1" spans="1:26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</row>
    <row r="508" ht="15.75" customHeight="1" spans="1:26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</row>
    <row r="509" ht="15.75" customHeight="1" spans="1:26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</row>
    <row r="510" ht="15.75" customHeight="1" spans="1:26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</row>
    <row r="511" ht="15.75" customHeight="1" spans="1:26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</row>
    <row r="512" ht="15.75" customHeight="1" spans="1:26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</row>
    <row r="513" ht="15.75" customHeight="1" spans="1:26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</row>
    <row r="514" ht="15.75" customHeight="1" spans="1:26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</row>
    <row r="515" ht="15.75" customHeight="1" spans="1:26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</row>
    <row r="516" ht="15.75" customHeight="1" spans="1:26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</row>
    <row r="517" ht="15.75" customHeight="1" spans="1:26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</row>
    <row r="518" ht="15.75" customHeight="1" spans="1:26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</row>
    <row r="519" ht="15.75" customHeight="1" spans="1:26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</row>
    <row r="520" ht="15.75" customHeight="1" spans="1:26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</row>
    <row r="521" ht="15.75" customHeight="1" spans="1:26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</row>
    <row r="522" ht="15.75" customHeight="1" spans="1:26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</row>
    <row r="523" ht="15.75" customHeight="1" spans="1:26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</row>
    <row r="524" ht="15.75" customHeight="1" spans="1:26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</row>
    <row r="525" ht="15.75" customHeight="1" spans="1:26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</row>
    <row r="526" ht="15.75" customHeight="1" spans="1:26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</row>
    <row r="527" ht="15.75" customHeight="1" spans="1:26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</row>
    <row r="528" ht="15.75" customHeight="1" spans="1:26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</row>
    <row r="529" ht="15.75" customHeight="1" spans="1:26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</row>
    <row r="530" ht="15.75" customHeight="1" spans="1:26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</row>
    <row r="531" ht="15.75" customHeight="1" spans="1:26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</row>
    <row r="532" ht="15.75" customHeight="1" spans="1:26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</row>
    <row r="533" ht="15.75" customHeight="1" spans="1:26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</row>
    <row r="534" ht="15.75" customHeight="1" spans="1:26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</row>
    <row r="535" ht="15.75" customHeight="1" spans="1:26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</row>
    <row r="536" ht="15.75" customHeight="1" spans="1:26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</row>
    <row r="537" ht="15.75" customHeight="1" spans="1:26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</row>
    <row r="538" ht="15.75" customHeight="1" spans="1:26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</row>
    <row r="539" ht="15.75" customHeight="1" spans="1:26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</row>
    <row r="540" ht="15.75" customHeight="1" spans="1:26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</row>
    <row r="541" ht="15.75" customHeight="1" spans="1:26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</row>
    <row r="542" ht="15.75" customHeight="1" spans="1:26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</row>
    <row r="543" ht="15.75" customHeight="1" spans="1:26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</row>
    <row r="544" ht="15.75" customHeight="1" spans="1:26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</row>
    <row r="545" ht="15.75" customHeight="1" spans="1:26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</row>
    <row r="546" ht="15.75" customHeight="1" spans="1:26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</row>
    <row r="547" ht="15.75" customHeight="1" spans="1:26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</row>
    <row r="548" ht="15.75" customHeight="1" spans="1:26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</row>
    <row r="549" ht="15.75" customHeight="1" spans="1:26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</row>
    <row r="550" ht="15.75" customHeight="1" spans="1:26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</row>
    <row r="551" ht="15.75" customHeight="1" spans="1:26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</row>
    <row r="552" ht="15.75" customHeight="1" spans="1:26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</row>
    <row r="553" ht="15.75" customHeight="1" spans="1:26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</row>
    <row r="554" ht="15.75" customHeight="1" spans="1:26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</row>
    <row r="555" ht="15.75" customHeight="1" spans="1:26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</row>
    <row r="556" ht="15.75" customHeight="1" spans="1:26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</row>
    <row r="557" ht="15.75" customHeight="1" spans="1:26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</row>
    <row r="558" ht="15.75" customHeight="1" spans="1:26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</row>
    <row r="559" ht="15.75" customHeight="1" spans="1:26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</row>
    <row r="560" ht="15.75" customHeight="1" spans="1:26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</row>
    <row r="561" ht="15.75" customHeight="1" spans="1:26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</row>
    <row r="562" ht="15.75" customHeight="1" spans="1:26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</row>
    <row r="563" ht="15.75" customHeight="1" spans="1:26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</row>
    <row r="564" ht="15.75" customHeight="1" spans="1:26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</row>
    <row r="565" ht="15.75" customHeight="1" spans="1:26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</row>
    <row r="566" ht="15.75" customHeight="1" spans="1:26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</row>
    <row r="567" ht="15.75" customHeight="1" spans="1:26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</row>
    <row r="568" ht="15.75" customHeight="1" spans="1:26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</row>
    <row r="569" ht="15.75" customHeight="1" spans="1:26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</row>
    <row r="570" ht="15.75" customHeight="1" spans="1:26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</row>
    <row r="571" ht="15.75" customHeight="1" spans="1:26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</row>
    <row r="572" ht="15.75" customHeight="1" spans="1:26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</row>
    <row r="573" ht="15.75" customHeight="1" spans="1:26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</row>
    <row r="574" ht="15.75" customHeight="1" spans="1:26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</row>
    <row r="575" ht="15.75" customHeight="1" spans="1:26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</row>
    <row r="576" ht="15.75" customHeight="1" spans="1:26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</row>
    <row r="577" ht="15.75" customHeight="1" spans="1:26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</row>
    <row r="578" ht="15.75" customHeight="1" spans="1:26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</row>
    <row r="579" ht="15.75" customHeight="1" spans="1:26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</row>
    <row r="580" ht="15.75" customHeight="1" spans="1:26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</row>
    <row r="581" ht="15.75" customHeight="1" spans="1:26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</row>
    <row r="582" ht="15.75" customHeight="1" spans="1:26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</row>
    <row r="583" ht="15.75" customHeight="1" spans="1:26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</row>
    <row r="584" ht="15.75" customHeight="1" spans="1:26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</row>
    <row r="585" ht="15.75" customHeight="1" spans="1:26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</row>
    <row r="586" ht="15.75" customHeight="1" spans="1:26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</row>
    <row r="587" ht="15.75" customHeight="1" spans="1:26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</row>
    <row r="588" ht="15.75" customHeight="1" spans="1:26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</row>
    <row r="589" ht="15.75" customHeight="1" spans="1:26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</row>
    <row r="590" ht="15.75" customHeight="1" spans="1:26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</row>
    <row r="591" ht="15.75" customHeight="1" spans="1:26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</row>
    <row r="592" ht="15.75" customHeight="1" spans="1:26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</row>
    <row r="593" ht="15.75" customHeight="1" spans="1:26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</row>
    <row r="594" ht="15.75" customHeight="1" spans="1:26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</row>
    <row r="595" ht="15.75" customHeight="1" spans="1:26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</row>
    <row r="596" ht="15.75" customHeight="1" spans="1:26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</row>
    <row r="597" ht="15.75" customHeight="1" spans="1:26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</row>
    <row r="598" ht="15.75" customHeight="1" spans="1:26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</row>
    <row r="599" ht="15.75" customHeight="1" spans="1:26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</row>
    <row r="600" ht="15.75" customHeight="1" spans="1:26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</row>
    <row r="601" ht="15.75" customHeight="1" spans="1:26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</row>
    <row r="602" ht="15.75" customHeight="1" spans="1:26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</row>
    <row r="603" ht="15.75" customHeight="1" spans="1:26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</row>
    <row r="604" ht="15.75" customHeight="1" spans="1:26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</row>
    <row r="605" ht="15.75" customHeight="1" spans="1:26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</row>
    <row r="606" ht="15.75" customHeight="1" spans="1:26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</row>
    <row r="607" ht="15.75" customHeight="1" spans="1:26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</row>
    <row r="608" ht="15.75" customHeight="1" spans="1:26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</row>
    <row r="609" ht="15.75" customHeight="1" spans="1:26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</row>
    <row r="610" ht="15.75" customHeight="1" spans="1:26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</row>
    <row r="611" ht="15.75" customHeight="1" spans="1:26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</row>
    <row r="612" ht="15.75" customHeight="1" spans="1:26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</row>
    <row r="613" ht="15.75" customHeight="1" spans="1:26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</row>
    <row r="614" ht="15.75" customHeight="1" spans="1:26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</row>
    <row r="615" ht="15.75" customHeight="1" spans="1:26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</row>
    <row r="616" ht="15.75" customHeight="1" spans="1:26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</row>
    <row r="617" ht="15.75" customHeight="1" spans="1:26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</row>
    <row r="618" ht="15.75" customHeight="1" spans="1:26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</row>
    <row r="619" ht="15.75" customHeight="1" spans="1:26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</row>
    <row r="620" ht="15.75" customHeight="1" spans="1:26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</row>
    <row r="621" ht="15.75" customHeight="1" spans="1:26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</row>
    <row r="622" ht="15.75" customHeight="1" spans="1:26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</row>
    <row r="623" ht="15.75" customHeight="1" spans="1:26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</row>
    <row r="624" ht="15.75" customHeight="1" spans="1:26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</row>
    <row r="625" ht="15.75" customHeight="1" spans="1:26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</row>
    <row r="626" ht="15.75" customHeight="1" spans="1:26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</row>
    <row r="627" ht="15.75" customHeight="1" spans="1:26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</row>
    <row r="628" ht="15.75" customHeight="1" spans="1:26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</row>
    <row r="629" ht="15.75" customHeight="1" spans="1:26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</row>
    <row r="630" ht="15.75" customHeight="1" spans="1:26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</row>
    <row r="631" ht="15.75" customHeight="1" spans="1:26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</row>
    <row r="632" ht="15.75" customHeight="1" spans="1:26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</row>
    <row r="633" ht="15.75" customHeight="1" spans="1:26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</row>
    <row r="634" ht="15.75" customHeight="1" spans="1:26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</row>
    <row r="635" ht="15.75" customHeight="1" spans="1:26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</row>
    <row r="636" ht="15.75" customHeight="1" spans="1:26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</row>
    <row r="637" ht="15.75" customHeight="1" spans="1:26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</row>
    <row r="638" ht="15.75" customHeight="1" spans="1:26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</row>
    <row r="639" ht="15.75" customHeight="1" spans="1:26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</row>
    <row r="640" ht="15.75" customHeight="1" spans="1:26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</row>
    <row r="641" ht="15.75" customHeight="1" spans="1:26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</row>
    <row r="642" ht="15.75" customHeight="1" spans="1:26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</row>
    <row r="643" ht="15.75" customHeight="1" spans="1:26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</row>
    <row r="644" ht="15.75" customHeight="1" spans="1:26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</row>
    <row r="645" ht="15.75" customHeight="1" spans="1:26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</row>
    <row r="646" ht="15.75" customHeight="1" spans="1:26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</row>
    <row r="647" ht="15.75" customHeight="1" spans="1:26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</row>
    <row r="648" ht="15.75" customHeight="1" spans="1:26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</row>
    <row r="649" ht="15.75" customHeight="1" spans="1:26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</row>
    <row r="650" ht="15.75" customHeight="1" spans="1:26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</row>
    <row r="651" ht="15.75" customHeight="1" spans="1:26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</row>
    <row r="652" ht="15.75" customHeight="1" spans="1:26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</row>
    <row r="653" ht="15.75" customHeight="1" spans="1:26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</row>
    <row r="654" ht="15.75" customHeight="1" spans="1:26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</row>
    <row r="655" ht="15.75" customHeight="1" spans="1:26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</row>
    <row r="656" ht="15.75" customHeight="1" spans="1:26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</row>
    <row r="657" ht="15.75" customHeight="1" spans="1:26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</row>
    <row r="658" ht="15.75" customHeight="1" spans="1:26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</row>
    <row r="659" ht="15.75" customHeight="1" spans="1:26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</row>
    <row r="660" ht="15.75" customHeight="1" spans="1:26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</row>
    <row r="661" ht="15.75" customHeight="1" spans="1:26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</row>
    <row r="662" ht="15.75" customHeight="1" spans="1:26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</row>
    <row r="663" ht="15.75" customHeight="1" spans="1:26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</row>
    <row r="664" ht="15.75" customHeight="1" spans="1:26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</row>
    <row r="665" ht="15.75" customHeight="1" spans="1:26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</row>
    <row r="666" ht="15.75" customHeight="1" spans="1:26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</row>
    <row r="667" ht="15.75" customHeight="1" spans="1:26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</row>
    <row r="668" ht="15.75" customHeight="1" spans="1:26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</row>
    <row r="669" ht="15.75" customHeight="1" spans="1:26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</row>
    <row r="670" ht="15.75" customHeight="1" spans="1:26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</row>
    <row r="671" ht="15.75" customHeight="1" spans="1:26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</row>
    <row r="672" ht="15.75" customHeight="1" spans="1:26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</row>
    <row r="673" ht="15.75" customHeight="1" spans="1:26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</row>
    <row r="674" ht="15.75" customHeight="1" spans="1:26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</row>
    <row r="675" ht="15.75" customHeight="1" spans="1:26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</row>
    <row r="676" ht="15.75" customHeight="1" spans="1:26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</row>
    <row r="677" ht="15.75" customHeight="1" spans="1:26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</row>
    <row r="678" ht="15.75" customHeight="1" spans="1:26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</row>
    <row r="679" ht="15.75" customHeight="1" spans="1:26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</row>
    <row r="680" ht="15.75" customHeight="1" spans="1:26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</row>
    <row r="681" ht="15.75" customHeight="1" spans="1:26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</row>
    <row r="682" ht="15.75" customHeight="1" spans="1:26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</row>
    <row r="683" ht="15.75" customHeight="1" spans="1:26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</row>
    <row r="684" ht="15.75" customHeight="1" spans="1:26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</row>
    <row r="685" ht="15.75" customHeight="1" spans="1:26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</row>
    <row r="686" ht="15.75" customHeight="1" spans="1:26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</row>
    <row r="687" ht="15.75" customHeight="1" spans="1:26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</row>
    <row r="688" ht="15.75" customHeight="1" spans="1:26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</row>
    <row r="689" ht="15.75" customHeight="1" spans="1:26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</row>
    <row r="690" ht="15.75" customHeight="1" spans="1:26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</row>
    <row r="691" ht="15.75" customHeight="1" spans="1:26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</row>
    <row r="692" ht="15.75" customHeight="1" spans="1:26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</row>
    <row r="693" ht="15.75" customHeight="1" spans="1:26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</row>
    <row r="694" ht="15.75" customHeight="1" spans="1:26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</row>
    <row r="695" ht="15.75" customHeight="1" spans="1:26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</row>
    <row r="696" ht="15.75" customHeight="1" spans="1:26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</row>
    <row r="697" ht="15.75" customHeight="1" spans="1:26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</row>
    <row r="698" ht="15.75" customHeight="1" spans="1:26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</row>
    <row r="699" ht="15.75" customHeight="1" spans="1:26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</row>
    <row r="700" ht="15.75" customHeight="1" spans="1:26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</row>
    <row r="701" ht="15.75" customHeight="1" spans="1:26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</row>
    <row r="702" ht="15.75" customHeight="1" spans="1:26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</row>
    <row r="703" ht="15.75" customHeight="1" spans="1:26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</row>
    <row r="704" ht="15.75" customHeight="1" spans="1:26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</row>
    <row r="705" ht="15.75" customHeight="1" spans="1:26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</row>
    <row r="706" ht="15.75" customHeight="1" spans="1:26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</row>
    <row r="707" ht="15.75" customHeight="1" spans="1:26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</row>
    <row r="708" ht="15.75" customHeight="1" spans="1:26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</row>
    <row r="709" ht="15.75" customHeight="1" spans="1:26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</row>
    <row r="710" ht="15.75" customHeight="1" spans="1:26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</row>
    <row r="711" ht="15.75" customHeight="1" spans="1:26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</row>
    <row r="712" ht="15.75" customHeight="1" spans="1:26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</row>
    <row r="713" ht="15.75" customHeight="1" spans="1:26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</row>
    <row r="714" ht="15.75" customHeight="1" spans="1:26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</row>
    <row r="715" ht="15.75" customHeight="1" spans="1:26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</row>
    <row r="716" ht="15.75" customHeight="1" spans="1:26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</row>
    <row r="717" ht="15.75" customHeight="1" spans="1:26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</row>
    <row r="718" ht="15.75" customHeight="1" spans="1:26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</row>
    <row r="719" ht="15.75" customHeight="1" spans="1:26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</row>
    <row r="720" ht="15.75" customHeight="1" spans="1:26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</row>
    <row r="721" ht="15.75" customHeight="1" spans="1:26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</row>
    <row r="722" ht="15.75" customHeight="1" spans="1:26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</row>
    <row r="723" ht="15.75" customHeight="1" spans="1:26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</row>
    <row r="724" ht="15.75" customHeight="1" spans="1:26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</row>
    <row r="725" ht="15.75" customHeight="1" spans="1:26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</row>
    <row r="726" ht="15.75" customHeight="1" spans="1:26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</row>
    <row r="727" ht="15.75" customHeight="1" spans="1:26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</row>
    <row r="728" ht="15.75" customHeight="1" spans="1:26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</row>
    <row r="729" ht="15.75" customHeight="1" spans="1:26">
      <c r="A729" s="65"/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</row>
    <row r="730" ht="15.75" customHeight="1" spans="1:26">
      <c r="A730" s="65"/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</row>
    <row r="731" ht="15.75" customHeight="1" spans="1:26">
      <c r="A731" s="65"/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</row>
    <row r="732" ht="15.75" customHeight="1" spans="1:26">
      <c r="A732" s="65"/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</row>
    <row r="733" ht="15.75" customHeight="1" spans="1:26">
      <c r="A733" s="65"/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</row>
    <row r="734" ht="15.75" customHeight="1" spans="1:26">
      <c r="A734" s="65"/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</row>
    <row r="735" ht="15.75" customHeight="1" spans="1:26">
      <c r="A735" s="65"/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</row>
    <row r="736" ht="15.75" customHeight="1" spans="1:26">
      <c r="A736" s="65"/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</row>
    <row r="737" ht="15.75" customHeight="1" spans="1:26">
      <c r="A737" s="65"/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</row>
    <row r="738" ht="15.75" customHeight="1" spans="1:26">
      <c r="A738" s="65"/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</row>
    <row r="739" ht="15.75" customHeight="1" spans="1:26">
      <c r="A739" s="65"/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</row>
    <row r="740" ht="15.75" customHeight="1" spans="1:26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</row>
    <row r="741" ht="15.75" customHeight="1" spans="1:26">
      <c r="A741" s="65"/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</row>
    <row r="742" ht="15.75" customHeight="1" spans="1:26">
      <c r="A742" s="65"/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</row>
    <row r="743" ht="15.75" customHeight="1" spans="1:26">
      <c r="A743" s="65"/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</row>
    <row r="744" ht="15.75" customHeight="1" spans="1:26">
      <c r="A744" s="65"/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</row>
    <row r="745" ht="15.75" customHeight="1" spans="1:26">
      <c r="A745" s="65"/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</row>
    <row r="746" ht="15.75" customHeight="1" spans="1:26">
      <c r="A746" s="65"/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</row>
    <row r="747" ht="15.75" customHeight="1" spans="1:26">
      <c r="A747" s="65"/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</row>
    <row r="748" ht="15.75" customHeight="1" spans="1:26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</row>
    <row r="749" ht="15.75" customHeight="1" spans="1:26">
      <c r="A749" s="65"/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</row>
    <row r="750" ht="15.75" customHeight="1" spans="1:26">
      <c r="A750" s="65"/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</row>
    <row r="751" ht="15.75" customHeight="1" spans="1:26">
      <c r="A751" s="65"/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</row>
    <row r="752" ht="15.75" customHeight="1" spans="1:26">
      <c r="A752" s="65"/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</row>
    <row r="753" ht="15.75" customHeight="1" spans="1:26">
      <c r="A753" s="65"/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</row>
    <row r="754" ht="15.75" customHeight="1" spans="1:26">
      <c r="A754" s="65"/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</row>
    <row r="755" ht="15.75" customHeight="1" spans="1:26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</row>
    <row r="756" ht="15.75" customHeight="1" spans="1:26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</row>
    <row r="757" ht="15.75" customHeight="1" spans="1:26">
      <c r="A757" s="65"/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</row>
    <row r="758" ht="15.75" customHeight="1" spans="1:26">
      <c r="A758" s="65"/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</row>
    <row r="759" ht="15.75" customHeight="1" spans="1:26">
      <c r="A759" s="65"/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</row>
    <row r="760" ht="15.75" customHeight="1" spans="1:26">
      <c r="A760" s="65"/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</row>
    <row r="761" ht="15.75" customHeight="1" spans="1:26">
      <c r="A761" s="65"/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</row>
    <row r="762" ht="15.75" customHeight="1" spans="1:26">
      <c r="A762" s="65"/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</row>
    <row r="763" ht="15.75" customHeight="1" spans="1:26">
      <c r="A763" s="65"/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</row>
    <row r="764" ht="15.75" customHeight="1" spans="1:26">
      <c r="A764" s="65"/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</row>
    <row r="765" ht="15.75" customHeight="1" spans="1:26">
      <c r="A765" s="65"/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</row>
    <row r="766" ht="15.75" customHeight="1" spans="1:26">
      <c r="A766" s="65"/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</row>
    <row r="767" ht="15.75" customHeight="1" spans="1:26">
      <c r="A767" s="65"/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</row>
    <row r="768" ht="15.75" customHeight="1" spans="1:26">
      <c r="A768" s="65"/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</row>
    <row r="769" ht="15.75" customHeight="1" spans="1:26">
      <c r="A769" s="65"/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</row>
    <row r="770" ht="15.75" customHeight="1" spans="1:26">
      <c r="A770" s="65"/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</row>
    <row r="771" ht="15.75" customHeight="1" spans="1:26">
      <c r="A771" s="65"/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</row>
    <row r="772" ht="15.75" customHeight="1" spans="1:26">
      <c r="A772" s="65"/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</row>
    <row r="773" ht="15.75" customHeight="1" spans="1:26">
      <c r="A773" s="65"/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</row>
    <row r="774" ht="15.75" customHeight="1" spans="1:26">
      <c r="A774" s="65"/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</row>
    <row r="775" ht="15.75" customHeight="1" spans="1:26">
      <c r="A775" s="65"/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</row>
    <row r="776" ht="15.75" customHeight="1" spans="1:26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</row>
    <row r="777" ht="15.75" customHeight="1" spans="1:26">
      <c r="A777" s="65"/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</row>
    <row r="778" ht="15.75" customHeight="1" spans="1:26">
      <c r="A778" s="65"/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</row>
    <row r="779" ht="15.75" customHeight="1" spans="1:26">
      <c r="A779" s="65"/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</row>
    <row r="780" ht="15.75" customHeight="1" spans="1:26">
      <c r="A780" s="65"/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</row>
    <row r="781" ht="15.75" customHeight="1" spans="1:26">
      <c r="A781" s="65"/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</row>
    <row r="782" ht="15.75" customHeight="1" spans="1:26">
      <c r="A782" s="65"/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</row>
    <row r="783" ht="15.75" customHeight="1" spans="1:26">
      <c r="A783" s="65"/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</row>
    <row r="784" ht="15.75" customHeight="1" spans="1:26">
      <c r="A784" s="65"/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</row>
    <row r="785" ht="15.75" customHeight="1" spans="1:26">
      <c r="A785" s="65"/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</row>
    <row r="786" ht="15.75" customHeight="1" spans="1:26">
      <c r="A786" s="65"/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</row>
    <row r="787" ht="15.75" customHeight="1" spans="1:26">
      <c r="A787" s="65"/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</row>
    <row r="788" ht="15.75" customHeight="1" spans="1:26">
      <c r="A788" s="65"/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</row>
    <row r="789" ht="15.75" customHeight="1" spans="1:26">
      <c r="A789" s="65"/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</row>
    <row r="790" ht="15.75" customHeight="1" spans="1:26">
      <c r="A790" s="65"/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</row>
    <row r="791" ht="15.75" customHeight="1" spans="1:26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</row>
    <row r="792" ht="15.75" customHeight="1" spans="1:26">
      <c r="A792" s="65"/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</row>
    <row r="793" ht="15.75" customHeight="1" spans="1:26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</row>
    <row r="794" ht="15.75" customHeight="1" spans="1:26">
      <c r="A794" s="65"/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</row>
    <row r="795" ht="15.75" customHeight="1" spans="1:26">
      <c r="A795" s="65"/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</row>
    <row r="796" ht="15.75" customHeight="1" spans="1:26">
      <c r="A796" s="65"/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</row>
    <row r="797" ht="15.75" customHeight="1" spans="1:26">
      <c r="A797" s="65"/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</row>
    <row r="798" ht="15.75" customHeight="1" spans="1:26">
      <c r="A798" s="65"/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</row>
    <row r="799" ht="15.75" customHeight="1" spans="1:26">
      <c r="A799" s="65"/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</row>
    <row r="800" ht="15.75" customHeight="1" spans="1:26">
      <c r="A800" s="65"/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</row>
    <row r="801" ht="15.75" customHeight="1" spans="1:26">
      <c r="A801" s="65"/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</row>
    <row r="802" ht="15.75" customHeight="1" spans="1:26">
      <c r="A802" s="65"/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</row>
    <row r="803" ht="15.75" customHeight="1" spans="1:26">
      <c r="A803" s="65"/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</row>
    <row r="804" ht="15.75" customHeight="1" spans="1:26">
      <c r="A804" s="65"/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</row>
    <row r="805" ht="15.75" customHeight="1" spans="1:26">
      <c r="A805" s="65"/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</row>
    <row r="806" ht="15.75" customHeight="1" spans="1:26">
      <c r="A806" s="65"/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</row>
    <row r="807" ht="15.75" customHeight="1" spans="1:26">
      <c r="A807" s="65"/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</row>
    <row r="808" ht="15.75" customHeight="1" spans="1:26">
      <c r="A808" s="65"/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</row>
    <row r="809" ht="15.75" customHeight="1" spans="1:26">
      <c r="A809" s="65"/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</row>
    <row r="810" ht="15.75" customHeight="1" spans="1:26">
      <c r="A810" s="65"/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</row>
    <row r="811" ht="15.75" customHeight="1" spans="1:26">
      <c r="A811" s="65"/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</row>
    <row r="812" ht="15.75" customHeight="1" spans="1:26">
      <c r="A812" s="65"/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</row>
    <row r="813" ht="15.75" customHeight="1" spans="1:26">
      <c r="A813" s="65"/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</row>
    <row r="814" ht="15.75" customHeight="1" spans="1:26">
      <c r="A814" s="65"/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</row>
    <row r="815" ht="15.75" customHeight="1" spans="1:26">
      <c r="A815" s="65"/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</row>
    <row r="816" ht="15.75" customHeight="1" spans="1:26">
      <c r="A816" s="65"/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</row>
    <row r="817" ht="15.75" customHeight="1" spans="1:26">
      <c r="A817" s="65"/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</row>
    <row r="818" ht="15.75" customHeight="1" spans="1:26">
      <c r="A818" s="65"/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</row>
    <row r="819" ht="15.75" customHeight="1" spans="1:26">
      <c r="A819" s="65"/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</row>
    <row r="820" ht="15.75" customHeight="1" spans="1:26">
      <c r="A820" s="65"/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</row>
    <row r="821" ht="15.75" customHeight="1" spans="1:26">
      <c r="A821" s="65"/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</row>
    <row r="822" ht="15.75" customHeight="1" spans="1:26">
      <c r="A822" s="65"/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</row>
    <row r="823" ht="15.75" customHeight="1" spans="1:26">
      <c r="A823" s="65"/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</row>
    <row r="824" ht="15.75" customHeight="1" spans="1:26">
      <c r="A824" s="65"/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</row>
    <row r="825" ht="15.75" customHeight="1" spans="1:26">
      <c r="A825" s="65"/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</row>
    <row r="826" ht="15.75" customHeight="1" spans="1:26">
      <c r="A826" s="65"/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</row>
    <row r="827" ht="15.75" customHeight="1" spans="1:26">
      <c r="A827" s="65"/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</row>
    <row r="828" ht="15.75" customHeight="1" spans="1:26">
      <c r="A828" s="65"/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</row>
    <row r="829" ht="15.75" customHeight="1" spans="1:26">
      <c r="A829" s="65"/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</row>
    <row r="830" ht="15.75" customHeight="1" spans="1:26">
      <c r="A830" s="65"/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</row>
    <row r="831" ht="15.75" customHeight="1" spans="1:26">
      <c r="A831" s="65"/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</row>
    <row r="832" ht="15.75" customHeight="1" spans="1:26">
      <c r="A832" s="65"/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</row>
    <row r="833" ht="15.75" customHeight="1" spans="1:26">
      <c r="A833" s="65"/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</row>
    <row r="834" ht="15.75" customHeight="1" spans="1:26">
      <c r="A834" s="65"/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</row>
    <row r="835" ht="15.75" customHeight="1" spans="1:26">
      <c r="A835" s="65"/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</row>
    <row r="836" ht="15.75" customHeight="1" spans="1:26">
      <c r="A836" s="65"/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</row>
    <row r="837" ht="15.75" customHeight="1" spans="1:26">
      <c r="A837" s="65"/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</row>
    <row r="838" ht="15.75" customHeight="1" spans="1:26">
      <c r="A838" s="65"/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</row>
    <row r="839" ht="15.75" customHeight="1" spans="1:26">
      <c r="A839" s="65"/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</row>
    <row r="840" ht="15.75" customHeight="1" spans="1:26">
      <c r="A840" s="65"/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</row>
    <row r="841" ht="15.75" customHeight="1" spans="1:26">
      <c r="A841" s="65"/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</row>
    <row r="842" ht="15.75" customHeight="1" spans="1:26">
      <c r="A842" s="65"/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</row>
    <row r="843" ht="15.75" customHeight="1" spans="1:26">
      <c r="A843" s="65"/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</row>
    <row r="844" ht="15.75" customHeight="1" spans="1:26">
      <c r="A844" s="65"/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</row>
    <row r="845" ht="15.75" customHeight="1" spans="1:26">
      <c r="A845" s="65"/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</row>
    <row r="846" ht="15.75" customHeight="1" spans="1:26">
      <c r="A846" s="65"/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</row>
    <row r="847" ht="15.75" customHeight="1" spans="1:26">
      <c r="A847" s="65"/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</row>
    <row r="848" ht="15.75" customHeight="1" spans="1:26">
      <c r="A848" s="65"/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</row>
    <row r="849" ht="15.75" customHeight="1" spans="1:26">
      <c r="A849" s="65"/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</row>
    <row r="850" ht="15.75" customHeight="1" spans="1:26">
      <c r="A850" s="65"/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</row>
    <row r="851" ht="15.75" customHeight="1" spans="1:26">
      <c r="A851" s="65"/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</row>
    <row r="852" ht="15.75" customHeight="1" spans="1:26">
      <c r="A852" s="65"/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</row>
    <row r="853" ht="15.75" customHeight="1" spans="1:26">
      <c r="A853" s="65"/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</row>
    <row r="854" ht="15.75" customHeight="1" spans="1:26">
      <c r="A854" s="65"/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</row>
    <row r="855" ht="15.75" customHeight="1" spans="1:26">
      <c r="A855" s="65"/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</row>
    <row r="856" ht="15.75" customHeight="1" spans="1:26">
      <c r="A856" s="65"/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</row>
    <row r="857" ht="15.75" customHeight="1" spans="1:26">
      <c r="A857" s="65"/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</row>
    <row r="858" ht="15.75" customHeight="1" spans="1:26">
      <c r="A858" s="65"/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</row>
    <row r="859" ht="15.75" customHeight="1" spans="1:26">
      <c r="A859" s="65"/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</row>
    <row r="860" ht="15.75" customHeight="1" spans="1:26">
      <c r="A860" s="65"/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</row>
    <row r="861" ht="15.75" customHeight="1" spans="1:26">
      <c r="A861" s="65"/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</row>
    <row r="862" ht="15.75" customHeight="1" spans="1:26">
      <c r="A862" s="65"/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</row>
    <row r="863" ht="15.75" customHeight="1" spans="1:26">
      <c r="A863" s="65"/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</row>
    <row r="864" ht="15.75" customHeight="1" spans="1:26">
      <c r="A864" s="65"/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</row>
    <row r="865" ht="15.75" customHeight="1" spans="1:26">
      <c r="A865" s="65"/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</row>
    <row r="866" ht="15.75" customHeight="1" spans="1:26">
      <c r="A866" s="65"/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</row>
    <row r="867" ht="15.75" customHeight="1" spans="1:26">
      <c r="A867" s="65"/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</row>
    <row r="868" ht="15.75" customHeight="1" spans="1:26">
      <c r="A868" s="65"/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</row>
    <row r="869" ht="15.75" customHeight="1" spans="1:26">
      <c r="A869" s="65"/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</row>
    <row r="870" ht="15.75" customHeight="1" spans="1:26">
      <c r="A870" s="65"/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</row>
    <row r="871" ht="15.75" customHeight="1" spans="1:26">
      <c r="A871" s="65"/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</row>
    <row r="872" ht="15.75" customHeight="1" spans="1:26">
      <c r="A872" s="65"/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</row>
    <row r="873" ht="15.75" customHeight="1" spans="1:26">
      <c r="A873" s="65"/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</row>
    <row r="874" ht="15.75" customHeight="1" spans="1:26">
      <c r="A874" s="65"/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</row>
    <row r="875" ht="15.75" customHeight="1" spans="1:26">
      <c r="A875" s="65"/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</row>
    <row r="876" ht="15.75" customHeight="1" spans="1:26">
      <c r="A876" s="65"/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</row>
    <row r="877" ht="15.75" customHeight="1" spans="1:26">
      <c r="A877" s="65"/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</row>
    <row r="878" ht="15.75" customHeight="1" spans="1:26">
      <c r="A878" s="65"/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</row>
    <row r="879" ht="15.75" customHeight="1" spans="1:26">
      <c r="A879" s="65"/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</row>
    <row r="880" ht="15.75" customHeight="1" spans="1:26">
      <c r="A880" s="65"/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</row>
    <row r="881" ht="15.75" customHeight="1" spans="1:26">
      <c r="A881" s="65"/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</row>
    <row r="882" ht="15.75" customHeight="1" spans="1:26">
      <c r="A882" s="65"/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</row>
    <row r="883" ht="15.75" customHeight="1" spans="1:26">
      <c r="A883" s="65"/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</row>
    <row r="884" ht="15.75" customHeight="1" spans="1:26">
      <c r="A884" s="65"/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</row>
    <row r="885" ht="15.75" customHeight="1" spans="1:26">
      <c r="A885" s="65"/>
      <c r="B885" s="65"/>
      <c r="C885" s="65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</row>
    <row r="886" ht="15.75" customHeight="1" spans="1:26">
      <c r="A886" s="65"/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</row>
    <row r="887" ht="15.75" customHeight="1" spans="1:26">
      <c r="A887" s="65"/>
      <c r="B887" s="65"/>
      <c r="C887" s="65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</row>
    <row r="888" ht="15.75" customHeight="1" spans="1:26">
      <c r="A888" s="65"/>
      <c r="B888" s="65"/>
      <c r="C888" s="65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</row>
    <row r="889" ht="15.75" customHeight="1" spans="1:26">
      <c r="A889" s="65"/>
      <c r="B889" s="65"/>
      <c r="C889" s="65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</row>
    <row r="890" ht="15.75" customHeight="1" spans="1:26">
      <c r="A890" s="65"/>
      <c r="B890" s="65"/>
      <c r="C890" s="65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</row>
    <row r="891" ht="15.75" customHeight="1" spans="1:26">
      <c r="A891" s="65"/>
      <c r="B891" s="65"/>
      <c r="C891" s="65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</row>
    <row r="892" ht="15.75" customHeight="1" spans="1:26">
      <c r="A892" s="65"/>
      <c r="B892" s="65"/>
      <c r="C892" s="65"/>
      <c r="D892" s="65"/>
      <c r="E892" s="6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</row>
    <row r="893" ht="15.75" customHeight="1" spans="1:26">
      <c r="A893" s="65"/>
      <c r="B893" s="65"/>
      <c r="C893" s="65"/>
      <c r="D893" s="65"/>
      <c r="E893" s="6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</row>
    <row r="894" ht="15.75" customHeight="1" spans="1:26">
      <c r="A894" s="65"/>
      <c r="B894" s="65"/>
      <c r="C894" s="65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</row>
    <row r="895" ht="15.75" customHeight="1" spans="1:26">
      <c r="A895" s="65"/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</row>
    <row r="896" ht="15.75" customHeight="1" spans="1:26">
      <c r="A896" s="65"/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</row>
    <row r="897" ht="15.75" customHeight="1" spans="1:26">
      <c r="A897" s="65"/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</row>
    <row r="898" ht="15.75" customHeight="1" spans="1:26">
      <c r="A898" s="65"/>
      <c r="B898" s="65"/>
      <c r="C898" s="65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</row>
    <row r="899" ht="15.75" customHeight="1" spans="1:26">
      <c r="A899" s="65"/>
      <c r="B899" s="65"/>
      <c r="C899" s="65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</row>
    <row r="900" ht="15.75" customHeight="1" spans="1:26">
      <c r="A900" s="65"/>
      <c r="B900" s="65"/>
      <c r="C900" s="65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</row>
    <row r="901" ht="15.75" customHeight="1" spans="1:26">
      <c r="A901" s="65"/>
      <c r="B901" s="65"/>
      <c r="C901" s="65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</row>
    <row r="902" ht="15.75" customHeight="1" spans="1:26">
      <c r="A902" s="65"/>
      <c r="B902" s="65"/>
      <c r="C902" s="65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</row>
    <row r="903" ht="15.75" customHeight="1" spans="1:26">
      <c r="A903" s="65"/>
      <c r="B903" s="65"/>
      <c r="C903" s="65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</row>
    <row r="904" ht="15.75" customHeight="1" spans="1:26">
      <c r="A904" s="65"/>
      <c r="B904" s="65"/>
      <c r="C904" s="65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</row>
    <row r="905" ht="15.75" customHeight="1" spans="1:26">
      <c r="A905" s="65"/>
      <c r="B905" s="65"/>
      <c r="C905" s="65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</row>
    <row r="906" ht="15.75" customHeight="1" spans="1:26">
      <c r="A906" s="65"/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</row>
    <row r="907" ht="15.75" customHeight="1" spans="1:26">
      <c r="A907" s="65"/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</row>
    <row r="908" ht="15.75" customHeight="1" spans="1:26">
      <c r="A908" s="65"/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</row>
    <row r="909" ht="15.75" customHeight="1" spans="1:26">
      <c r="A909" s="65"/>
      <c r="B909" s="65"/>
      <c r="C909" s="65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</row>
    <row r="910" ht="15.75" customHeight="1" spans="1:26">
      <c r="A910" s="65"/>
      <c r="B910" s="65"/>
      <c r="C910" s="65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</row>
    <row r="911" ht="15.75" customHeight="1" spans="1:26">
      <c r="A911" s="65"/>
      <c r="B911" s="65"/>
      <c r="C911" s="65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</row>
    <row r="912" ht="15.75" customHeight="1" spans="1:26">
      <c r="A912" s="65"/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</row>
    <row r="913" ht="15.75" customHeight="1" spans="1:26">
      <c r="A913" s="65"/>
      <c r="B913" s="65"/>
      <c r="C913" s="65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</row>
    <row r="914" ht="15.75" customHeight="1" spans="1:26">
      <c r="A914" s="65"/>
      <c r="B914" s="65"/>
      <c r="C914" s="65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</row>
    <row r="915" ht="15.75" customHeight="1" spans="1:26">
      <c r="A915" s="65"/>
      <c r="B915" s="65"/>
      <c r="C915" s="65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</row>
    <row r="916" ht="15.75" customHeight="1" spans="1:26">
      <c r="A916" s="65"/>
      <c r="B916" s="65"/>
      <c r="C916" s="65"/>
      <c r="D916" s="65"/>
      <c r="E916" s="6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</row>
    <row r="917" ht="15.75" customHeight="1" spans="1:26">
      <c r="A917" s="65"/>
      <c r="B917" s="65"/>
      <c r="C917" s="65"/>
      <c r="D917" s="65"/>
      <c r="E917" s="6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</row>
    <row r="918" ht="15.75" customHeight="1" spans="1:26">
      <c r="A918" s="65"/>
      <c r="B918" s="65"/>
      <c r="C918" s="65"/>
      <c r="D918" s="65"/>
      <c r="E918" s="6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</row>
    <row r="919" ht="15.75" customHeight="1" spans="1:26">
      <c r="A919" s="65"/>
      <c r="B919" s="65"/>
      <c r="C919" s="65"/>
      <c r="D919" s="65"/>
      <c r="E919" s="6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</row>
    <row r="920" ht="15.75" customHeight="1" spans="1:26">
      <c r="A920" s="65"/>
      <c r="B920" s="65"/>
      <c r="C920" s="65"/>
      <c r="D920" s="65"/>
      <c r="E920" s="6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</row>
    <row r="921" ht="15.75" customHeight="1" spans="1:26">
      <c r="A921" s="65"/>
      <c r="B921" s="65"/>
      <c r="C921" s="65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</row>
    <row r="922" ht="15.75" customHeight="1" spans="1:26">
      <c r="A922" s="65"/>
      <c r="B922" s="65"/>
      <c r="C922" s="65"/>
      <c r="D922" s="65"/>
      <c r="E922" s="6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</row>
    <row r="923" ht="15.75" customHeight="1" spans="1:26">
      <c r="A923" s="65"/>
      <c r="B923" s="65"/>
      <c r="C923" s="65"/>
      <c r="D923" s="65"/>
      <c r="E923" s="6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</row>
    <row r="924" ht="15.75" customHeight="1" spans="1:26">
      <c r="A924" s="65"/>
      <c r="B924" s="65"/>
      <c r="C924" s="65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</row>
    <row r="925" ht="15.75" customHeight="1" spans="1:26">
      <c r="A925" s="65"/>
      <c r="B925" s="65"/>
      <c r="C925" s="65"/>
      <c r="D925" s="65"/>
      <c r="E925" s="6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</row>
    <row r="926" ht="15.75" customHeight="1" spans="1:26">
      <c r="A926" s="65"/>
      <c r="B926" s="65"/>
      <c r="C926" s="65"/>
      <c r="D926" s="65"/>
      <c r="E926" s="6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</row>
    <row r="927" ht="15.75" customHeight="1" spans="1:26">
      <c r="A927" s="65"/>
      <c r="B927" s="65"/>
      <c r="C927" s="65"/>
      <c r="D927" s="65"/>
      <c r="E927" s="65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</row>
    <row r="928" ht="15.75" customHeight="1" spans="1:26">
      <c r="A928" s="65"/>
      <c r="B928" s="65"/>
      <c r="C928" s="65"/>
      <c r="D928" s="65"/>
      <c r="E928" s="65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</row>
    <row r="929" ht="15.75" customHeight="1" spans="1:26">
      <c r="A929" s="65"/>
      <c r="B929" s="65"/>
      <c r="C929" s="65"/>
      <c r="D929" s="65"/>
      <c r="E929" s="65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</row>
    <row r="930" ht="15.75" customHeight="1" spans="1:26">
      <c r="A930" s="65"/>
      <c r="B930" s="65"/>
      <c r="C930" s="65"/>
      <c r="D930" s="65"/>
      <c r="E930" s="65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</row>
    <row r="931" ht="15.75" customHeight="1" spans="1:26">
      <c r="A931" s="65"/>
      <c r="B931" s="65"/>
      <c r="C931" s="65"/>
      <c r="D931" s="65"/>
      <c r="E931" s="65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  <c r="Z931" s="65"/>
    </row>
    <row r="932" ht="15.75" customHeight="1" spans="1:26">
      <c r="A932" s="65"/>
      <c r="B932" s="65"/>
      <c r="C932" s="65"/>
      <c r="D932" s="65"/>
      <c r="E932" s="65"/>
      <c r="F932" s="65"/>
      <c r="G932" s="65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  <c r="Z932" s="65"/>
    </row>
    <row r="933" ht="15.75" customHeight="1" spans="1:26">
      <c r="A933" s="65"/>
      <c r="B933" s="65"/>
      <c r="C933" s="65"/>
      <c r="D933" s="65"/>
      <c r="E933" s="65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  <c r="Z933" s="65"/>
    </row>
    <row r="934" ht="15.75" customHeight="1" spans="1:26">
      <c r="A934" s="65"/>
      <c r="B934" s="65"/>
      <c r="C934" s="65"/>
      <c r="D934" s="65"/>
      <c r="E934" s="65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  <c r="Z934" s="65"/>
    </row>
    <row r="935" ht="15.75" customHeight="1" spans="1:26">
      <c r="A935" s="65"/>
      <c r="B935" s="65"/>
      <c r="C935" s="65"/>
      <c r="D935" s="65"/>
      <c r="E935" s="65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T935" s="65"/>
      <c r="U935" s="65"/>
      <c r="V935" s="65"/>
      <c r="W935" s="65"/>
      <c r="X935" s="65"/>
      <c r="Y935" s="65"/>
      <c r="Z935" s="65"/>
    </row>
    <row r="936" ht="15.75" customHeight="1" spans="1:26">
      <c r="A936" s="65"/>
      <c r="B936" s="65"/>
      <c r="C936" s="65"/>
      <c r="D936" s="65"/>
      <c r="E936" s="65"/>
      <c r="F936" s="65"/>
      <c r="G936" s="65"/>
      <c r="H936" s="65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T936" s="65"/>
      <c r="U936" s="65"/>
      <c r="V936" s="65"/>
      <c r="W936" s="65"/>
      <c r="X936" s="65"/>
      <c r="Y936" s="65"/>
      <c r="Z936" s="65"/>
    </row>
    <row r="937" ht="15.75" customHeight="1" spans="1:26">
      <c r="A937" s="65"/>
      <c r="B937" s="65"/>
      <c r="C937" s="65"/>
      <c r="D937" s="65"/>
      <c r="E937" s="65"/>
      <c r="F937" s="65"/>
      <c r="G937" s="65"/>
      <c r="H937" s="65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T937" s="65"/>
      <c r="U937" s="65"/>
      <c r="V937" s="65"/>
      <c r="W937" s="65"/>
      <c r="X937" s="65"/>
      <c r="Y937" s="65"/>
      <c r="Z937" s="65"/>
    </row>
    <row r="938" ht="15.75" customHeight="1" spans="1:26">
      <c r="A938" s="65"/>
      <c r="B938" s="65"/>
      <c r="C938" s="65"/>
      <c r="D938" s="65"/>
      <c r="E938" s="65"/>
      <c r="F938" s="65"/>
      <c r="G938" s="65"/>
      <c r="H938" s="65"/>
      <c r="I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  <c r="T938" s="65"/>
      <c r="U938" s="65"/>
      <c r="V938" s="65"/>
      <c r="W938" s="65"/>
      <c r="X938" s="65"/>
      <c r="Y938" s="65"/>
      <c r="Z938" s="65"/>
    </row>
    <row r="939" ht="15.75" customHeight="1" spans="1:26">
      <c r="A939" s="65"/>
      <c r="B939" s="65"/>
      <c r="C939" s="65"/>
      <c r="D939" s="65"/>
      <c r="E939" s="65"/>
      <c r="F939" s="65"/>
      <c r="G939" s="65"/>
      <c r="H939" s="65"/>
      <c r="I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  <c r="T939" s="65"/>
      <c r="U939" s="65"/>
      <c r="V939" s="65"/>
      <c r="W939" s="65"/>
      <c r="X939" s="65"/>
      <c r="Y939" s="65"/>
      <c r="Z939" s="65"/>
    </row>
    <row r="940" ht="15.75" customHeight="1" spans="1:26">
      <c r="A940" s="65"/>
      <c r="B940" s="65"/>
      <c r="C940" s="65"/>
      <c r="D940" s="65"/>
      <c r="E940" s="65"/>
      <c r="F940" s="65"/>
      <c r="G940" s="65"/>
      <c r="H940" s="65"/>
      <c r="I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  <c r="T940" s="65"/>
      <c r="U940" s="65"/>
      <c r="V940" s="65"/>
      <c r="W940" s="65"/>
      <c r="X940" s="65"/>
      <c r="Y940" s="65"/>
      <c r="Z940" s="65"/>
    </row>
    <row r="941" ht="15.75" customHeight="1" spans="1:26">
      <c r="A941" s="65"/>
      <c r="B941" s="65"/>
      <c r="C941" s="65"/>
      <c r="D941" s="65"/>
      <c r="E941" s="65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  <c r="Y941" s="65"/>
      <c r="Z941" s="65"/>
    </row>
    <row r="942" ht="15.75" customHeight="1" spans="1:26">
      <c r="A942" s="65"/>
      <c r="B942" s="65"/>
      <c r="C942" s="65"/>
      <c r="D942" s="65"/>
      <c r="E942" s="65"/>
      <c r="F942" s="65"/>
      <c r="G942" s="65"/>
      <c r="H942" s="65"/>
      <c r="I942" s="65"/>
      <c r="J942" s="65"/>
      <c r="K942" s="65"/>
      <c r="L942" s="65"/>
      <c r="M942" s="65"/>
      <c r="N942" s="65"/>
      <c r="O942" s="65"/>
      <c r="P942" s="65"/>
      <c r="Q942" s="65"/>
      <c r="R942" s="65"/>
      <c r="S942" s="65"/>
      <c r="T942" s="65"/>
      <c r="U942" s="65"/>
      <c r="V942" s="65"/>
      <c r="W942" s="65"/>
      <c r="X942" s="65"/>
      <c r="Y942" s="65"/>
      <c r="Z942" s="65"/>
    </row>
    <row r="943" ht="15.75" customHeight="1" spans="1:26">
      <c r="A943" s="65"/>
      <c r="B943" s="65"/>
      <c r="C943" s="65"/>
      <c r="D943" s="65"/>
      <c r="E943" s="65"/>
      <c r="F943" s="65"/>
      <c r="G943" s="65"/>
      <c r="H943" s="65"/>
      <c r="I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  <c r="T943" s="65"/>
      <c r="U943" s="65"/>
      <c r="V943" s="65"/>
      <c r="W943" s="65"/>
      <c r="X943" s="65"/>
      <c r="Y943" s="65"/>
      <c r="Z943" s="65"/>
    </row>
    <row r="944" ht="15.75" customHeight="1" spans="1:26">
      <c r="A944" s="65"/>
      <c r="B944" s="65"/>
      <c r="C944" s="65"/>
      <c r="D944" s="65"/>
      <c r="E944" s="65"/>
      <c r="F944" s="65"/>
      <c r="G944" s="65"/>
      <c r="H944" s="65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  <c r="T944" s="65"/>
      <c r="U944" s="65"/>
      <c r="V944" s="65"/>
      <c r="W944" s="65"/>
      <c r="X944" s="65"/>
      <c r="Y944" s="65"/>
      <c r="Z944" s="65"/>
    </row>
    <row r="945" ht="15.75" customHeight="1" spans="1:26">
      <c r="A945" s="65"/>
      <c r="B945" s="65"/>
      <c r="C945" s="65"/>
      <c r="D945" s="65"/>
      <c r="E945" s="65"/>
      <c r="F945" s="65"/>
      <c r="G945" s="65"/>
      <c r="H945" s="65"/>
      <c r="I945" s="65"/>
      <c r="J945" s="65"/>
      <c r="K945" s="65"/>
      <c r="L945" s="65"/>
      <c r="M945" s="65"/>
      <c r="N945" s="65"/>
      <c r="O945" s="65"/>
      <c r="P945" s="65"/>
      <c r="Q945" s="65"/>
      <c r="R945" s="65"/>
      <c r="S945" s="65"/>
      <c r="T945" s="65"/>
      <c r="U945" s="65"/>
      <c r="V945" s="65"/>
      <c r="W945" s="65"/>
      <c r="X945" s="65"/>
      <c r="Y945" s="65"/>
      <c r="Z945" s="65"/>
    </row>
    <row r="946" ht="15.75" customHeight="1" spans="1:26">
      <c r="A946" s="65"/>
      <c r="B946" s="65"/>
      <c r="C946" s="65"/>
      <c r="D946" s="65"/>
      <c r="E946" s="65"/>
      <c r="F946" s="65"/>
      <c r="G946" s="65"/>
      <c r="H946" s="65"/>
      <c r="I946" s="65"/>
      <c r="J946" s="65"/>
      <c r="K946" s="65"/>
      <c r="L946" s="65"/>
      <c r="M946" s="65"/>
      <c r="N946" s="65"/>
      <c r="O946" s="65"/>
      <c r="P946" s="65"/>
      <c r="Q946" s="65"/>
      <c r="R946" s="65"/>
      <c r="S946" s="65"/>
      <c r="T946" s="65"/>
      <c r="U946" s="65"/>
      <c r="V946" s="65"/>
      <c r="W946" s="65"/>
      <c r="X946" s="65"/>
      <c r="Y946" s="65"/>
      <c r="Z946" s="65"/>
    </row>
    <row r="947" ht="15.75" customHeight="1" spans="1:26">
      <c r="A947" s="65"/>
      <c r="B947" s="65"/>
      <c r="C947" s="65"/>
      <c r="D947" s="65"/>
      <c r="E947" s="65"/>
      <c r="F947" s="65"/>
      <c r="G947" s="65"/>
      <c r="H947" s="65"/>
      <c r="I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  <c r="T947" s="65"/>
      <c r="U947" s="65"/>
      <c r="V947" s="65"/>
      <c r="W947" s="65"/>
      <c r="X947" s="65"/>
      <c r="Y947" s="65"/>
      <c r="Z947" s="65"/>
    </row>
    <row r="948" ht="15.75" customHeight="1" spans="1:26">
      <c r="A948" s="65"/>
      <c r="B948" s="65"/>
      <c r="C948" s="65"/>
      <c r="D948" s="65"/>
      <c r="E948" s="65"/>
      <c r="F948" s="65"/>
      <c r="G948" s="65"/>
      <c r="H948" s="65"/>
      <c r="I948" s="65"/>
      <c r="J948" s="65"/>
      <c r="K948" s="65"/>
      <c r="L948" s="65"/>
      <c r="M948" s="65"/>
      <c r="N948" s="65"/>
      <c r="O948" s="65"/>
      <c r="P948" s="65"/>
      <c r="Q948" s="65"/>
      <c r="R948" s="65"/>
      <c r="S948" s="65"/>
      <c r="T948" s="65"/>
      <c r="U948" s="65"/>
      <c r="V948" s="65"/>
      <c r="W948" s="65"/>
      <c r="X948" s="65"/>
      <c r="Y948" s="65"/>
      <c r="Z948" s="65"/>
    </row>
    <row r="949" ht="15.75" customHeight="1" spans="1:26">
      <c r="A949" s="65"/>
      <c r="B949" s="65"/>
      <c r="C949" s="65"/>
      <c r="D949" s="65"/>
      <c r="E949" s="65"/>
      <c r="F949" s="65"/>
      <c r="G949" s="65"/>
      <c r="H949" s="65"/>
      <c r="I949" s="65"/>
      <c r="J949" s="65"/>
      <c r="K949" s="65"/>
      <c r="L949" s="65"/>
      <c r="M949" s="65"/>
      <c r="N949" s="65"/>
      <c r="O949" s="65"/>
      <c r="P949" s="65"/>
      <c r="Q949" s="65"/>
      <c r="R949" s="65"/>
      <c r="S949" s="65"/>
      <c r="T949" s="65"/>
      <c r="U949" s="65"/>
      <c r="V949" s="65"/>
      <c r="W949" s="65"/>
      <c r="X949" s="65"/>
      <c r="Y949" s="65"/>
      <c r="Z949" s="65"/>
    </row>
    <row r="950" ht="15.75" customHeight="1" spans="1:26">
      <c r="A950" s="65"/>
      <c r="B950" s="65"/>
      <c r="C950" s="65"/>
      <c r="D950" s="65"/>
      <c r="E950" s="65"/>
      <c r="F950" s="65"/>
      <c r="G950" s="65"/>
      <c r="H950" s="65"/>
      <c r="I950" s="65"/>
      <c r="J950" s="65"/>
      <c r="K950" s="65"/>
      <c r="L950" s="65"/>
      <c r="M950" s="65"/>
      <c r="N950" s="65"/>
      <c r="O950" s="65"/>
      <c r="P950" s="65"/>
      <c r="Q950" s="65"/>
      <c r="R950" s="65"/>
      <c r="S950" s="65"/>
      <c r="T950" s="65"/>
      <c r="U950" s="65"/>
      <c r="V950" s="65"/>
      <c r="W950" s="65"/>
      <c r="X950" s="65"/>
      <c r="Y950" s="65"/>
      <c r="Z950" s="65"/>
    </row>
    <row r="951" ht="15.75" customHeight="1" spans="1:26">
      <c r="A951" s="65"/>
      <c r="B951" s="65"/>
      <c r="C951" s="65"/>
      <c r="D951" s="65"/>
      <c r="E951" s="65"/>
      <c r="F951" s="65"/>
      <c r="G951" s="65"/>
      <c r="H951" s="65"/>
      <c r="I951" s="65"/>
      <c r="J951" s="65"/>
      <c r="K951" s="65"/>
      <c r="L951" s="65"/>
      <c r="M951" s="65"/>
      <c r="N951" s="65"/>
      <c r="O951" s="65"/>
      <c r="P951" s="65"/>
      <c r="Q951" s="65"/>
      <c r="R951" s="65"/>
      <c r="S951" s="65"/>
      <c r="T951" s="65"/>
      <c r="U951" s="65"/>
      <c r="V951" s="65"/>
      <c r="W951" s="65"/>
      <c r="X951" s="65"/>
      <c r="Y951" s="65"/>
      <c r="Z951" s="65"/>
    </row>
    <row r="952" ht="15.75" customHeight="1" spans="1:26">
      <c r="A952" s="65"/>
      <c r="B952" s="65"/>
      <c r="C952" s="65"/>
      <c r="D952" s="65"/>
      <c r="E952" s="65"/>
      <c r="F952" s="65"/>
      <c r="G952" s="65"/>
      <c r="H952" s="65"/>
      <c r="I952" s="65"/>
      <c r="J952" s="65"/>
      <c r="K952" s="65"/>
      <c r="L952" s="65"/>
      <c r="M952" s="65"/>
      <c r="N952" s="65"/>
      <c r="O952" s="65"/>
      <c r="P952" s="65"/>
      <c r="Q952" s="65"/>
      <c r="R952" s="65"/>
      <c r="S952" s="65"/>
      <c r="T952" s="65"/>
      <c r="U952" s="65"/>
      <c r="V952" s="65"/>
      <c r="W952" s="65"/>
      <c r="X952" s="65"/>
      <c r="Y952" s="65"/>
      <c r="Z952" s="65"/>
    </row>
    <row r="953" ht="15.75" customHeight="1" spans="1:26">
      <c r="A953" s="65"/>
      <c r="B953" s="65"/>
      <c r="C953" s="65"/>
      <c r="D953" s="65"/>
      <c r="E953" s="65"/>
      <c r="F953" s="65"/>
      <c r="G953" s="65"/>
      <c r="H953" s="65"/>
      <c r="I953" s="65"/>
      <c r="J953" s="65"/>
      <c r="K953" s="65"/>
      <c r="L953" s="65"/>
      <c r="M953" s="65"/>
      <c r="N953" s="65"/>
      <c r="O953" s="65"/>
      <c r="P953" s="65"/>
      <c r="Q953" s="65"/>
      <c r="R953" s="65"/>
      <c r="S953" s="65"/>
      <c r="T953" s="65"/>
      <c r="U953" s="65"/>
      <c r="V953" s="65"/>
      <c r="W953" s="65"/>
      <c r="X953" s="65"/>
      <c r="Y953" s="65"/>
      <c r="Z953" s="65"/>
    </row>
    <row r="954" ht="15.75" customHeight="1" spans="1:26">
      <c r="A954" s="65"/>
      <c r="B954" s="65"/>
      <c r="C954" s="65"/>
      <c r="D954" s="65"/>
      <c r="E954" s="65"/>
      <c r="F954" s="65"/>
      <c r="G954" s="65"/>
      <c r="H954" s="65"/>
      <c r="I954" s="65"/>
      <c r="J954" s="65"/>
      <c r="K954" s="65"/>
      <c r="L954" s="65"/>
      <c r="M954" s="65"/>
      <c r="N954" s="65"/>
      <c r="O954" s="65"/>
      <c r="P954" s="65"/>
      <c r="Q954" s="65"/>
      <c r="R954" s="65"/>
      <c r="S954" s="65"/>
      <c r="T954" s="65"/>
      <c r="U954" s="65"/>
      <c r="V954" s="65"/>
      <c r="W954" s="65"/>
      <c r="X954" s="65"/>
      <c r="Y954" s="65"/>
      <c r="Z954" s="65"/>
    </row>
    <row r="955" ht="15.75" customHeight="1" spans="1:26">
      <c r="A955" s="65"/>
      <c r="B955" s="65"/>
      <c r="C955" s="65"/>
      <c r="D955" s="65"/>
      <c r="E955" s="65"/>
      <c r="F955" s="65"/>
      <c r="G955" s="65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T955" s="65"/>
      <c r="U955" s="65"/>
      <c r="V955" s="65"/>
      <c r="W955" s="65"/>
      <c r="X955" s="65"/>
      <c r="Y955" s="65"/>
      <c r="Z955" s="65"/>
    </row>
    <row r="956" ht="15.75" customHeight="1" spans="1:26">
      <c r="A956" s="65"/>
      <c r="B956" s="65"/>
      <c r="C956" s="65"/>
      <c r="D956" s="65"/>
      <c r="E956" s="65"/>
      <c r="F956" s="65"/>
      <c r="G956" s="65"/>
      <c r="H956" s="65"/>
      <c r="I956" s="65"/>
      <c r="J956" s="65"/>
      <c r="K956" s="65"/>
      <c r="L956" s="65"/>
      <c r="M956" s="65"/>
      <c r="N956" s="65"/>
      <c r="O956" s="65"/>
      <c r="P956" s="65"/>
      <c r="Q956" s="65"/>
      <c r="R956" s="65"/>
      <c r="S956" s="65"/>
      <c r="T956" s="65"/>
      <c r="U956" s="65"/>
      <c r="V956" s="65"/>
      <c r="W956" s="65"/>
      <c r="X956" s="65"/>
      <c r="Y956" s="65"/>
      <c r="Z956" s="65"/>
    </row>
    <row r="957" ht="15.75" customHeight="1" spans="1:26">
      <c r="A957" s="65"/>
      <c r="B957" s="65"/>
      <c r="C957" s="65"/>
      <c r="D957" s="65"/>
      <c r="E957" s="65"/>
      <c r="F957" s="65"/>
      <c r="G957" s="65"/>
      <c r="H957" s="65"/>
      <c r="I957" s="65"/>
      <c r="J957" s="65"/>
      <c r="K957" s="65"/>
      <c r="L957" s="65"/>
      <c r="M957" s="65"/>
      <c r="N957" s="65"/>
      <c r="O957" s="65"/>
      <c r="P957" s="65"/>
      <c r="Q957" s="65"/>
      <c r="R957" s="65"/>
      <c r="S957" s="65"/>
      <c r="T957" s="65"/>
      <c r="U957" s="65"/>
      <c r="V957" s="65"/>
      <c r="W957" s="65"/>
      <c r="X957" s="65"/>
      <c r="Y957" s="65"/>
      <c r="Z957" s="65"/>
    </row>
    <row r="958" ht="15.75" customHeight="1" spans="1:26">
      <c r="A958" s="65"/>
      <c r="B958" s="65"/>
      <c r="C958" s="65"/>
      <c r="D958" s="65"/>
      <c r="E958" s="65"/>
      <c r="F958" s="65"/>
      <c r="G958" s="65"/>
      <c r="H958" s="65"/>
      <c r="I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  <c r="T958" s="65"/>
      <c r="U958" s="65"/>
      <c r="V958" s="65"/>
      <c r="W958" s="65"/>
      <c r="X958" s="65"/>
      <c r="Y958" s="65"/>
      <c r="Z958" s="65"/>
    </row>
    <row r="959" ht="15.75" customHeight="1" spans="1:26">
      <c r="A959" s="65"/>
      <c r="B959" s="65"/>
      <c r="C959" s="65"/>
      <c r="D959" s="65"/>
      <c r="E959" s="65"/>
      <c r="F959" s="65"/>
      <c r="G959" s="65"/>
      <c r="H959" s="65"/>
      <c r="I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  <c r="T959" s="65"/>
      <c r="U959" s="65"/>
      <c r="V959" s="65"/>
      <c r="W959" s="65"/>
      <c r="X959" s="65"/>
      <c r="Y959" s="65"/>
      <c r="Z959" s="65"/>
    </row>
    <row r="960" ht="15.75" customHeight="1" spans="1:26">
      <c r="A960" s="65"/>
      <c r="B960" s="65"/>
      <c r="C960" s="65"/>
      <c r="D960" s="65"/>
      <c r="E960" s="65"/>
      <c r="F960" s="65"/>
      <c r="G960" s="65"/>
      <c r="H960" s="65"/>
      <c r="I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  <c r="T960" s="65"/>
      <c r="U960" s="65"/>
      <c r="V960" s="65"/>
      <c r="W960" s="65"/>
      <c r="X960" s="65"/>
      <c r="Y960" s="65"/>
      <c r="Z960" s="65"/>
    </row>
    <row r="961" ht="15.75" customHeight="1" spans="1:26">
      <c r="A961" s="65"/>
      <c r="B961" s="65"/>
      <c r="C961" s="65"/>
      <c r="D961" s="65"/>
      <c r="E961" s="65"/>
      <c r="F961" s="65"/>
      <c r="G961" s="65"/>
      <c r="H961" s="65"/>
      <c r="I961" s="65"/>
      <c r="J961" s="65"/>
      <c r="K961" s="65"/>
      <c r="L961" s="65"/>
      <c r="M961" s="65"/>
      <c r="N961" s="65"/>
      <c r="O961" s="65"/>
      <c r="P961" s="65"/>
      <c r="Q961" s="65"/>
      <c r="R961" s="65"/>
      <c r="S961" s="65"/>
      <c r="T961" s="65"/>
      <c r="U961" s="65"/>
      <c r="V961" s="65"/>
      <c r="W961" s="65"/>
      <c r="X961" s="65"/>
      <c r="Y961" s="65"/>
      <c r="Z961" s="65"/>
    </row>
    <row r="962" ht="15.75" customHeight="1" spans="1:26">
      <c r="A962" s="65"/>
      <c r="B962" s="65"/>
      <c r="C962" s="65"/>
      <c r="D962" s="65"/>
      <c r="E962" s="65"/>
      <c r="F962" s="65"/>
      <c r="G962" s="65"/>
      <c r="H962" s="65"/>
      <c r="I962" s="65"/>
      <c r="J962" s="65"/>
      <c r="K962" s="65"/>
      <c r="L962" s="65"/>
      <c r="M962" s="65"/>
      <c r="N962" s="65"/>
      <c r="O962" s="65"/>
      <c r="P962" s="65"/>
      <c r="Q962" s="65"/>
      <c r="R962" s="65"/>
      <c r="S962" s="65"/>
      <c r="T962" s="65"/>
      <c r="U962" s="65"/>
      <c r="V962" s="65"/>
      <c r="W962" s="65"/>
      <c r="X962" s="65"/>
      <c r="Y962" s="65"/>
      <c r="Z962" s="65"/>
    </row>
    <row r="963" ht="15.75" customHeight="1" spans="1:26">
      <c r="A963" s="65"/>
      <c r="B963" s="65"/>
      <c r="C963" s="65"/>
      <c r="D963" s="65"/>
      <c r="E963" s="65"/>
      <c r="F963" s="65"/>
      <c r="G963" s="65"/>
      <c r="H963" s="65"/>
      <c r="I963" s="65"/>
      <c r="J963" s="65"/>
      <c r="K963" s="65"/>
      <c r="L963" s="65"/>
      <c r="M963" s="65"/>
      <c r="N963" s="65"/>
      <c r="O963" s="65"/>
      <c r="P963" s="65"/>
      <c r="Q963" s="65"/>
      <c r="R963" s="65"/>
      <c r="S963" s="65"/>
      <c r="T963" s="65"/>
      <c r="U963" s="65"/>
      <c r="V963" s="65"/>
      <c r="W963" s="65"/>
      <c r="X963" s="65"/>
      <c r="Y963" s="65"/>
      <c r="Z963" s="65"/>
    </row>
    <row r="964" ht="15.75" customHeight="1" spans="1:26">
      <c r="A964" s="65"/>
      <c r="B964" s="65"/>
      <c r="C964" s="65"/>
      <c r="D964" s="65"/>
      <c r="E964" s="65"/>
      <c r="F964" s="65"/>
      <c r="G964" s="65"/>
      <c r="H964" s="65"/>
      <c r="I964" s="65"/>
      <c r="J964" s="65"/>
      <c r="K964" s="65"/>
      <c r="L964" s="65"/>
      <c r="M964" s="65"/>
      <c r="N964" s="65"/>
      <c r="O964" s="65"/>
      <c r="P964" s="65"/>
      <c r="Q964" s="65"/>
      <c r="R964" s="65"/>
      <c r="S964" s="65"/>
      <c r="T964" s="65"/>
      <c r="U964" s="65"/>
      <c r="V964" s="65"/>
      <c r="W964" s="65"/>
      <c r="X964" s="65"/>
      <c r="Y964" s="65"/>
      <c r="Z964" s="65"/>
    </row>
    <row r="965" ht="15.75" customHeight="1" spans="1:26">
      <c r="A965" s="65"/>
      <c r="B965" s="65"/>
      <c r="C965" s="65"/>
      <c r="D965" s="65"/>
      <c r="E965" s="65"/>
      <c r="F965" s="65"/>
      <c r="G965" s="65"/>
      <c r="H965" s="65"/>
      <c r="I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  <c r="T965" s="65"/>
      <c r="U965" s="65"/>
      <c r="V965" s="65"/>
      <c r="W965" s="65"/>
      <c r="X965" s="65"/>
      <c r="Y965" s="65"/>
      <c r="Z965" s="65"/>
    </row>
    <row r="966" ht="15.75" customHeight="1" spans="1:26">
      <c r="A966" s="65"/>
      <c r="B966" s="65"/>
      <c r="C966" s="65"/>
      <c r="D966" s="65"/>
      <c r="E966" s="65"/>
      <c r="F966" s="65"/>
      <c r="G966" s="65"/>
      <c r="H966" s="65"/>
      <c r="I966" s="65"/>
      <c r="J966" s="65"/>
      <c r="K966" s="65"/>
      <c r="L966" s="65"/>
      <c r="M966" s="65"/>
      <c r="N966" s="65"/>
      <c r="O966" s="65"/>
      <c r="P966" s="65"/>
      <c r="Q966" s="65"/>
      <c r="R966" s="65"/>
      <c r="S966" s="65"/>
      <c r="T966" s="65"/>
      <c r="U966" s="65"/>
      <c r="V966" s="65"/>
      <c r="W966" s="65"/>
      <c r="X966" s="65"/>
      <c r="Y966" s="65"/>
      <c r="Z966" s="65"/>
    </row>
    <row r="967" ht="15.75" customHeight="1" spans="1:26">
      <c r="A967" s="65"/>
      <c r="B967" s="65"/>
      <c r="C967" s="65"/>
      <c r="D967" s="65"/>
      <c r="E967" s="65"/>
      <c r="F967" s="65"/>
      <c r="G967" s="65"/>
      <c r="H967" s="65"/>
      <c r="I967" s="65"/>
      <c r="J967" s="65"/>
      <c r="K967" s="65"/>
      <c r="L967" s="65"/>
      <c r="M967" s="65"/>
      <c r="N967" s="65"/>
      <c r="O967" s="65"/>
      <c r="P967" s="65"/>
      <c r="Q967" s="65"/>
      <c r="R967" s="65"/>
      <c r="S967" s="65"/>
      <c r="T967" s="65"/>
      <c r="U967" s="65"/>
      <c r="V967" s="65"/>
      <c r="W967" s="65"/>
      <c r="X967" s="65"/>
      <c r="Y967" s="65"/>
      <c r="Z967" s="65"/>
    </row>
    <row r="968" ht="15.75" customHeight="1" spans="1:26">
      <c r="A968" s="65"/>
      <c r="B968" s="65"/>
      <c r="C968" s="65"/>
      <c r="D968" s="65"/>
      <c r="E968" s="65"/>
      <c r="F968" s="65"/>
      <c r="G968" s="65"/>
      <c r="H968" s="65"/>
      <c r="I968" s="65"/>
      <c r="J968" s="65"/>
      <c r="K968" s="65"/>
      <c r="L968" s="65"/>
      <c r="M968" s="65"/>
      <c r="N968" s="65"/>
      <c r="O968" s="65"/>
      <c r="P968" s="65"/>
      <c r="Q968" s="65"/>
      <c r="R968" s="65"/>
      <c r="S968" s="65"/>
      <c r="T968" s="65"/>
      <c r="U968" s="65"/>
      <c r="V968" s="65"/>
      <c r="W968" s="65"/>
      <c r="X968" s="65"/>
      <c r="Y968" s="65"/>
      <c r="Z968" s="65"/>
    </row>
    <row r="969" ht="15.75" customHeight="1" spans="1:26">
      <c r="A969" s="65"/>
      <c r="B969" s="65"/>
      <c r="C969" s="65"/>
      <c r="D969" s="65"/>
      <c r="E969" s="65"/>
      <c r="F969" s="65"/>
      <c r="G969" s="65"/>
      <c r="H969" s="65"/>
      <c r="I969" s="65"/>
      <c r="J969" s="65"/>
      <c r="K969" s="65"/>
      <c r="L969" s="65"/>
      <c r="M969" s="65"/>
      <c r="N969" s="65"/>
      <c r="O969" s="65"/>
      <c r="P969" s="65"/>
      <c r="Q969" s="65"/>
      <c r="R969" s="65"/>
      <c r="S969" s="65"/>
      <c r="T969" s="65"/>
      <c r="U969" s="65"/>
      <c r="V969" s="65"/>
      <c r="W969" s="65"/>
      <c r="X969" s="65"/>
      <c r="Y969" s="65"/>
      <c r="Z969" s="65"/>
    </row>
    <row r="970" ht="15.75" customHeight="1" spans="1:26">
      <c r="A970" s="65"/>
      <c r="B970" s="65"/>
      <c r="C970" s="65"/>
      <c r="D970" s="65"/>
      <c r="E970" s="65"/>
      <c r="F970" s="65"/>
      <c r="G970" s="65"/>
      <c r="H970" s="65"/>
      <c r="I970" s="65"/>
      <c r="J970" s="65"/>
      <c r="K970" s="65"/>
      <c r="L970" s="65"/>
      <c r="M970" s="65"/>
      <c r="N970" s="65"/>
      <c r="O970" s="65"/>
      <c r="P970" s="65"/>
      <c r="Q970" s="65"/>
      <c r="R970" s="65"/>
      <c r="S970" s="65"/>
      <c r="T970" s="65"/>
      <c r="U970" s="65"/>
      <c r="V970" s="65"/>
      <c r="W970" s="65"/>
      <c r="X970" s="65"/>
      <c r="Y970" s="65"/>
      <c r="Z970" s="65"/>
    </row>
    <row r="971" ht="15.75" customHeight="1" spans="1:26">
      <c r="A971" s="65"/>
      <c r="B971" s="65"/>
      <c r="C971" s="65"/>
      <c r="D971" s="65"/>
      <c r="E971" s="65"/>
      <c r="F971" s="65"/>
      <c r="G971" s="65"/>
      <c r="H971" s="65"/>
      <c r="I971" s="65"/>
      <c r="J971" s="65"/>
      <c r="K971" s="65"/>
      <c r="L971" s="65"/>
      <c r="M971" s="65"/>
      <c r="N971" s="65"/>
      <c r="O971" s="65"/>
      <c r="P971" s="65"/>
      <c r="Q971" s="65"/>
      <c r="R971" s="65"/>
      <c r="S971" s="65"/>
      <c r="T971" s="65"/>
      <c r="U971" s="65"/>
      <c r="V971" s="65"/>
      <c r="W971" s="65"/>
      <c r="X971" s="65"/>
      <c r="Y971" s="65"/>
      <c r="Z971" s="65"/>
    </row>
    <row r="972" ht="15.75" customHeight="1" spans="1:26">
      <c r="A972" s="65"/>
      <c r="B972" s="65"/>
      <c r="C972" s="65"/>
      <c r="D972" s="65"/>
      <c r="E972" s="65"/>
      <c r="F972" s="65"/>
      <c r="G972" s="65"/>
      <c r="H972" s="65"/>
      <c r="I972" s="65"/>
      <c r="J972" s="65"/>
      <c r="K972" s="65"/>
      <c r="L972" s="65"/>
      <c r="M972" s="65"/>
      <c r="N972" s="65"/>
      <c r="O972" s="65"/>
      <c r="P972" s="65"/>
      <c r="Q972" s="65"/>
      <c r="R972" s="65"/>
      <c r="S972" s="65"/>
      <c r="T972" s="65"/>
      <c r="U972" s="65"/>
      <c r="V972" s="65"/>
      <c r="W972" s="65"/>
      <c r="X972" s="65"/>
      <c r="Y972" s="65"/>
      <c r="Z972" s="65"/>
    </row>
    <row r="973" ht="15.75" customHeight="1" spans="1:26">
      <c r="A973" s="65"/>
      <c r="B973" s="65"/>
      <c r="C973" s="65"/>
      <c r="D973" s="65"/>
      <c r="E973" s="65"/>
      <c r="F973" s="65"/>
      <c r="G973" s="65"/>
      <c r="H973" s="65"/>
      <c r="I973" s="65"/>
      <c r="J973" s="65"/>
      <c r="K973" s="65"/>
      <c r="L973" s="65"/>
      <c r="M973" s="65"/>
      <c r="N973" s="65"/>
      <c r="O973" s="65"/>
      <c r="P973" s="65"/>
      <c r="Q973" s="65"/>
      <c r="R973" s="65"/>
      <c r="S973" s="65"/>
      <c r="T973" s="65"/>
      <c r="U973" s="65"/>
      <c r="V973" s="65"/>
      <c r="W973" s="65"/>
      <c r="X973" s="65"/>
      <c r="Y973" s="65"/>
      <c r="Z973" s="65"/>
    </row>
    <row r="974" ht="15.75" customHeight="1" spans="1:26">
      <c r="A974" s="65"/>
      <c r="B974" s="65"/>
      <c r="C974" s="65"/>
      <c r="D974" s="65"/>
      <c r="E974" s="65"/>
      <c r="F974" s="65"/>
      <c r="G974" s="65"/>
      <c r="H974" s="65"/>
      <c r="I974" s="65"/>
      <c r="J974" s="65"/>
      <c r="K974" s="65"/>
      <c r="L974" s="65"/>
      <c r="M974" s="65"/>
      <c r="N974" s="65"/>
      <c r="O974" s="65"/>
      <c r="P974" s="65"/>
      <c r="Q974" s="65"/>
      <c r="R974" s="65"/>
      <c r="S974" s="65"/>
      <c r="T974" s="65"/>
      <c r="U974" s="65"/>
      <c r="V974" s="65"/>
      <c r="W974" s="65"/>
      <c r="X974" s="65"/>
      <c r="Y974" s="65"/>
      <c r="Z974" s="65"/>
    </row>
    <row r="975" ht="15.75" customHeight="1" spans="1:26">
      <c r="A975" s="65"/>
      <c r="B975" s="65"/>
      <c r="C975" s="65"/>
      <c r="D975" s="65"/>
      <c r="E975" s="65"/>
      <c r="F975" s="65"/>
      <c r="G975" s="65"/>
      <c r="H975" s="65"/>
      <c r="I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  <c r="T975" s="65"/>
      <c r="U975" s="65"/>
      <c r="V975" s="65"/>
      <c r="W975" s="65"/>
      <c r="X975" s="65"/>
      <c r="Y975" s="65"/>
      <c r="Z975" s="65"/>
    </row>
    <row r="976" ht="15.75" customHeight="1" spans="1:26">
      <c r="A976" s="65"/>
      <c r="B976" s="65"/>
      <c r="C976" s="65"/>
      <c r="D976" s="65"/>
      <c r="E976" s="65"/>
      <c r="F976" s="65"/>
      <c r="G976" s="65"/>
      <c r="H976" s="65"/>
      <c r="I976" s="65"/>
      <c r="J976" s="65"/>
      <c r="K976" s="65"/>
      <c r="L976" s="65"/>
      <c r="M976" s="65"/>
      <c r="N976" s="65"/>
      <c r="O976" s="65"/>
      <c r="P976" s="65"/>
      <c r="Q976" s="65"/>
      <c r="R976" s="65"/>
      <c r="S976" s="65"/>
      <c r="T976" s="65"/>
      <c r="U976" s="65"/>
      <c r="V976" s="65"/>
      <c r="W976" s="65"/>
      <c r="X976" s="65"/>
      <c r="Y976" s="65"/>
      <c r="Z976" s="65"/>
    </row>
    <row r="977" ht="15.75" customHeight="1" spans="1:26">
      <c r="A977" s="65"/>
      <c r="B977" s="65"/>
      <c r="C977" s="65"/>
      <c r="D977" s="65"/>
      <c r="E977" s="65"/>
      <c r="F977" s="65"/>
      <c r="G977" s="65"/>
      <c r="H977" s="65"/>
      <c r="I977" s="65"/>
      <c r="J977" s="65"/>
      <c r="K977" s="65"/>
      <c r="L977" s="65"/>
      <c r="M977" s="65"/>
      <c r="N977" s="65"/>
      <c r="O977" s="65"/>
      <c r="P977" s="65"/>
      <c r="Q977" s="65"/>
      <c r="R977" s="65"/>
      <c r="S977" s="65"/>
      <c r="T977" s="65"/>
      <c r="U977" s="65"/>
      <c r="V977" s="65"/>
      <c r="W977" s="65"/>
      <c r="X977" s="65"/>
      <c r="Y977" s="65"/>
      <c r="Z977" s="65"/>
    </row>
    <row r="978" ht="15.75" customHeight="1" spans="1:26">
      <c r="A978" s="65"/>
      <c r="B978" s="65"/>
      <c r="C978" s="65"/>
      <c r="D978" s="65"/>
      <c r="E978" s="65"/>
      <c r="F978" s="65"/>
      <c r="G978" s="65"/>
      <c r="H978" s="65"/>
      <c r="I978" s="65"/>
      <c r="J978" s="65"/>
      <c r="K978" s="65"/>
      <c r="L978" s="65"/>
      <c r="M978" s="65"/>
      <c r="N978" s="65"/>
      <c r="O978" s="65"/>
      <c r="P978" s="65"/>
      <c r="Q978" s="65"/>
      <c r="R978" s="65"/>
      <c r="S978" s="65"/>
      <c r="T978" s="65"/>
      <c r="U978" s="65"/>
      <c r="V978" s="65"/>
      <c r="W978" s="65"/>
      <c r="X978" s="65"/>
      <c r="Y978" s="65"/>
      <c r="Z978" s="65"/>
    </row>
    <row r="979" ht="15.75" customHeight="1" spans="1:26">
      <c r="A979" s="65"/>
      <c r="B979" s="65"/>
      <c r="C979" s="65"/>
      <c r="D979" s="65"/>
      <c r="E979" s="65"/>
      <c r="F979" s="65"/>
      <c r="G979" s="65"/>
      <c r="H979" s="65"/>
      <c r="I979" s="65"/>
      <c r="J979" s="65"/>
      <c r="K979" s="65"/>
      <c r="L979" s="65"/>
      <c r="M979" s="65"/>
      <c r="N979" s="65"/>
      <c r="O979" s="65"/>
      <c r="P979" s="65"/>
      <c r="Q979" s="65"/>
      <c r="R979" s="65"/>
      <c r="S979" s="65"/>
      <c r="T979" s="65"/>
      <c r="U979" s="65"/>
      <c r="V979" s="65"/>
      <c r="W979" s="65"/>
      <c r="X979" s="65"/>
      <c r="Y979" s="65"/>
      <c r="Z979" s="65"/>
    </row>
    <row r="980" ht="15.75" customHeight="1" spans="1:26">
      <c r="A980" s="65"/>
      <c r="B980" s="65"/>
      <c r="C980" s="65"/>
      <c r="D980" s="65"/>
      <c r="E980" s="65"/>
      <c r="F980" s="65"/>
      <c r="G980" s="65"/>
      <c r="H980" s="65"/>
      <c r="I980" s="65"/>
      <c r="J980" s="65"/>
      <c r="K980" s="65"/>
      <c r="L980" s="65"/>
      <c r="M980" s="65"/>
      <c r="N980" s="65"/>
      <c r="O980" s="65"/>
      <c r="P980" s="65"/>
      <c r="Q980" s="65"/>
      <c r="R980" s="65"/>
      <c r="S980" s="65"/>
      <c r="T980" s="65"/>
      <c r="U980" s="65"/>
      <c r="V980" s="65"/>
      <c r="W980" s="65"/>
      <c r="X980" s="65"/>
      <c r="Y980" s="65"/>
      <c r="Z980" s="65"/>
    </row>
    <row r="981" ht="15.75" customHeight="1" spans="1:26">
      <c r="A981" s="65"/>
      <c r="B981" s="65"/>
      <c r="C981" s="65"/>
      <c r="D981" s="65"/>
      <c r="E981" s="65"/>
      <c r="F981" s="65"/>
      <c r="G981" s="65"/>
      <c r="H981" s="65"/>
      <c r="I981" s="65"/>
      <c r="J981" s="65"/>
      <c r="K981" s="65"/>
      <c r="L981" s="65"/>
      <c r="M981" s="65"/>
      <c r="N981" s="65"/>
      <c r="O981" s="65"/>
      <c r="P981" s="65"/>
      <c r="Q981" s="65"/>
      <c r="R981" s="65"/>
      <c r="S981" s="65"/>
      <c r="T981" s="65"/>
      <c r="U981" s="65"/>
      <c r="V981" s="65"/>
      <c r="W981" s="65"/>
      <c r="X981" s="65"/>
      <c r="Y981" s="65"/>
      <c r="Z981" s="65"/>
    </row>
    <row r="982" ht="15.75" customHeight="1" spans="1:26">
      <c r="A982" s="65"/>
      <c r="B982" s="65"/>
      <c r="C982" s="65"/>
      <c r="D982" s="65"/>
      <c r="E982" s="65"/>
      <c r="F982" s="65"/>
      <c r="G982" s="65"/>
      <c r="H982" s="65"/>
      <c r="I982" s="65"/>
      <c r="J982" s="65"/>
      <c r="K982" s="65"/>
      <c r="L982" s="65"/>
      <c r="M982" s="65"/>
      <c r="N982" s="65"/>
      <c r="O982" s="65"/>
      <c r="P982" s="65"/>
      <c r="Q982" s="65"/>
      <c r="R982" s="65"/>
      <c r="S982" s="65"/>
      <c r="T982" s="65"/>
      <c r="U982" s="65"/>
      <c r="V982" s="65"/>
      <c r="W982" s="65"/>
      <c r="X982" s="65"/>
      <c r="Y982" s="65"/>
      <c r="Z982" s="65"/>
    </row>
    <row r="983" ht="15.75" customHeight="1" spans="1:26">
      <c r="A983" s="65"/>
      <c r="B983" s="65"/>
      <c r="C983" s="65"/>
      <c r="D983" s="65"/>
      <c r="E983" s="65"/>
      <c r="F983" s="65"/>
      <c r="G983" s="65"/>
      <c r="H983" s="65"/>
      <c r="I983" s="65"/>
      <c r="J983" s="65"/>
      <c r="K983" s="65"/>
      <c r="L983" s="65"/>
      <c r="M983" s="65"/>
      <c r="N983" s="65"/>
      <c r="O983" s="65"/>
      <c r="P983" s="65"/>
      <c r="Q983" s="65"/>
      <c r="R983" s="65"/>
      <c r="S983" s="65"/>
      <c r="T983" s="65"/>
      <c r="U983" s="65"/>
      <c r="V983" s="65"/>
      <c r="W983" s="65"/>
      <c r="X983" s="65"/>
      <c r="Y983" s="65"/>
      <c r="Z983" s="65"/>
    </row>
    <row r="984" ht="15.75" customHeight="1" spans="1:26">
      <c r="A984" s="65"/>
      <c r="B984" s="65"/>
      <c r="C984" s="65"/>
      <c r="D984" s="65"/>
      <c r="E984" s="65"/>
      <c r="F984" s="65"/>
      <c r="G984" s="65"/>
      <c r="H984" s="65"/>
      <c r="I984" s="65"/>
      <c r="J984" s="65"/>
      <c r="K984" s="65"/>
      <c r="L984" s="65"/>
      <c r="M984" s="65"/>
      <c r="N984" s="65"/>
      <c r="O984" s="65"/>
      <c r="P984" s="65"/>
      <c r="Q984" s="65"/>
      <c r="R984" s="65"/>
      <c r="S984" s="65"/>
      <c r="T984" s="65"/>
      <c r="U984" s="65"/>
      <c r="V984" s="65"/>
      <c r="W984" s="65"/>
      <c r="X984" s="65"/>
      <c r="Y984" s="65"/>
      <c r="Z984" s="65"/>
    </row>
    <row r="985" ht="15.75" customHeight="1" spans="1:26">
      <c r="A985" s="65"/>
      <c r="B985" s="65"/>
      <c r="C985" s="65"/>
      <c r="D985" s="65"/>
      <c r="E985" s="65"/>
      <c r="F985" s="65"/>
      <c r="G985" s="65"/>
      <c r="H985" s="65"/>
      <c r="I985" s="65"/>
      <c r="J985" s="65"/>
      <c r="K985" s="65"/>
      <c r="L985" s="65"/>
      <c r="M985" s="65"/>
      <c r="N985" s="65"/>
      <c r="O985" s="65"/>
      <c r="P985" s="65"/>
      <c r="Q985" s="65"/>
      <c r="R985" s="65"/>
      <c r="S985" s="65"/>
      <c r="T985" s="65"/>
      <c r="U985" s="65"/>
      <c r="V985" s="65"/>
      <c r="W985" s="65"/>
      <c r="X985" s="65"/>
      <c r="Y985" s="65"/>
      <c r="Z985" s="65"/>
    </row>
    <row r="986" ht="15.75" customHeight="1" spans="1:26">
      <c r="A986" s="65"/>
      <c r="B986" s="65"/>
      <c r="C986" s="65"/>
      <c r="D986" s="65"/>
      <c r="E986" s="65"/>
      <c r="F986" s="65"/>
      <c r="G986" s="65"/>
      <c r="H986" s="65"/>
      <c r="I986" s="65"/>
      <c r="J986" s="65"/>
      <c r="K986" s="65"/>
      <c r="L986" s="65"/>
      <c r="M986" s="65"/>
      <c r="N986" s="65"/>
      <c r="O986" s="65"/>
      <c r="P986" s="65"/>
      <c r="Q986" s="65"/>
      <c r="R986" s="65"/>
      <c r="S986" s="65"/>
      <c r="T986" s="65"/>
      <c r="U986" s="65"/>
      <c r="V986" s="65"/>
      <c r="W986" s="65"/>
      <c r="X986" s="65"/>
      <c r="Y986" s="65"/>
      <c r="Z986" s="65"/>
    </row>
    <row r="987" ht="15.75" customHeight="1" spans="1:26">
      <c r="A987" s="65"/>
      <c r="B987" s="65"/>
      <c r="C987" s="65"/>
      <c r="D987" s="65"/>
      <c r="E987" s="65"/>
      <c r="F987" s="65"/>
      <c r="G987" s="65"/>
      <c r="H987" s="65"/>
      <c r="I987" s="65"/>
      <c r="J987" s="65"/>
      <c r="K987" s="65"/>
      <c r="L987" s="65"/>
      <c r="M987" s="65"/>
      <c r="N987" s="65"/>
      <c r="O987" s="65"/>
      <c r="P987" s="65"/>
      <c r="Q987" s="65"/>
      <c r="R987" s="65"/>
      <c r="S987" s="65"/>
      <c r="T987" s="65"/>
      <c r="U987" s="65"/>
      <c r="V987" s="65"/>
      <c r="W987" s="65"/>
      <c r="X987" s="65"/>
      <c r="Y987" s="65"/>
      <c r="Z987" s="65"/>
    </row>
    <row r="988" ht="15.75" customHeight="1" spans="1:26">
      <c r="A988" s="65"/>
      <c r="B988" s="65"/>
      <c r="C988" s="65"/>
      <c r="D988" s="65"/>
      <c r="E988" s="65"/>
      <c r="F988" s="65"/>
      <c r="G988" s="65"/>
      <c r="H988" s="65"/>
      <c r="I988" s="65"/>
      <c r="J988" s="65"/>
      <c r="K988" s="65"/>
      <c r="L988" s="65"/>
      <c r="M988" s="65"/>
      <c r="N988" s="65"/>
      <c r="O988" s="65"/>
      <c r="P988" s="65"/>
      <c r="Q988" s="65"/>
      <c r="R988" s="65"/>
      <c r="S988" s="65"/>
      <c r="T988" s="65"/>
      <c r="U988" s="65"/>
      <c r="V988" s="65"/>
      <c r="W988" s="65"/>
      <c r="X988" s="65"/>
      <c r="Y988" s="65"/>
      <c r="Z988" s="65"/>
    </row>
    <row r="989" ht="15.75" customHeight="1" spans="1:26">
      <c r="A989" s="65"/>
      <c r="B989" s="65"/>
      <c r="C989" s="65"/>
      <c r="D989" s="65"/>
      <c r="E989" s="65"/>
      <c r="F989" s="65"/>
      <c r="G989" s="65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  <c r="Y989" s="65"/>
      <c r="Z989" s="65"/>
    </row>
    <row r="990" ht="15.75" customHeight="1" spans="1:26">
      <c r="A990" s="65"/>
      <c r="B990" s="65"/>
      <c r="C990" s="65"/>
      <c r="D990" s="65"/>
      <c r="E990" s="65"/>
      <c r="F990" s="65"/>
      <c r="G990" s="65"/>
      <c r="H990" s="65"/>
      <c r="I990" s="65"/>
      <c r="J990" s="65"/>
      <c r="K990" s="65"/>
      <c r="L990" s="65"/>
      <c r="M990" s="65"/>
      <c r="N990" s="65"/>
      <c r="O990" s="65"/>
      <c r="P990" s="65"/>
      <c r="Q990" s="65"/>
      <c r="R990" s="65"/>
      <c r="S990" s="65"/>
      <c r="T990" s="65"/>
      <c r="U990" s="65"/>
      <c r="V990" s="65"/>
      <c r="W990" s="65"/>
      <c r="X990" s="65"/>
      <c r="Y990" s="65"/>
      <c r="Z990" s="65"/>
    </row>
    <row r="991" ht="15.75" customHeight="1" spans="1:26">
      <c r="A991" s="65"/>
      <c r="B991" s="65"/>
      <c r="C991" s="65"/>
      <c r="D991" s="65"/>
      <c r="E991" s="65"/>
      <c r="F991" s="65"/>
      <c r="G991" s="65"/>
      <c r="H991" s="65"/>
      <c r="I991" s="65"/>
      <c r="J991" s="65"/>
      <c r="K991" s="65"/>
      <c r="L991" s="65"/>
      <c r="M991" s="65"/>
      <c r="N991" s="65"/>
      <c r="O991" s="65"/>
      <c r="P991" s="65"/>
      <c r="Q991" s="65"/>
      <c r="R991" s="65"/>
      <c r="S991" s="65"/>
      <c r="T991" s="65"/>
      <c r="U991" s="65"/>
      <c r="V991" s="65"/>
      <c r="W991" s="65"/>
      <c r="X991" s="65"/>
      <c r="Y991" s="65"/>
      <c r="Z991" s="65"/>
    </row>
    <row r="992" ht="15.75" customHeight="1" spans="1:26">
      <c r="A992" s="65"/>
      <c r="B992" s="65"/>
      <c r="C992" s="65"/>
      <c r="D992" s="65"/>
      <c r="E992" s="65"/>
      <c r="F992" s="65"/>
      <c r="G992" s="65"/>
      <c r="H992" s="65"/>
      <c r="I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  <c r="T992" s="65"/>
      <c r="U992" s="65"/>
      <c r="V992" s="65"/>
      <c r="W992" s="65"/>
      <c r="X992" s="65"/>
      <c r="Y992" s="65"/>
      <c r="Z992" s="65"/>
    </row>
    <row r="993" ht="15.75" customHeight="1" spans="1:26">
      <c r="A993" s="65"/>
      <c r="B993" s="65"/>
      <c r="C993" s="65"/>
      <c r="D993" s="65"/>
      <c r="E993" s="65"/>
      <c r="F993" s="65"/>
      <c r="G993" s="65"/>
      <c r="H993" s="65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T993" s="65"/>
      <c r="U993" s="65"/>
      <c r="V993" s="65"/>
      <c r="W993" s="65"/>
      <c r="X993" s="65"/>
      <c r="Y993" s="65"/>
      <c r="Z993" s="65"/>
    </row>
    <row r="994" ht="15.75" customHeight="1" spans="1:26">
      <c r="A994" s="65"/>
      <c r="B994" s="65"/>
      <c r="C994" s="65"/>
      <c r="D994" s="65"/>
      <c r="E994" s="65"/>
      <c r="F994" s="65"/>
      <c r="G994" s="65"/>
      <c r="H994" s="65"/>
      <c r="I994" s="65"/>
      <c r="J994" s="65"/>
      <c r="K994" s="65"/>
      <c r="L994" s="65"/>
      <c r="M994" s="65"/>
      <c r="N994" s="65"/>
      <c r="O994" s="65"/>
      <c r="P994" s="65"/>
      <c r="Q994" s="65"/>
      <c r="R994" s="65"/>
      <c r="S994" s="65"/>
      <c r="T994" s="65"/>
      <c r="U994" s="65"/>
      <c r="V994" s="65"/>
      <c r="W994" s="65"/>
      <c r="X994" s="65"/>
      <c r="Y994" s="65"/>
      <c r="Z994" s="65"/>
    </row>
    <row r="995" ht="15.75" customHeight="1" spans="1:26">
      <c r="A995" s="65"/>
      <c r="B995" s="65"/>
      <c r="C995" s="65"/>
      <c r="D995" s="65"/>
      <c r="E995" s="65"/>
      <c r="F995" s="65"/>
      <c r="G995" s="65"/>
      <c r="H995" s="65"/>
      <c r="I995" s="65"/>
      <c r="J995" s="65"/>
      <c r="K995" s="65"/>
      <c r="L995" s="65"/>
      <c r="M995" s="65"/>
      <c r="N995" s="65"/>
      <c r="O995" s="65"/>
      <c r="P995" s="65"/>
      <c r="Q995" s="65"/>
      <c r="R995" s="65"/>
      <c r="S995" s="65"/>
      <c r="T995" s="65"/>
      <c r="U995" s="65"/>
      <c r="V995" s="65"/>
      <c r="W995" s="65"/>
      <c r="X995" s="65"/>
      <c r="Y995" s="65"/>
      <c r="Z995" s="65"/>
    </row>
    <row r="996" ht="15.75" customHeight="1" spans="1:26">
      <c r="A996" s="65"/>
      <c r="B996" s="65"/>
      <c r="C996" s="65"/>
      <c r="D996" s="65"/>
      <c r="E996" s="65"/>
      <c r="F996" s="65"/>
      <c r="G996" s="65"/>
      <c r="H996" s="65"/>
      <c r="I996" s="65"/>
      <c r="J996" s="65"/>
      <c r="K996" s="65"/>
      <c r="L996" s="65"/>
      <c r="M996" s="65"/>
      <c r="N996" s="65"/>
      <c r="O996" s="65"/>
      <c r="P996" s="65"/>
      <c r="Q996" s="65"/>
      <c r="R996" s="65"/>
      <c r="S996" s="65"/>
      <c r="T996" s="65"/>
      <c r="U996" s="65"/>
      <c r="V996" s="65"/>
      <c r="W996" s="65"/>
      <c r="X996" s="65"/>
      <c r="Y996" s="65"/>
      <c r="Z996" s="65"/>
    </row>
    <row r="997" ht="15.75" customHeight="1" spans="1:26">
      <c r="A997" s="65"/>
      <c r="B997" s="65"/>
      <c r="C997" s="65"/>
      <c r="D997" s="65"/>
      <c r="E997" s="65"/>
      <c r="F997" s="65"/>
      <c r="G997" s="65"/>
      <c r="H997" s="65"/>
      <c r="I997" s="65"/>
      <c r="J997" s="65"/>
      <c r="K997" s="65"/>
      <c r="L997" s="65"/>
      <c r="M997" s="65"/>
      <c r="N997" s="65"/>
      <c r="O997" s="65"/>
      <c r="P997" s="65"/>
      <c r="Q997" s="65"/>
      <c r="R997" s="65"/>
      <c r="S997" s="65"/>
      <c r="T997" s="65"/>
      <c r="U997" s="65"/>
      <c r="V997" s="65"/>
      <c r="W997" s="65"/>
      <c r="X997" s="65"/>
      <c r="Y997" s="65"/>
      <c r="Z997" s="65"/>
    </row>
    <row r="998" ht="15.75" customHeight="1" spans="1:26">
      <c r="A998" s="65"/>
      <c r="B998" s="65"/>
      <c r="C998" s="65"/>
      <c r="D998" s="65"/>
      <c r="E998" s="65"/>
      <c r="F998" s="65"/>
      <c r="G998" s="65"/>
      <c r="H998" s="65"/>
      <c r="I998" s="65"/>
      <c r="J998" s="65"/>
      <c r="K998" s="65"/>
      <c r="L998" s="65"/>
      <c r="M998" s="65"/>
      <c r="N998" s="65"/>
      <c r="O998" s="65"/>
      <c r="P998" s="65"/>
      <c r="Q998" s="65"/>
      <c r="R998" s="65"/>
      <c r="S998" s="65"/>
      <c r="T998" s="65"/>
      <c r="U998" s="65"/>
      <c r="V998" s="65"/>
      <c r="W998" s="65"/>
      <c r="X998" s="65"/>
      <c r="Y998" s="65"/>
      <c r="Z998" s="65"/>
    </row>
    <row r="999" ht="15.75" customHeight="1" spans="1:26">
      <c r="A999" s="65"/>
      <c r="B999" s="65"/>
      <c r="C999" s="65"/>
      <c r="D999" s="65"/>
      <c r="E999" s="65"/>
      <c r="F999" s="65"/>
      <c r="G999" s="65"/>
      <c r="H999" s="65"/>
      <c r="I999" s="65"/>
      <c r="J999" s="65"/>
      <c r="K999" s="65"/>
      <c r="L999" s="65"/>
      <c r="M999" s="65"/>
      <c r="N999" s="65"/>
      <c r="O999" s="65"/>
      <c r="P999" s="65"/>
      <c r="Q999" s="65"/>
      <c r="R999" s="65"/>
      <c r="S999" s="65"/>
      <c r="T999" s="65"/>
      <c r="U999" s="65"/>
      <c r="V999" s="65"/>
      <c r="W999" s="65"/>
      <c r="X999" s="65"/>
      <c r="Y999" s="65"/>
      <c r="Z999" s="65"/>
    </row>
    <row r="1000" ht="15.75" customHeight="1" spans="1:26">
      <c r="A1000" s="65"/>
      <c r="B1000" s="65"/>
      <c r="C1000" s="65"/>
      <c r="D1000" s="65"/>
      <c r="E1000" s="65"/>
      <c r="F1000" s="65"/>
      <c r="G1000" s="65"/>
      <c r="H1000" s="65"/>
      <c r="I1000" s="65"/>
      <c r="J1000" s="65"/>
      <c r="K1000" s="65"/>
      <c r="L1000" s="65"/>
      <c r="M1000" s="65"/>
      <c r="N1000" s="65"/>
      <c r="O1000" s="65"/>
      <c r="P1000" s="65"/>
      <c r="Q1000" s="65"/>
      <c r="R1000" s="65"/>
      <c r="S1000" s="65"/>
      <c r="T1000" s="65"/>
      <c r="U1000" s="65"/>
      <c r="V1000" s="65"/>
      <c r="W1000" s="65"/>
      <c r="X1000" s="65"/>
      <c r="Y1000" s="65"/>
      <c r="Z1000" s="65"/>
    </row>
    <row r="1001" ht="15.75" customHeight="1" spans="1:26">
      <c r="A1001" s="65"/>
      <c r="B1001" s="65"/>
      <c r="C1001" s="65"/>
      <c r="D1001" s="65"/>
      <c r="E1001" s="65"/>
      <c r="F1001" s="65"/>
      <c r="G1001" s="65"/>
      <c r="H1001" s="65"/>
      <c r="I1001" s="65"/>
      <c r="J1001" s="65"/>
      <c r="K1001" s="65"/>
      <c r="L1001" s="65"/>
      <c r="M1001" s="65"/>
      <c r="N1001" s="65"/>
      <c r="O1001" s="65"/>
      <c r="P1001" s="65"/>
      <c r="Q1001" s="65"/>
      <c r="R1001" s="65"/>
      <c r="S1001" s="65"/>
      <c r="T1001" s="65"/>
      <c r="U1001" s="65"/>
      <c r="V1001" s="65"/>
      <c r="W1001" s="65"/>
      <c r="X1001" s="65"/>
      <c r="Y1001" s="65"/>
      <c r="Z1001" s="65"/>
    </row>
    <row r="1002" ht="15.75" customHeight="1" spans="1:26">
      <c r="A1002" s="65"/>
      <c r="B1002" s="65"/>
      <c r="C1002" s="65"/>
      <c r="D1002" s="65"/>
      <c r="E1002" s="65"/>
      <c r="F1002" s="65"/>
      <c r="G1002" s="65"/>
      <c r="H1002" s="65"/>
      <c r="I1002" s="65"/>
      <c r="J1002" s="65"/>
      <c r="K1002" s="65"/>
      <c r="L1002" s="65"/>
      <c r="M1002" s="65"/>
      <c r="N1002" s="65"/>
      <c r="O1002" s="65"/>
      <c r="P1002" s="65"/>
      <c r="Q1002" s="65"/>
      <c r="R1002" s="65"/>
      <c r="S1002" s="65"/>
      <c r="T1002" s="65"/>
      <c r="U1002" s="65"/>
      <c r="V1002" s="65"/>
      <c r="W1002" s="65"/>
      <c r="X1002" s="65"/>
      <c r="Y1002" s="65"/>
      <c r="Z1002" s="65"/>
    </row>
  </sheetData>
  <mergeCells count="68">
    <mergeCell ref="A1:N1"/>
    <mergeCell ref="A2:B2"/>
    <mergeCell ref="C2:G2"/>
    <mergeCell ref="H2:I2"/>
    <mergeCell ref="J2:N2"/>
    <mergeCell ref="A3:B3"/>
    <mergeCell ref="C3:G3"/>
    <mergeCell ref="H3:I3"/>
    <mergeCell ref="J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G6"/>
    <mergeCell ref="H6:I6"/>
    <mergeCell ref="J6:N6"/>
    <mergeCell ref="A7:B7"/>
    <mergeCell ref="C7:G7"/>
    <mergeCell ref="H7:I7"/>
    <mergeCell ref="J7:N7"/>
    <mergeCell ref="A8:N8"/>
    <mergeCell ref="B9:C9"/>
    <mergeCell ref="F9:K9"/>
    <mergeCell ref="L9:N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</mergeCells>
  <pageMargins left="0.236111111111111" right="0.236111111111111" top="0.196527777777778" bottom="0.236111111111111" header="0" footer="0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</sheetPr>
  <dimension ref="A1:Z1002"/>
  <sheetViews>
    <sheetView tabSelected="1" view="pageBreakPreview" zoomScaleNormal="85" workbookViewId="0">
      <selection activeCell="F44" sqref="F44"/>
    </sheetView>
  </sheetViews>
  <sheetFormatPr defaultColWidth="10.1060606060606" defaultRowHeight="15" customHeight="1"/>
  <cols>
    <col min="1" max="1" width="7.09848484848485" customWidth="1"/>
    <col min="2" max="2" width="24.5984848484848" customWidth="1"/>
    <col min="3" max="3" width="17.5984848484848" customWidth="1"/>
    <col min="4" max="4" width="22.1060606060606" customWidth="1"/>
    <col min="5" max="6" width="8.40151515151515" customWidth="1"/>
    <col min="7" max="7" width="8.3030303030303" customWidth="1"/>
    <col min="9" max="14" width="8.3030303030303" customWidth="1"/>
    <col min="15" max="26" width="12.1060606060606" customWidth="1"/>
  </cols>
  <sheetData>
    <row r="1" ht="33.75" customHeight="1" spans="1:26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ht="15.75" customHeight="1" spans="1:26">
      <c r="A2" s="3" t="s">
        <v>0</v>
      </c>
      <c r="B2" s="4"/>
      <c r="C2" s="5" t="s">
        <v>1</v>
      </c>
      <c r="D2" s="2"/>
      <c r="E2" s="2"/>
      <c r="F2" s="2"/>
      <c r="G2" s="4"/>
      <c r="H2" s="3" t="s">
        <v>2</v>
      </c>
      <c r="I2" s="4"/>
      <c r="J2" s="64">
        <v>44810</v>
      </c>
      <c r="K2" s="2"/>
      <c r="L2" s="2"/>
      <c r="M2" s="2"/>
      <c r="N2" s="4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ht="15.75" customHeight="1" spans="1:26">
      <c r="A3" s="3" t="s">
        <v>3</v>
      </c>
      <c r="B3" s="4"/>
      <c r="C3" s="6"/>
      <c r="D3" s="2"/>
      <c r="E3" s="2"/>
      <c r="F3" s="2"/>
      <c r="G3" s="4"/>
      <c r="H3" s="3" t="s">
        <v>4</v>
      </c>
      <c r="I3" s="4"/>
      <c r="J3" s="64" t="e">
        <f>#REF!</f>
        <v>#REF!</v>
      </c>
      <c r="K3" s="2"/>
      <c r="L3" s="2"/>
      <c r="M3" s="2"/>
      <c r="N3" s="4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ht="15.75" customHeight="1" spans="1:26">
      <c r="A4" s="3" t="s">
        <v>5</v>
      </c>
      <c r="B4" s="4"/>
      <c r="C4" s="6" t="s">
        <v>6</v>
      </c>
      <c r="D4" s="2"/>
      <c r="E4" s="2"/>
      <c r="F4" s="2"/>
      <c r="G4" s="4"/>
      <c r="H4" s="3" t="s">
        <v>7</v>
      </c>
      <c r="I4" s="4"/>
      <c r="J4" s="6" t="s">
        <v>8</v>
      </c>
      <c r="K4" s="2"/>
      <c r="L4" s="2"/>
      <c r="M4" s="2"/>
      <c r="N4" s="4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ht="15.75" customHeight="1" spans="1:26">
      <c r="A5" s="3" t="s">
        <v>9</v>
      </c>
      <c r="B5" s="4"/>
      <c r="C5" s="6"/>
      <c r="D5" s="2"/>
      <c r="E5" s="2"/>
      <c r="F5" s="2"/>
      <c r="G5" s="4"/>
      <c r="H5" s="3" t="s">
        <v>10</v>
      </c>
      <c r="I5" s="4"/>
      <c r="J5" s="66" t="s">
        <v>11</v>
      </c>
      <c r="K5" s="2"/>
      <c r="L5" s="2"/>
      <c r="M5" s="2"/>
      <c r="N5" s="4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ht="15.75" customHeight="1" spans="1:26">
      <c r="A6" s="3" t="s">
        <v>12</v>
      </c>
      <c r="B6" s="4"/>
      <c r="C6" s="6" t="s">
        <v>13</v>
      </c>
      <c r="D6" s="2"/>
      <c r="E6" s="2"/>
      <c r="F6" s="2"/>
      <c r="G6" s="4"/>
      <c r="H6" s="3" t="s">
        <v>14</v>
      </c>
      <c r="I6" s="4"/>
      <c r="J6" s="6"/>
      <c r="K6" s="2"/>
      <c r="L6" s="2"/>
      <c r="M6" s="2"/>
      <c r="N6" s="4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ht="15.75" customHeight="1" spans="1:26">
      <c r="A7" s="7" t="s">
        <v>15</v>
      </c>
      <c r="B7" s="8"/>
      <c r="C7" s="9" t="s">
        <v>16</v>
      </c>
      <c r="D7" s="10"/>
      <c r="E7" s="10"/>
      <c r="F7" s="10"/>
      <c r="G7" s="8"/>
      <c r="H7" s="7" t="s">
        <v>17</v>
      </c>
      <c r="I7" s="8"/>
      <c r="J7" s="67"/>
      <c r="K7" s="10"/>
      <c r="L7" s="10"/>
      <c r="M7" s="10"/>
      <c r="N7" s="8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</row>
    <row r="8" ht="27.75" customHeight="1" spans="1:26">
      <c r="A8" s="11" t="s">
        <v>18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20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ht="18" customHeight="1" spans="1:26">
      <c r="A9" s="13"/>
      <c r="B9" s="14"/>
      <c r="C9" s="15"/>
      <c r="D9" s="16"/>
      <c r="E9" s="16"/>
      <c r="F9" s="14" t="s">
        <v>19</v>
      </c>
      <c r="G9" s="17"/>
      <c r="H9" s="17"/>
      <c r="I9" s="17"/>
      <c r="J9" s="17"/>
      <c r="K9" s="15"/>
      <c r="L9" s="14" t="s">
        <v>20</v>
      </c>
      <c r="M9" s="17"/>
      <c r="N9" s="68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ht="36" customHeight="1" spans="1:26">
      <c r="A10" s="18" t="s">
        <v>21</v>
      </c>
      <c r="B10" s="19" t="s">
        <v>22</v>
      </c>
      <c r="C10" s="20"/>
      <c r="D10" s="18" t="s">
        <v>23</v>
      </c>
      <c r="E10" s="21" t="s">
        <v>24</v>
      </c>
      <c r="F10" s="22" t="s">
        <v>25</v>
      </c>
      <c r="G10" s="23" t="s">
        <v>26</v>
      </c>
      <c r="H10" s="24" t="s">
        <v>27</v>
      </c>
      <c r="I10" s="23" t="s">
        <v>28</v>
      </c>
      <c r="J10" s="23" t="s">
        <v>29</v>
      </c>
      <c r="K10" s="23" t="s">
        <v>30</v>
      </c>
      <c r="L10" s="23" t="s">
        <v>31</v>
      </c>
      <c r="M10" s="24" t="s">
        <v>32</v>
      </c>
      <c r="N10" s="23" t="s">
        <v>33</v>
      </c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</row>
    <row r="11" ht="16.5" customHeight="1" spans="1:26">
      <c r="A11" s="25"/>
      <c r="B11" s="26" t="s">
        <v>34</v>
      </c>
      <c r="C11" s="27"/>
      <c r="D11" s="28" t="s">
        <v>35</v>
      </c>
      <c r="E11" s="29">
        <v>0.5</v>
      </c>
      <c r="F11" s="30">
        <f>GRADED SPEC!F11*2.54</f>
        <v>153.035</v>
      </c>
      <c r="G11" s="30">
        <f>GRADED SPEC!G11*2.54</f>
        <v>154.94</v>
      </c>
      <c r="H11" s="30">
        <f>GRADED SPEC!H11*2.54</f>
        <v>156.845</v>
      </c>
      <c r="I11" s="30">
        <f>GRADED SPEC!I11*2.54</f>
        <v>158.75</v>
      </c>
      <c r="J11" s="30">
        <f>GRADED SPEC!J11*2.54</f>
        <v>160.655</v>
      </c>
      <c r="K11" s="30">
        <f>GRADED SPEC!K11*2.54</f>
        <v>162.56</v>
      </c>
      <c r="L11" s="30">
        <f>GRADED SPEC!L11*2.54</f>
        <v>167.005</v>
      </c>
      <c r="M11" s="30">
        <f>GRADED SPEC!M11*2.54</f>
        <v>168.91</v>
      </c>
      <c r="N11" s="30">
        <f>GRADED SPEC!N11*2.54</f>
        <v>170.815</v>
      </c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ht="16.5" customHeight="1" spans="1:26">
      <c r="A12" s="31"/>
      <c r="B12" s="32" t="s">
        <v>36</v>
      </c>
      <c r="C12" s="33"/>
      <c r="D12" s="28" t="s">
        <v>37</v>
      </c>
      <c r="E12" s="34">
        <v>0.5</v>
      </c>
      <c r="F12" s="30">
        <f>GRADED SPEC!F12*2.54</f>
        <v>156.21</v>
      </c>
      <c r="G12" s="30">
        <f>GRADED SPEC!G12*2.54</f>
        <v>158.115</v>
      </c>
      <c r="H12" s="30">
        <f>GRADED SPEC!H12*2.54</f>
        <v>160.02</v>
      </c>
      <c r="I12" s="30">
        <f>GRADED SPEC!I12*2.54</f>
        <v>161.925</v>
      </c>
      <c r="J12" s="30">
        <f>GRADED SPEC!J12*2.54</f>
        <v>163.83</v>
      </c>
      <c r="K12" s="30">
        <f>GRADED SPEC!K12*2.54</f>
        <v>165.735</v>
      </c>
      <c r="L12" s="30">
        <f>GRADED SPEC!L12*2.54</f>
        <v>172.72</v>
      </c>
      <c r="M12" s="30">
        <f>GRADED SPEC!M12*2.54</f>
        <v>174.625</v>
      </c>
      <c r="N12" s="30">
        <f>GRADED SPEC!N12*2.54</f>
        <v>176.53</v>
      </c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ht="16.5" customHeight="1" spans="1:26">
      <c r="A13" s="31"/>
      <c r="B13" s="35"/>
      <c r="C13" s="36"/>
      <c r="D13" s="37"/>
      <c r="E13" s="34"/>
      <c r="F13" s="30"/>
      <c r="G13" s="30"/>
      <c r="H13" s="30"/>
      <c r="I13" s="30"/>
      <c r="J13" s="30"/>
      <c r="K13" s="30"/>
      <c r="L13" s="30"/>
      <c r="M13" s="30"/>
      <c r="N13" s="30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ht="16.5" customHeight="1" spans="1:26">
      <c r="A14" s="38"/>
      <c r="B14" s="35" t="s">
        <v>38</v>
      </c>
      <c r="C14" s="36"/>
      <c r="D14" s="39" t="s">
        <v>39</v>
      </c>
      <c r="E14" s="34">
        <v>0.5</v>
      </c>
      <c r="F14" s="30">
        <f>GRADED SPEC!F14*2.54</f>
        <v>127.635</v>
      </c>
      <c r="G14" s="30">
        <f>GRADED SPEC!G14*2.54</f>
        <v>128.905</v>
      </c>
      <c r="H14" s="30">
        <f>GRADED SPEC!H14*2.54</f>
        <v>130.175</v>
      </c>
      <c r="I14" s="30">
        <f>GRADED SPEC!I14*2.54</f>
        <v>131.445</v>
      </c>
      <c r="J14" s="30">
        <f>GRADED SPEC!J14*2.54</f>
        <v>132.715</v>
      </c>
      <c r="K14" s="30">
        <f>GRADED SPEC!K14*2.54</f>
        <v>133.985</v>
      </c>
      <c r="L14" s="30">
        <f>GRADED SPEC!L14*2.54</f>
        <v>132.715</v>
      </c>
      <c r="M14" s="30">
        <f>GRADED SPEC!M14*2.54</f>
        <v>133.985</v>
      </c>
      <c r="N14" s="30">
        <f>GRADED SPEC!N14*2.54</f>
        <v>135.255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ht="16.5" customHeight="1" spans="1:26">
      <c r="A15" s="38"/>
      <c r="B15" s="35" t="s">
        <v>40</v>
      </c>
      <c r="C15" s="36"/>
      <c r="D15" s="39" t="s">
        <v>41</v>
      </c>
      <c r="E15" s="34">
        <v>0.5</v>
      </c>
      <c r="F15" s="30">
        <f>GRADED SPEC!F15*2.54</f>
        <v>118.745</v>
      </c>
      <c r="G15" s="30">
        <f>GRADED SPEC!G15*2.54</f>
        <v>120.015</v>
      </c>
      <c r="H15" s="30">
        <f>GRADED SPEC!H15*2.54</f>
        <v>121.285</v>
      </c>
      <c r="I15" s="30">
        <f>GRADED SPEC!I15*2.54</f>
        <v>122.555</v>
      </c>
      <c r="J15" s="30">
        <f>GRADED SPEC!J15*2.54</f>
        <v>123.825</v>
      </c>
      <c r="K15" s="30">
        <f>GRADED SPEC!K15*2.54</f>
        <v>125.095</v>
      </c>
      <c r="L15" s="30">
        <f>GRADED SPEC!L15*2.54</f>
        <v>127.635</v>
      </c>
      <c r="M15" s="30">
        <f>GRADED SPEC!M15*2.54</f>
        <v>128.905</v>
      </c>
      <c r="N15" s="30">
        <f>GRADED SPEC!N15*2.54</f>
        <v>130.175</v>
      </c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ht="16.5" customHeight="1" spans="1:26">
      <c r="A16" s="38"/>
      <c r="B16" s="35" t="s">
        <v>42</v>
      </c>
      <c r="C16" s="36"/>
      <c r="D16" s="39" t="s">
        <v>43</v>
      </c>
      <c r="E16" s="34">
        <v>0.5</v>
      </c>
      <c r="F16" s="30">
        <f>GRADED SPEC!F16*2.54</f>
        <v>125.095</v>
      </c>
      <c r="G16" s="30">
        <f>GRADED SPEC!G16*2.54</f>
        <v>126.365</v>
      </c>
      <c r="H16" s="30">
        <f>GRADED SPEC!H16*2.54</f>
        <v>127.635</v>
      </c>
      <c r="I16" s="30">
        <f>GRADED SPEC!I16*2.54</f>
        <v>128.905</v>
      </c>
      <c r="J16" s="30">
        <f>GRADED SPEC!J16*2.54</f>
        <v>130.175</v>
      </c>
      <c r="K16" s="30">
        <f>GRADED SPEC!K16*2.54</f>
        <v>131.445</v>
      </c>
      <c r="L16" s="30">
        <f>GRADED SPEC!L16*2.54</f>
        <v>128.905</v>
      </c>
      <c r="M16" s="30">
        <f>GRADED SPEC!M16*2.54</f>
        <v>130.175</v>
      </c>
      <c r="N16" s="30">
        <f>GRADED SPEC!N16*2.54</f>
        <v>131.445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ht="16.5" customHeight="1" spans="1:26">
      <c r="A17" s="38"/>
      <c r="B17" s="35" t="s">
        <v>44</v>
      </c>
      <c r="C17" s="36"/>
      <c r="D17" s="39" t="s">
        <v>45</v>
      </c>
      <c r="E17" s="34">
        <v>0.5</v>
      </c>
      <c r="F17" s="30">
        <f>GRADED SPEC!F17*2.54</f>
        <v>116.205</v>
      </c>
      <c r="G17" s="30">
        <f>GRADED SPEC!G17*2.54</f>
        <v>117.475</v>
      </c>
      <c r="H17" s="30">
        <f>GRADED SPEC!H17*2.54</f>
        <v>118.745</v>
      </c>
      <c r="I17" s="30">
        <f>GRADED SPEC!I17*2.54</f>
        <v>120.015</v>
      </c>
      <c r="J17" s="30">
        <f>GRADED SPEC!J17*2.54</f>
        <v>121.285</v>
      </c>
      <c r="K17" s="30">
        <f>GRADED SPEC!K17*2.54</f>
        <v>122.555</v>
      </c>
      <c r="L17" s="30">
        <f>GRADED SPEC!L17*2.54</f>
        <v>125.095</v>
      </c>
      <c r="M17" s="30">
        <f>GRADED SPEC!M17*2.54</f>
        <v>126.365</v>
      </c>
      <c r="N17" s="30">
        <f>GRADED SPEC!N17*2.54</f>
        <v>127.635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ht="16.5" customHeight="1" spans="1:26">
      <c r="A18" s="38"/>
      <c r="B18" s="35" t="s">
        <v>46</v>
      </c>
      <c r="C18" s="36"/>
      <c r="D18" s="39" t="s">
        <v>47</v>
      </c>
      <c r="E18" s="34">
        <v>0.25</v>
      </c>
      <c r="F18" s="30">
        <f>GRADED SPEC!F18*2.54</f>
        <v>76.2</v>
      </c>
      <c r="G18" s="30">
        <f>GRADED SPEC!G18*2.54</f>
        <v>76.2</v>
      </c>
      <c r="H18" s="30">
        <f>GRADED SPEC!H18*2.54</f>
        <v>76.2</v>
      </c>
      <c r="I18" s="30">
        <f>GRADED SPEC!I18*2.54</f>
        <v>76.2</v>
      </c>
      <c r="J18" s="30">
        <f>GRADED SPEC!J18*2.54</f>
        <v>76.2</v>
      </c>
      <c r="K18" s="30">
        <f>GRADED SPEC!K18*2.54</f>
        <v>76.2</v>
      </c>
      <c r="L18" s="30">
        <f>GRADED SPEC!L18*2.54</f>
        <v>78.74</v>
      </c>
      <c r="M18" s="30">
        <f>GRADED SPEC!M18*2.54</f>
        <v>78.74</v>
      </c>
      <c r="N18" s="30">
        <f>GRADED SPEC!N18*2.54</f>
        <v>78.74</v>
      </c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ht="16.5" customHeight="1" spans="1:26">
      <c r="A19" s="38"/>
      <c r="B19" s="35" t="s">
        <v>48</v>
      </c>
      <c r="C19" s="36"/>
      <c r="D19" s="39" t="s">
        <v>49</v>
      </c>
      <c r="E19" s="34">
        <v>0.25</v>
      </c>
      <c r="F19" s="30">
        <f>GRADED SPEC!F19*2.54</f>
        <v>73.66</v>
      </c>
      <c r="G19" s="30">
        <f>GRADED SPEC!G19*2.54</f>
        <v>73.66</v>
      </c>
      <c r="H19" s="30">
        <f>GRADED SPEC!H19*2.54</f>
        <v>73.66</v>
      </c>
      <c r="I19" s="30">
        <f>GRADED SPEC!I19*2.54</f>
        <v>73.66</v>
      </c>
      <c r="J19" s="30">
        <f>GRADED SPEC!J19*2.54</f>
        <v>73.66</v>
      </c>
      <c r="K19" s="30">
        <f>GRADED SPEC!K19*2.54</f>
        <v>73.66</v>
      </c>
      <c r="L19" s="30">
        <f>GRADED SPEC!L19*2.54</f>
        <v>76.2</v>
      </c>
      <c r="M19" s="30">
        <f>GRADED SPEC!M19*2.54</f>
        <v>76.2</v>
      </c>
      <c r="N19" s="30">
        <f>GRADED SPEC!N19*2.54</f>
        <v>76.2</v>
      </c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ht="16.5" customHeight="1" spans="1:26">
      <c r="A20" s="38"/>
      <c r="B20" s="35"/>
      <c r="C20" s="36"/>
      <c r="D20" s="40"/>
      <c r="E20" s="34"/>
      <c r="F20" s="30"/>
      <c r="G20" s="30"/>
      <c r="H20" s="30"/>
      <c r="I20" s="30"/>
      <c r="J20" s="30"/>
      <c r="K20" s="30"/>
      <c r="L20" s="30"/>
      <c r="M20" s="30"/>
      <c r="N20" s="30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ht="16.5" customHeight="1" spans="1:26">
      <c r="A21" s="38"/>
      <c r="B21" s="35" t="s">
        <v>50</v>
      </c>
      <c r="C21" s="36"/>
      <c r="D21" s="39" t="s">
        <v>51</v>
      </c>
      <c r="E21" s="34">
        <v>0.125</v>
      </c>
      <c r="F21" s="30">
        <f>GRADED SPEC!F21*2.54</f>
        <v>31.75</v>
      </c>
      <c r="G21" s="30">
        <f>GRADED SPEC!G21*2.54</f>
        <v>32.385</v>
      </c>
      <c r="H21" s="30">
        <f>GRADED SPEC!H21*2.54</f>
        <v>33.02</v>
      </c>
      <c r="I21" s="30">
        <f>GRADED SPEC!I21*2.54</f>
        <v>33.655</v>
      </c>
      <c r="J21" s="30">
        <f>GRADED SPEC!J21*2.54</f>
        <v>34.29</v>
      </c>
      <c r="K21" s="30">
        <f>GRADED SPEC!K21*2.54</f>
        <v>34.925</v>
      </c>
      <c r="L21" s="30">
        <f>GRADED SPEC!L21*2.54</f>
        <v>38.735</v>
      </c>
      <c r="M21" s="30">
        <f>GRADED SPEC!M21*2.54</f>
        <v>39.37</v>
      </c>
      <c r="N21" s="30">
        <f>GRADED SPEC!N21*2.54</f>
        <v>40.005</v>
      </c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ht="16.5" customHeight="1" spans="1:26">
      <c r="A22" s="38"/>
      <c r="B22" s="35" t="s">
        <v>52</v>
      </c>
      <c r="C22" s="36"/>
      <c r="D22" s="39" t="s">
        <v>53</v>
      </c>
      <c r="E22" s="34">
        <v>0.125</v>
      </c>
      <c r="F22" s="30">
        <f>GRADED SPEC!F22*2.54</f>
        <v>5.3975</v>
      </c>
      <c r="G22" s="30">
        <f>GRADED SPEC!G22*2.54</f>
        <v>5.715</v>
      </c>
      <c r="H22" s="30">
        <f>GRADED SPEC!H22*2.54</f>
        <v>6.0325</v>
      </c>
      <c r="I22" s="30">
        <f>GRADED SPEC!I22*2.54</f>
        <v>6.35</v>
      </c>
      <c r="J22" s="30">
        <f>GRADED SPEC!J22*2.54</f>
        <v>6.6675</v>
      </c>
      <c r="K22" s="30">
        <f>GRADED SPEC!K22*2.54</f>
        <v>6.985</v>
      </c>
      <c r="L22" s="30">
        <f>GRADED SPEC!L22*2.54</f>
        <v>8.255</v>
      </c>
      <c r="M22" s="30">
        <f>GRADED SPEC!M22*2.54</f>
        <v>8.89</v>
      </c>
      <c r="N22" s="30">
        <f>GRADED SPEC!N22*2.54</f>
        <v>9.525</v>
      </c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ht="16.5" customHeight="1" spans="1:26">
      <c r="A23" s="38"/>
      <c r="B23" s="35" t="s">
        <v>54</v>
      </c>
      <c r="C23" s="36"/>
      <c r="D23" s="39" t="s">
        <v>55</v>
      </c>
      <c r="E23" s="34">
        <v>0.125</v>
      </c>
      <c r="F23" s="30">
        <f>GRADED SPEC!F23*2.54</f>
        <v>35.56</v>
      </c>
      <c r="G23" s="30">
        <f>GRADED SPEC!G23*2.54</f>
        <v>36.195</v>
      </c>
      <c r="H23" s="30">
        <f>GRADED SPEC!H23*2.54</f>
        <v>36.83</v>
      </c>
      <c r="I23" s="30">
        <f>GRADED SPEC!I23*2.54</f>
        <v>37.465</v>
      </c>
      <c r="J23" s="30">
        <f>GRADED SPEC!J23*2.54</f>
        <v>38.1</v>
      </c>
      <c r="K23" s="30">
        <f>GRADED SPEC!K23*2.54</f>
        <v>38.735</v>
      </c>
      <c r="L23" s="30">
        <f>GRADED SPEC!L23*2.54</f>
        <v>39.37</v>
      </c>
      <c r="M23" s="30">
        <f>GRADED SPEC!M23*2.54</f>
        <v>40.005</v>
      </c>
      <c r="N23" s="30">
        <f>GRADED SPEC!N23*2.54</f>
        <v>40.64</v>
      </c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ht="16.5" customHeight="1" spans="1:26">
      <c r="A24" s="38"/>
      <c r="B24" s="35" t="s">
        <v>56</v>
      </c>
      <c r="C24" s="36"/>
      <c r="D24" s="39" t="s">
        <v>57</v>
      </c>
      <c r="E24" s="34">
        <v>0.125</v>
      </c>
      <c r="F24" s="30">
        <f>GRADED SPEC!F24*2.54</f>
        <v>9.8425</v>
      </c>
      <c r="G24" s="30">
        <f>GRADED SPEC!G24*2.54</f>
        <v>10.16</v>
      </c>
      <c r="H24" s="30">
        <f>GRADED SPEC!H24*2.54</f>
        <v>10.4775</v>
      </c>
      <c r="I24" s="30">
        <f>GRADED SPEC!I24*2.54</f>
        <v>10.795</v>
      </c>
      <c r="J24" s="30">
        <f>GRADED SPEC!J24*2.54</f>
        <v>11.1125</v>
      </c>
      <c r="K24" s="30">
        <f>GRADED SPEC!K24*2.54</f>
        <v>11.43</v>
      </c>
      <c r="L24" s="30">
        <f>GRADED SPEC!L24*2.54</f>
        <v>13.97</v>
      </c>
      <c r="M24" s="30">
        <f>GRADED SPEC!M24*2.54</f>
        <v>14.605</v>
      </c>
      <c r="N24" s="30">
        <f>GRADED SPEC!N24*2.54</f>
        <v>15.24</v>
      </c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ht="16.5" customHeight="1" spans="1:26">
      <c r="A25" s="38"/>
      <c r="B25" s="35" t="s">
        <v>58</v>
      </c>
      <c r="C25" s="36"/>
      <c r="D25" s="39" t="s">
        <v>59</v>
      </c>
      <c r="E25" s="34">
        <v>0.25</v>
      </c>
      <c r="F25" s="30">
        <f>GRADED SPEC!F25*2.54</f>
        <v>12.065</v>
      </c>
      <c r="G25" s="30">
        <f>GRADED SPEC!G25*2.54</f>
        <v>12.065</v>
      </c>
      <c r="H25" s="30">
        <f>GRADED SPEC!H25*2.54</f>
        <v>12.065</v>
      </c>
      <c r="I25" s="30">
        <f>GRADED SPEC!I25*2.54</f>
        <v>12.065</v>
      </c>
      <c r="J25" s="30">
        <f>GRADED SPEC!J25*2.54</f>
        <v>12.065</v>
      </c>
      <c r="K25" s="30">
        <f>GRADED SPEC!K25*2.54</f>
        <v>12.065</v>
      </c>
      <c r="L25" s="30">
        <f>GRADED SPEC!L25*2.54</f>
        <v>13.335</v>
      </c>
      <c r="M25" s="30">
        <f>GRADED SPEC!M25*2.54</f>
        <v>13.97</v>
      </c>
      <c r="N25" s="30">
        <f>GRADED SPEC!N25*2.54</f>
        <v>14.605</v>
      </c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ht="16.5" customHeight="1" spans="1:26">
      <c r="A26" s="38"/>
      <c r="B26" s="35"/>
      <c r="C26" s="36"/>
      <c r="D26" s="40"/>
      <c r="E26" s="34"/>
      <c r="F26" s="30"/>
      <c r="G26" s="30"/>
      <c r="H26" s="30"/>
      <c r="I26" s="30"/>
      <c r="J26" s="30"/>
      <c r="K26" s="30"/>
      <c r="L26" s="30"/>
      <c r="M26" s="30"/>
      <c r="N26" s="30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ht="16.5" customHeight="1" spans="1:26">
      <c r="A27" s="38"/>
      <c r="B27" s="35" t="s">
        <v>60</v>
      </c>
      <c r="C27" s="36"/>
      <c r="D27" s="39" t="s">
        <v>61</v>
      </c>
      <c r="E27" s="41">
        <v>0.125</v>
      </c>
      <c r="F27" s="30">
        <f>GRADED SPEC!F27*2.54</f>
        <v>1.27</v>
      </c>
      <c r="G27" s="30">
        <f>GRADED SPEC!G27*2.54</f>
        <v>1.27</v>
      </c>
      <c r="H27" s="30">
        <f>GRADED SPEC!H27*2.54</f>
        <v>1.27</v>
      </c>
      <c r="I27" s="30">
        <f>GRADED SPEC!I27*2.54</f>
        <v>1.27</v>
      </c>
      <c r="J27" s="30">
        <f>GRADED SPEC!J27*2.54</f>
        <v>1.27</v>
      </c>
      <c r="K27" s="30">
        <f>GRADED SPEC!K27*2.54</f>
        <v>1.27</v>
      </c>
      <c r="L27" s="30">
        <f>GRADED SPEC!L27*2.54</f>
        <v>0.9525</v>
      </c>
      <c r="M27" s="30">
        <f>GRADED SPEC!M27*2.54</f>
        <v>1.27</v>
      </c>
      <c r="N27" s="30">
        <f>GRADED SPEC!N27*2.54</f>
        <v>1.5875</v>
      </c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ht="16.5" customHeight="1" spans="1:26">
      <c r="A28" s="38"/>
      <c r="B28" s="35" t="s">
        <v>62</v>
      </c>
      <c r="C28" s="36"/>
      <c r="D28" s="39" t="s">
        <v>63</v>
      </c>
      <c r="E28" s="41">
        <v>0.125</v>
      </c>
      <c r="F28" s="30">
        <f>GRADED SPEC!F28*2.54</f>
        <v>0</v>
      </c>
      <c r="G28" s="30">
        <f>GRADED SPEC!G28*2.54</f>
        <v>0</v>
      </c>
      <c r="H28" s="30">
        <f>GRADED SPEC!H28*2.54</f>
        <v>0</v>
      </c>
      <c r="I28" s="30">
        <f>GRADED SPEC!I28*2.54</f>
        <v>0</v>
      </c>
      <c r="J28" s="30">
        <f>GRADED SPEC!J28*2.54</f>
        <v>0</v>
      </c>
      <c r="K28" s="30">
        <f>GRADED SPEC!K28*2.54</f>
        <v>0</v>
      </c>
      <c r="L28" s="30">
        <f>GRADED SPEC!L28*2.54</f>
        <v>-0.3175</v>
      </c>
      <c r="M28" s="30">
        <f>GRADED SPEC!M28*2.54</f>
        <v>0</v>
      </c>
      <c r="N28" s="30">
        <f>GRADED SPEC!N28*2.54</f>
        <v>0.3175</v>
      </c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ht="16.5" customHeight="1" spans="1:26">
      <c r="A29" s="38"/>
      <c r="B29" s="35" t="s">
        <v>64</v>
      </c>
      <c r="C29" s="36"/>
      <c r="D29" s="39" t="s">
        <v>65</v>
      </c>
      <c r="E29" s="34">
        <v>0.25</v>
      </c>
      <c r="F29" s="30">
        <f>GRADED SPEC!F29*2.54</f>
        <v>33.655</v>
      </c>
      <c r="G29" s="30">
        <f>GRADED SPEC!G29*2.54</f>
        <v>34.6075</v>
      </c>
      <c r="H29" s="30">
        <f>GRADED SPEC!H29*2.54</f>
        <v>35.56</v>
      </c>
      <c r="I29" s="30">
        <f>GRADED SPEC!I29*2.54</f>
        <v>36.5125</v>
      </c>
      <c r="J29" s="30">
        <f>GRADED SPEC!J29*2.54</f>
        <v>37.465</v>
      </c>
      <c r="K29" s="30">
        <f>GRADED SPEC!K29*2.54</f>
        <v>38.4175</v>
      </c>
      <c r="L29" s="30">
        <f>GRADED SPEC!L29*2.54</f>
        <v>40.005</v>
      </c>
      <c r="M29" s="30">
        <f>GRADED SPEC!M29*2.54</f>
        <v>41.275</v>
      </c>
      <c r="N29" s="30">
        <f>GRADED SPEC!N29*2.54</f>
        <v>42.545</v>
      </c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ht="16.5" customHeight="1" spans="1:26">
      <c r="A30" s="38"/>
      <c r="B30" s="35" t="s">
        <v>66</v>
      </c>
      <c r="C30" s="36"/>
      <c r="D30" s="39" t="s">
        <v>67</v>
      </c>
      <c r="E30" s="34">
        <v>0.125</v>
      </c>
      <c r="F30" s="30">
        <f>GRADED SPEC!F30*2.54</f>
        <v>7.3025</v>
      </c>
      <c r="G30" s="30">
        <f>GRADED SPEC!G30*2.54</f>
        <v>7.62</v>
      </c>
      <c r="H30" s="30">
        <f>GRADED SPEC!H30*2.54</f>
        <v>7.9375</v>
      </c>
      <c r="I30" s="30">
        <f>GRADED SPEC!I30*2.54</f>
        <v>8.255</v>
      </c>
      <c r="J30" s="30">
        <f>GRADED SPEC!J30*2.54</f>
        <v>8.5725</v>
      </c>
      <c r="K30" s="30">
        <f>GRADED SPEC!K30*2.54</f>
        <v>8.89</v>
      </c>
      <c r="L30" s="30">
        <f>GRADED SPEC!L30*2.54</f>
        <v>8.255</v>
      </c>
      <c r="M30" s="30">
        <f>GRADED SPEC!M30*2.54</f>
        <v>8.89</v>
      </c>
      <c r="N30" s="30">
        <f>GRADED SPEC!N30*2.54</f>
        <v>9.525</v>
      </c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ht="16.5" customHeight="1" spans="1:26">
      <c r="A31" s="38"/>
      <c r="B31" s="35" t="s">
        <v>68</v>
      </c>
      <c r="C31" s="36"/>
      <c r="D31" s="39" t="s">
        <v>69</v>
      </c>
      <c r="E31" s="34">
        <v>0.125</v>
      </c>
      <c r="F31" s="30">
        <f>GRADED SPEC!F31*2.54</f>
        <v>5.08</v>
      </c>
      <c r="G31" s="30">
        <f>GRADED SPEC!G31*2.54</f>
        <v>5.3975</v>
      </c>
      <c r="H31" s="30">
        <f>GRADED SPEC!H31*2.54</f>
        <v>5.715</v>
      </c>
      <c r="I31" s="30">
        <f>GRADED SPEC!I31*2.54</f>
        <v>6.0325</v>
      </c>
      <c r="J31" s="30">
        <f>GRADED SPEC!J31*2.54</f>
        <v>6.35</v>
      </c>
      <c r="K31" s="30">
        <f>GRADED SPEC!K31*2.54</f>
        <v>6.6675</v>
      </c>
      <c r="L31" s="30">
        <f>GRADED SPEC!L31*2.54</f>
        <v>9.2075</v>
      </c>
      <c r="M31" s="30">
        <f>GRADED SPEC!M31*2.54</f>
        <v>9.8425</v>
      </c>
      <c r="N31" s="30">
        <f>GRADED SPEC!N31*2.54</f>
        <v>10.4775</v>
      </c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ht="16.5" customHeight="1" spans="1:26">
      <c r="A32" s="38"/>
      <c r="B32" s="35"/>
      <c r="C32" s="36"/>
      <c r="D32" s="40"/>
      <c r="E32" s="34"/>
      <c r="F32" s="30"/>
      <c r="G32" s="30"/>
      <c r="H32" s="30"/>
      <c r="I32" s="30"/>
      <c r="J32" s="30"/>
      <c r="K32" s="30"/>
      <c r="L32" s="30"/>
      <c r="M32" s="30"/>
      <c r="N32" s="30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ht="16.5" customHeight="1" spans="1:26">
      <c r="A33" s="38"/>
      <c r="B33" s="35" t="s">
        <v>70</v>
      </c>
      <c r="C33" s="36"/>
      <c r="D33" s="39" t="s">
        <v>71</v>
      </c>
      <c r="E33" s="34">
        <v>0.5</v>
      </c>
      <c r="F33" s="30">
        <f>GRADED SPEC!F33*2.54</f>
        <v>83.82</v>
      </c>
      <c r="G33" s="30">
        <f>GRADED SPEC!G33*2.54</f>
        <v>88.9</v>
      </c>
      <c r="H33" s="30">
        <f>GRADED SPEC!H33*2.54</f>
        <v>93.98</v>
      </c>
      <c r="I33" s="30">
        <f>GRADED SPEC!I33*2.54</f>
        <v>99.06</v>
      </c>
      <c r="J33" s="30">
        <f>GRADED SPEC!J33*2.54</f>
        <v>105.41</v>
      </c>
      <c r="K33" s="30">
        <f>GRADED SPEC!K33*2.54</f>
        <v>111.76</v>
      </c>
      <c r="L33" s="30">
        <f>GRADED SPEC!L33*2.54</f>
        <v>109.22</v>
      </c>
      <c r="M33" s="30">
        <f>GRADED SPEC!M33*2.54</f>
        <v>116.84</v>
      </c>
      <c r="N33" s="30">
        <f>GRADED SPEC!N33*2.54</f>
        <v>125.73</v>
      </c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ht="16.5" customHeight="1" spans="1:26">
      <c r="A34" s="38"/>
      <c r="B34" s="35" t="s">
        <v>72</v>
      </c>
      <c r="C34" s="36"/>
      <c r="D34" s="39" t="s">
        <v>73</v>
      </c>
      <c r="E34" s="34">
        <v>0.5</v>
      </c>
      <c r="F34" s="30">
        <f>GRADED SPEC!F34*2.54</f>
        <v>68.58</v>
      </c>
      <c r="G34" s="30">
        <f>GRADED SPEC!G34*2.54</f>
        <v>73.66</v>
      </c>
      <c r="H34" s="30">
        <f>GRADED SPEC!H34*2.54</f>
        <v>78.74</v>
      </c>
      <c r="I34" s="30">
        <f>GRADED SPEC!I34*2.54</f>
        <v>83.82</v>
      </c>
      <c r="J34" s="30">
        <f>GRADED SPEC!J34*2.54</f>
        <v>90.17</v>
      </c>
      <c r="K34" s="30">
        <f>GRADED SPEC!K34*2.54</f>
        <v>96.52</v>
      </c>
      <c r="L34" s="30">
        <f>GRADED SPEC!L34*2.54</f>
        <v>104.775</v>
      </c>
      <c r="M34" s="30">
        <f>GRADED SPEC!M34*2.54</f>
        <v>112.395</v>
      </c>
      <c r="N34" s="30">
        <f>GRADED SPEC!N34*2.54</f>
        <v>121.285</v>
      </c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ht="16.5" customHeight="1" spans="1:26">
      <c r="A35" s="38"/>
      <c r="B35" s="35" t="s">
        <v>74</v>
      </c>
      <c r="C35" s="36"/>
      <c r="D35" s="39" t="s">
        <v>75</v>
      </c>
      <c r="E35" s="34">
        <v>0.5</v>
      </c>
      <c r="F35" s="30">
        <f>GRADED SPEC!F35*2.54</f>
        <v>96.52</v>
      </c>
      <c r="G35" s="30">
        <f>GRADED SPEC!G35*2.54</f>
        <v>101.6</v>
      </c>
      <c r="H35" s="30">
        <f>GRADED SPEC!H35*2.54</f>
        <v>106.68</v>
      </c>
      <c r="I35" s="30">
        <f>GRADED SPEC!I35*2.54</f>
        <v>111.76</v>
      </c>
      <c r="J35" s="30">
        <f>GRADED SPEC!J35*2.54</f>
        <v>118.11</v>
      </c>
      <c r="K35" s="30">
        <f>GRADED SPEC!K35*2.54</f>
        <v>124.46</v>
      </c>
      <c r="L35" s="30">
        <f>GRADED SPEC!L35*2.54</f>
        <v>128.27</v>
      </c>
      <c r="M35" s="30">
        <f>GRADED SPEC!M35*2.54</f>
        <v>135.89</v>
      </c>
      <c r="N35" s="30">
        <f>GRADED SPEC!N35*2.54</f>
        <v>144.78</v>
      </c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ht="16.5" customHeight="1" spans="1:26">
      <c r="A36" s="38"/>
      <c r="B36" s="35" t="s">
        <v>76</v>
      </c>
      <c r="C36" s="36"/>
      <c r="D36" s="39" t="s">
        <v>77</v>
      </c>
      <c r="E36" s="34">
        <v>1</v>
      </c>
      <c r="F36" s="30">
        <f>GRADED SPEC!F36*2.54</f>
        <v>162.56</v>
      </c>
      <c r="G36" s="30">
        <f>GRADED SPEC!G36*2.54</f>
        <v>167.64</v>
      </c>
      <c r="H36" s="30">
        <f>GRADED SPEC!H36*2.54</f>
        <v>172.72</v>
      </c>
      <c r="I36" s="30">
        <f>GRADED SPEC!I36*2.54</f>
        <v>177.8</v>
      </c>
      <c r="J36" s="30">
        <f>GRADED SPEC!J36*2.54</f>
        <v>184.15</v>
      </c>
      <c r="K36" s="30">
        <f>GRADED SPEC!K36*2.54</f>
        <v>190.5</v>
      </c>
      <c r="L36" s="30">
        <f>GRADED SPEC!L36*2.54</f>
        <v>210.82</v>
      </c>
      <c r="M36" s="30">
        <f>GRADED SPEC!M36*2.54</f>
        <v>218.44</v>
      </c>
      <c r="N36" s="30">
        <f>GRADED SPEC!N36*2.54</f>
        <v>227.33</v>
      </c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customHeight="1" spans="1:26">
      <c r="A37" s="38"/>
      <c r="B37" s="35" t="s">
        <v>78</v>
      </c>
      <c r="C37" s="36"/>
      <c r="D37" s="39" t="s">
        <v>79</v>
      </c>
      <c r="E37" s="34">
        <v>1</v>
      </c>
      <c r="F37" s="30">
        <f>GRADED SPEC!F37*2.54</f>
        <v>157.48</v>
      </c>
      <c r="G37" s="30">
        <f>GRADED SPEC!G37*2.54</f>
        <v>162.56</v>
      </c>
      <c r="H37" s="30">
        <f>GRADED SPEC!H37*2.54</f>
        <v>167.64</v>
      </c>
      <c r="I37" s="30">
        <f>GRADED SPEC!I37*2.54</f>
        <v>172.72</v>
      </c>
      <c r="J37" s="30">
        <f>GRADED SPEC!J37*2.54</f>
        <v>179.07</v>
      </c>
      <c r="K37" s="30">
        <f>GRADED SPEC!K37*2.54</f>
        <v>185.42</v>
      </c>
      <c r="L37" s="30">
        <f>GRADED SPEC!L37*2.54</f>
        <v>195.58</v>
      </c>
      <c r="M37" s="30">
        <f>GRADED SPEC!M37*2.54</f>
        <v>203.2</v>
      </c>
      <c r="N37" s="30">
        <f>GRADED SPEC!N37*2.54</f>
        <v>212.09</v>
      </c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ht="16.5" customHeight="1" spans="1:26">
      <c r="A38" s="38"/>
      <c r="B38" s="35"/>
      <c r="C38" s="36"/>
      <c r="D38" s="40"/>
      <c r="E38" s="34"/>
      <c r="F38" s="30"/>
      <c r="G38" s="30"/>
      <c r="H38" s="30"/>
      <c r="I38" s="30"/>
      <c r="J38" s="30"/>
      <c r="K38" s="30"/>
      <c r="L38" s="30"/>
      <c r="M38" s="30"/>
      <c r="N38" s="30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ht="16.5" customHeight="1" spans="1:26">
      <c r="A39" s="38"/>
      <c r="B39" s="35" t="s">
        <v>80</v>
      </c>
      <c r="C39" s="36"/>
      <c r="D39" s="39" t="s">
        <v>81</v>
      </c>
      <c r="E39" s="41">
        <v>0.125</v>
      </c>
      <c r="F39" s="30">
        <f>GRADED SPEC!F39*2.54</f>
        <v>20.955</v>
      </c>
      <c r="G39" s="30">
        <f>GRADED SPEC!G39*2.54</f>
        <v>21.59</v>
      </c>
      <c r="H39" s="30">
        <f>GRADED SPEC!H39*2.54</f>
        <v>22.225</v>
      </c>
      <c r="I39" s="30">
        <f>GRADED SPEC!I39*2.54</f>
        <v>22.86</v>
      </c>
      <c r="J39" s="30">
        <f>GRADED SPEC!J39*2.54</f>
        <v>23.495</v>
      </c>
      <c r="K39" s="30">
        <f>GRADED SPEC!K39*2.54</f>
        <v>24.13</v>
      </c>
      <c r="L39" s="30">
        <f>GRADED SPEC!L39*2.54</f>
        <v>23.8125</v>
      </c>
      <c r="M39" s="30">
        <f>GRADED SPEC!M39*2.54</f>
        <v>24.765</v>
      </c>
      <c r="N39" s="30">
        <f>GRADED SPEC!N39*2.54</f>
        <v>25.7175</v>
      </c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ht="16.5" customHeight="1" spans="1:26">
      <c r="A40" s="38"/>
      <c r="B40" s="35" t="s">
        <v>82</v>
      </c>
      <c r="C40" s="36"/>
      <c r="D40" s="42" t="s">
        <v>83</v>
      </c>
      <c r="E40" s="41">
        <v>0.125</v>
      </c>
      <c r="F40" s="30">
        <f>GRADED SPEC!F40*2.54</f>
        <v>20.32</v>
      </c>
      <c r="G40" s="30">
        <f>GRADED SPEC!G40*2.54</f>
        <v>20.6375</v>
      </c>
      <c r="H40" s="30">
        <f>GRADED SPEC!H40*2.54</f>
        <v>20.955</v>
      </c>
      <c r="I40" s="30">
        <f>GRADED SPEC!I40*2.54</f>
        <v>21.2725</v>
      </c>
      <c r="J40" s="30">
        <f>GRADED SPEC!J40*2.54</f>
        <v>21.59</v>
      </c>
      <c r="K40" s="30">
        <f>GRADED SPEC!K40*2.54</f>
        <v>21.9075</v>
      </c>
      <c r="L40" s="30">
        <f>GRADED SPEC!L40*2.54</f>
        <v>24.765</v>
      </c>
      <c r="M40" s="30">
        <f>GRADED SPEC!M40*2.54</f>
        <v>25.4</v>
      </c>
      <c r="N40" s="30">
        <f>GRADED SPEC!N40*2.54</f>
        <v>26.035</v>
      </c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ht="16.5" customHeight="1" spans="1:26">
      <c r="A41" s="38"/>
      <c r="B41" s="35" t="s">
        <v>84</v>
      </c>
      <c r="C41" s="36"/>
      <c r="D41" s="42" t="s">
        <v>85</v>
      </c>
      <c r="E41" s="41">
        <v>0.125</v>
      </c>
      <c r="F41" s="30">
        <f>GRADED SPEC!F41*2.54</f>
        <v>26.3525</v>
      </c>
      <c r="G41" s="30">
        <f>GRADED SPEC!G41*2.54</f>
        <v>26.67</v>
      </c>
      <c r="H41" s="30">
        <f>GRADED SPEC!H41*2.54</f>
        <v>26.9875</v>
      </c>
      <c r="I41" s="30">
        <f>GRADED SPEC!I41*2.54</f>
        <v>27.305</v>
      </c>
      <c r="J41" s="30">
        <f>GRADED SPEC!J41*2.54</f>
        <v>27.6225</v>
      </c>
      <c r="K41" s="30">
        <f>GRADED SPEC!K41*2.54</f>
        <v>27.94</v>
      </c>
      <c r="L41" s="30">
        <f>GRADED SPEC!L41*2.54</f>
        <v>25.4</v>
      </c>
      <c r="M41" s="30">
        <f>GRADED SPEC!M41*2.54</f>
        <v>26.035</v>
      </c>
      <c r="N41" s="30">
        <f>GRADED SPEC!N41*2.54</f>
        <v>26.67</v>
      </c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ht="16.5" customHeight="1" spans="1:26">
      <c r="A42" s="38"/>
      <c r="B42" s="35" t="s">
        <v>86</v>
      </c>
      <c r="C42" s="36"/>
      <c r="D42" s="42" t="s">
        <v>87</v>
      </c>
      <c r="E42" s="34">
        <v>0</v>
      </c>
      <c r="F42" s="30">
        <f>GRADED SPEC!F42*2.54</f>
        <v>2.54</v>
      </c>
      <c r="G42" s="30">
        <f>GRADED SPEC!G42*2.54</f>
        <v>2.54</v>
      </c>
      <c r="H42" s="30">
        <f>GRADED SPEC!H42*2.54</f>
        <v>2.54</v>
      </c>
      <c r="I42" s="30">
        <f>GRADED SPEC!I42*2.54</f>
        <v>2.54</v>
      </c>
      <c r="J42" s="30">
        <f>GRADED SPEC!J42*2.54</f>
        <v>2.54</v>
      </c>
      <c r="K42" s="30">
        <f>GRADED SPEC!K42*2.54</f>
        <v>2.54</v>
      </c>
      <c r="L42" s="30">
        <f>GRADED SPEC!L42*2.54</f>
        <v>3.81</v>
      </c>
      <c r="M42" s="30">
        <f>GRADED SPEC!M42*2.54</f>
        <v>3.81</v>
      </c>
      <c r="N42" s="30">
        <f>GRADED SPEC!N42*2.54</f>
        <v>3.81</v>
      </c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ht="16.5" customHeight="1" spans="1:26">
      <c r="A43" s="38"/>
      <c r="B43" s="35" t="s">
        <v>88</v>
      </c>
      <c r="C43" s="36"/>
      <c r="D43" s="42" t="s">
        <v>89</v>
      </c>
      <c r="E43" s="34">
        <v>0</v>
      </c>
      <c r="F43" s="30">
        <f>GRADED SPEC!F43*2.54</f>
        <v>31.75</v>
      </c>
      <c r="G43" s="30">
        <f>GRADED SPEC!G43*2.54</f>
        <v>31.75</v>
      </c>
      <c r="H43" s="30">
        <f>GRADED SPEC!H43*2.54</f>
        <v>33.02</v>
      </c>
      <c r="I43" s="30">
        <f>GRADED SPEC!I43*2.54</f>
        <v>33.02</v>
      </c>
      <c r="J43" s="30">
        <f>GRADED SPEC!J43*2.54</f>
        <v>34.29</v>
      </c>
      <c r="K43" s="30">
        <f>GRADED SPEC!K43*2.54</f>
        <v>34.29</v>
      </c>
      <c r="L43" s="30">
        <f>GRADED SPEC!L43*2.54</f>
        <v>33.02</v>
      </c>
      <c r="M43" s="30">
        <f>GRADED SPEC!M43*2.54</f>
        <v>33.02</v>
      </c>
      <c r="N43" s="30">
        <f>GRADED SPEC!N43*2.54</f>
        <v>33.02</v>
      </c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ht="16.5" customHeight="1" spans="1:26">
      <c r="A44" s="38"/>
      <c r="B44" s="35"/>
      <c r="C44" s="36"/>
      <c r="D44" s="43"/>
      <c r="E44" s="41"/>
      <c r="F44" s="30"/>
      <c r="G44" s="30"/>
      <c r="H44" s="30"/>
      <c r="I44" s="30"/>
      <c r="J44" s="30"/>
      <c r="K44" s="30"/>
      <c r="L44" s="30"/>
      <c r="M44" s="30"/>
      <c r="N44" s="30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ht="16.5" customHeight="1" spans="1:26">
      <c r="A45" s="38"/>
      <c r="B45" s="44" t="s">
        <v>90</v>
      </c>
      <c r="C45" s="36"/>
      <c r="D45" s="45" t="s">
        <v>91</v>
      </c>
      <c r="E45" s="46">
        <v>0.125</v>
      </c>
      <c r="F45" s="47">
        <f>GRADED SPEC!F45*2.54</f>
        <v>9.525</v>
      </c>
      <c r="G45" s="30">
        <f>GRADED SPEC!G45*2.54</f>
        <v>9.525</v>
      </c>
      <c r="H45" s="30">
        <f>GRADED SPEC!H45*2.54</f>
        <v>9.525</v>
      </c>
      <c r="I45" s="30">
        <f>GRADED SPEC!I45*2.54</f>
        <v>9.525</v>
      </c>
      <c r="J45" s="30">
        <f>GRADED SPEC!J45*2.54</f>
        <v>9.525</v>
      </c>
      <c r="K45" s="30">
        <f>GRADED SPEC!K45*2.54</f>
        <v>9.525</v>
      </c>
      <c r="L45" s="30">
        <f>GRADED SPEC!L45*2.54</f>
        <v>11.7475</v>
      </c>
      <c r="M45" s="30">
        <f>GRADED SPEC!M45*2.54</f>
        <v>11.7475</v>
      </c>
      <c r="N45" s="30">
        <f>GRADED SPEC!N45*2.54</f>
        <v>11.7475</v>
      </c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ht="16.5" customHeight="1" spans="1:26">
      <c r="A46" s="38"/>
      <c r="B46" s="48"/>
      <c r="C46" s="36"/>
      <c r="D46" s="49"/>
      <c r="E46" s="50"/>
      <c r="F46" s="51"/>
      <c r="G46" s="52"/>
      <c r="H46" s="53"/>
      <c r="I46" s="52"/>
      <c r="J46" s="52"/>
      <c r="K46" s="70"/>
      <c r="L46" s="71"/>
      <c r="M46" s="72"/>
      <c r="N46" s="70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ht="16.5" customHeight="1" spans="1:26">
      <c r="A47" s="38"/>
      <c r="B47" s="35"/>
      <c r="C47" s="36"/>
      <c r="D47" s="49"/>
      <c r="E47" s="34"/>
      <c r="F47" s="51"/>
      <c r="G47" s="52"/>
      <c r="H47" s="54"/>
      <c r="I47" s="52"/>
      <c r="J47" s="52"/>
      <c r="K47" s="70"/>
      <c r="L47" s="71"/>
      <c r="M47" s="73"/>
      <c r="N47" s="70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ht="16.5" customHeight="1" spans="1:26">
      <c r="A48" s="55"/>
      <c r="B48" s="56"/>
      <c r="C48" s="57"/>
      <c r="D48" s="58"/>
      <c r="E48" s="59"/>
      <c r="F48" s="60"/>
      <c r="G48" s="61"/>
      <c r="H48" s="62"/>
      <c r="I48" s="61"/>
      <c r="J48" s="61"/>
      <c r="K48" s="74"/>
      <c r="L48" s="75"/>
      <c r="M48" s="76"/>
      <c r="N48" s="74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ht="15.75" customHeight="1" spans="1:26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ht="15.75" customHeight="1" spans="1:26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ht="15.75" customHeight="1" spans="1:26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ht="15.75" customHeight="1" spans="1:26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ht="15.75" customHeight="1" spans="1:26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5.75" customHeight="1" spans="1:26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ht="15.75" customHeight="1" spans="1:26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ht="15.75" customHeight="1" spans="1:26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ht="15.75" customHeight="1" spans="1:26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ht="15.75" customHeight="1" spans="1:26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ht="15.75" customHeight="1" spans="1:26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ht="15.75" customHeight="1" spans="1:26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ht="15.75" customHeight="1" spans="1:26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ht="15.75" customHeight="1" spans="1:26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ht="15.75" customHeight="1" spans="1:26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ht="15.75" customHeight="1" spans="1:26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ht="15.75" customHeight="1" spans="1:26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ht="15.75" customHeight="1" spans="1:26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ht="15.75" customHeight="1" spans="1:26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ht="15.75" customHeight="1" spans="1:26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ht="15.75" customHeight="1" spans="1:26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ht="15.75" customHeight="1" spans="1:26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ht="15.75" customHeight="1" spans="1:26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ht="15.75" customHeight="1" spans="1:26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ht="15.75" customHeight="1" spans="1:26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ht="15.75" customHeight="1" spans="1:26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ht="15.75" customHeight="1" spans="1:26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ht="15.75" customHeight="1" spans="1:26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ht="15.75" customHeight="1" spans="1:26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ht="15.75" customHeight="1" spans="1:26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ht="15.75" customHeight="1" spans="1:26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ht="15.75" customHeight="1" spans="1:26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ht="15.75" customHeight="1" spans="1:26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ht="15.75" customHeight="1" spans="1:26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ht="15.75" customHeight="1" spans="1:26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ht="15.75" customHeight="1" spans="1:26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ht="15.75" customHeight="1" spans="1:26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ht="15.75" customHeight="1" spans="1:26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ht="15.75" customHeight="1" spans="1:26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ht="15.75" customHeight="1" spans="1:26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ht="15.75" customHeight="1" spans="1:26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ht="15.75" customHeight="1" spans="1:26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ht="15.75" customHeight="1" spans="1:26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ht="15.75" customHeight="1" spans="1:26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ht="15.75" customHeight="1" spans="1:26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ht="15.75" customHeight="1" spans="1:26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ht="15.75" customHeight="1" spans="1:26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ht="15.75" customHeight="1" spans="1:26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ht="15.75" customHeight="1" spans="1:26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ht="15.75" customHeight="1" spans="1:26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ht="15.75" customHeight="1" spans="1:26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ht="15.75" customHeight="1" spans="1:26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ht="15.75" customHeight="1" spans="1:26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ht="15.75" customHeight="1" spans="1:26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ht="15.75" customHeight="1" spans="1:26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ht="15.75" customHeight="1" spans="1:26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ht="15.75" customHeight="1" spans="1:26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ht="15.75" customHeight="1" spans="1:26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ht="15.75" customHeight="1" spans="1:26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ht="15.75" customHeight="1" spans="1:26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ht="15.75" customHeight="1" spans="1:26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ht="15.75" customHeight="1" spans="1:26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ht="15.75" customHeight="1" spans="1:26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ht="15.75" customHeight="1" spans="1:26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ht="15.75" customHeight="1" spans="1:26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ht="15.75" customHeight="1" spans="1:26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ht="15.75" customHeight="1" spans="1:26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ht="15.75" customHeight="1" spans="1:26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ht="15.75" customHeight="1" spans="1:26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ht="15.75" customHeight="1" spans="1:26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ht="15.75" customHeight="1" spans="1:26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ht="15.75" customHeight="1" spans="1:26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ht="15.75" customHeight="1" spans="1:26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ht="15.75" customHeight="1" spans="1:26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ht="15.75" customHeight="1" spans="1:26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ht="15.75" customHeight="1" spans="1:26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ht="15.75" customHeight="1" spans="1:26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ht="15.75" customHeight="1" spans="1:26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ht="15.75" customHeight="1" spans="1:26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ht="15.75" customHeight="1" spans="1:26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ht="15.75" customHeight="1" spans="1:26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ht="15.75" customHeight="1" spans="1:26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ht="15.75" customHeight="1" spans="1:26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ht="15.75" customHeight="1" spans="1:26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ht="15.75" customHeight="1" spans="1:26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ht="15.75" customHeight="1" spans="1:26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ht="15.75" customHeight="1" spans="1:26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ht="15.75" customHeight="1" spans="1:26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ht="15.75" customHeight="1" spans="1:26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ht="15.75" customHeight="1" spans="1:26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ht="15.75" customHeight="1" spans="1:26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ht="15.75" customHeight="1" spans="1:26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ht="15.75" customHeight="1" spans="1:26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ht="15.75" customHeight="1" spans="1:26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ht="15.75" customHeight="1" spans="1:26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ht="15.75" customHeight="1" spans="1:26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ht="15.75" customHeight="1" spans="1:26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ht="15.75" customHeight="1" spans="1:26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ht="15.75" customHeight="1" spans="1:26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ht="15.75" customHeight="1" spans="1:26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ht="15.75" customHeight="1" spans="1:26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ht="15.75" customHeight="1" spans="1:26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ht="15.75" customHeight="1" spans="1:26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ht="15.75" customHeight="1" spans="1:26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ht="15.75" customHeight="1" spans="1:26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ht="15.75" customHeight="1" spans="1:26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ht="15.75" customHeight="1" spans="1:26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ht="15.75" customHeight="1" spans="1:26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ht="15.75" customHeight="1" spans="1:26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ht="15.75" customHeight="1" spans="1:26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ht="15.75" customHeight="1" spans="1:26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ht="15.75" customHeight="1" spans="1:26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ht="15.75" customHeight="1" spans="1:26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ht="15.75" customHeight="1" spans="1:26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ht="15.75" customHeight="1" spans="1:26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ht="15.75" customHeight="1" spans="1:26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ht="15.75" customHeight="1" spans="1:26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ht="15.75" customHeight="1" spans="1:26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ht="15.75" customHeight="1" spans="1:26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ht="15.75" customHeight="1" spans="1:26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ht="15.75" customHeight="1" spans="1:26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ht="15.75" customHeight="1" spans="1:26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ht="15.75" customHeight="1" spans="1:26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ht="15.75" customHeight="1" spans="1:26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ht="15.75" customHeight="1" spans="1:26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ht="15.75" customHeight="1" spans="1:26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ht="15.75" customHeight="1" spans="1:26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ht="15.75" customHeight="1" spans="1:26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ht="15.75" customHeight="1" spans="1:26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ht="15.75" customHeight="1" spans="1:26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ht="15.75" customHeight="1" spans="1:26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ht="15.75" customHeight="1" spans="1:26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ht="15.75" customHeight="1" spans="1:26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ht="15.75" customHeight="1" spans="1:26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ht="15.75" customHeight="1" spans="1:26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ht="15.75" customHeight="1" spans="1:26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ht="15.75" customHeight="1" spans="1:26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ht="15.75" customHeight="1" spans="1:26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ht="15.75" customHeight="1" spans="1:26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ht="15.75" customHeight="1" spans="1:26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ht="15.75" customHeight="1" spans="1:26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ht="15.75" customHeight="1" spans="1:26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ht="15.75" customHeight="1" spans="1:26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ht="15.75" customHeight="1" spans="1:26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ht="15.75" customHeight="1" spans="1:26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ht="15.75" customHeight="1" spans="1:26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ht="15.75" customHeight="1" spans="1:26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ht="15.75" customHeight="1" spans="1:26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ht="15.75" customHeight="1" spans="1:26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ht="15.75" customHeight="1" spans="1:26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ht="15.75" customHeight="1" spans="1:26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ht="15.75" customHeight="1" spans="1:26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ht="15.75" customHeight="1" spans="1:26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ht="15.75" customHeight="1" spans="1:26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ht="15.75" customHeight="1" spans="1:26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ht="15.75" customHeight="1" spans="1:26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ht="15.75" customHeight="1" spans="1:26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ht="15.75" customHeight="1" spans="1:26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ht="15.75" customHeight="1" spans="1:26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ht="15.75" customHeight="1" spans="1:26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ht="15.75" customHeight="1" spans="1:26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ht="15.75" customHeight="1" spans="1:26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ht="15.75" customHeight="1" spans="1:26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ht="15.75" customHeight="1" spans="1:26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ht="15.75" customHeight="1" spans="1:26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ht="15.75" customHeight="1" spans="1:26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ht="15.75" customHeight="1" spans="1:26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ht="15.75" customHeight="1" spans="1:26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ht="15.75" customHeight="1" spans="1:26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ht="15.75" customHeight="1" spans="1:26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ht="15.75" customHeight="1" spans="1:26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ht="15.75" customHeight="1" spans="1:26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ht="15.75" customHeight="1" spans="1:26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ht="15.75" customHeight="1" spans="1:26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ht="15.75" customHeight="1" spans="1:26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ht="15.75" customHeight="1" spans="1:26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ht="15.75" customHeight="1" spans="1:26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ht="15.75" customHeight="1" spans="1:26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ht="15.75" customHeight="1" spans="1:26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ht="15.75" customHeight="1" spans="1:26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ht="15.75" customHeight="1" spans="1:26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ht="15.75" customHeight="1" spans="1:26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ht="15.75" customHeight="1" spans="1:26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ht="15.75" customHeight="1" spans="1:26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ht="15.75" customHeight="1" spans="1:26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ht="15.75" customHeight="1" spans="1:26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ht="15.75" customHeight="1" spans="1:26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ht="15.75" customHeight="1" spans="1:26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ht="15.75" customHeight="1" spans="1:26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ht="15.75" customHeight="1" spans="1:26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ht="15.75" customHeight="1" spans="1:26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ht="15.75" customHeight="1" spans="1:26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ht="15.75" customHeight="1" spans="1:26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ht="15.75" customHeight="1" spans="1:26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ht="15.75" customHeight="1" spans="1:26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ht="15.75" customHeight="1" spans="1:26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</row>
    <row r="245" ht="15.75" customHeight="1" spans="1:26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</row>
    <row r="246" ht="15.75" customHeight="1" spans="1:26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</row>
    <row r="247" ht="15.75" customHeight="1" spans="1:26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</row>
    <row r="248" ht="15.75" customHeight="1" spans="1:26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</row>
    <row r="249" ht="15.75" customHeight="1" spans="1:26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</row>
    <row r="250" ht="15.75" customHeight="1" spans="1:26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</row>
    <row r="251" ht="15.75" customHeight="1" spans="1:26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</row>
    <row r="252" ht="15.75" customHeight="1" spans="1:26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</row>
    <row r="253" ht="15.75" customHeight="1" spans="1:26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</row>
    <row r="254" ht="15.75" customHeight="1" spans="1:26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</row>
    <row r="255" ht="15.75" customHeight="1" spans="1:26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</row>
    <row r="256" ht="15.75" customHeight="1" spans="1:26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</row>
    <row r="257" ht="15.75" customHeight="1" spans="1:26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</row>
    <row r="258" ht="15.75" customHeight="1" spans="1:26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</row>
    <row r="259" ht="15.75" customHeight="1" spans="1:26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</row>
    <row r="260" ht="15.75" customHeight="1" spans="1:26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</row>
    <row r="261" ht="15.75" customHeight="1" spans="1:26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</row>
    <row r="262" ht="15.75" customHeight="1" spans="1:26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</row>
    <row r="263" ht="15.75" customHeight="1" spans="1:26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</row>
    <row r="264" ht="15.75" customHeight="1" spans="1:26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</row>
    <row r="265" ht="15.75" customHeight="1" spans="1:26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</row>
    <row r="266" ht="15.75" customHeight="1" spans="1:26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</row>
    <row r="267" ht="15.75" customHeight="1" spans="1:26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</row>
    <row r="268" ht="15.75" customHeight="1" spans="1:26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</row>
    <row r="269" ht="15.75" customHeight="1" spans="1:26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</row>
    <row r="270" ht="15.75" customHeight="1" spans="1:26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</row>
    <row r="271" ht="15.75" customHeight="1" spans="1:26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</row>
    <row r="272" ht="15.75" customHeight="1" spans="1:26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</row>
    <row r="273" ht="15.75" customHeight="1" spans="1:26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</row>
    <row r="274" ht="15.75" customHeight="1" spans="1:26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</row>
    <row r="275" ht="15.75" customHeight="1" spans="1:26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</row>
    <row r="276" ht="15.75" customHeight="1" spans="1:26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</row>
    <row r="277" ht="15.75" customHeight="1" spans="1:26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</row>
    <row r="278" ht="15.75" customHeight="1" spans="1:26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</row>
    <row r="279" ht="15.75" customHeight="1" spans="1:26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</row>
    <row r="280" ht="15.75" customHeight="1" spans="1:26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</row>
    <row r="281" ht="15.75" customHeight="1" spans="1:26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</row>
    <row r="282" ht="15.75" customHeight="1" spans="1:26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</row>
    <row r="283" ht="15.75" customHeight="1" spans="1:26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</row>
    <row r="284" ht="15.75" customHeight="1" spans="1:26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</row>
    <row r="285" ht="15.75" customHeight="1" spans="1:26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</row>
    <row r="286" ht="15.75" customHeight="1" spans="1:26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</row>
    <row r="287" ht="15.75" customHeight="1" spans="1:26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</row>
    <row r="288" ht="15.75" customHeight="1" spans="1:26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</row>
    <row r="289" ht="15.75" customHeight="1" spans="1:26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</row>
    <row r="290" ht="15.75" customHeight="1" spans="1:26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</row>
    <row r="291" ht="15.75" customHeight="1" spans="1:26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</row>
    <row r="292" ht="15.75" customHeight="1" spans="1:26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</row>
    <row r="293" ht="15.75" customHeight="1" spans="1:26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</row>
    <row r="294" ht="15.75" customHeight="1" spans="1:26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</row>
    <row r="295" ht="15.75" customHeight="1" spans="1:26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</row>
    <row r="296" ht="15.75" customHeight="1" spans="1:26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</row>
    <row r="297" ht="15.75" customHeight="1" spans="1:26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</row>
    <row r="298" ht="15.75" customHeight="1" spans="1:26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</row>
    <row r="299" ht="15.75" customHeight="1" spans="1:26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</row>
    <row r="300" ht="15.75" customHeight="1" spans="1:26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</row>
    <row r="301" ht="15.75" customHeight="1" spans="1:26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</row>
    <row r="302" ht="15.75" customHeight="1" spans="1:26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</row>
    <row r="303" ht="15.75" customHeight="1" spans="1:26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</row>
    <row r="304" ht="15.75" customHeight="1" spans="1:26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</row>
    <row r="305" ht="15.75" customHeight="1" spans="1:26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</row>
    <row r="306" ht="15.75" customHeight="1" spans="1:26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</row>
    <row r="307" ht="15.75" customHeight="1" spans="1:26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</row>
    <row r="308" ht="15.75" customHeight="1" spans="1:26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</row>
    <row r="309" ht="15.75" customHeight="1" spans="1:26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</row>
    <row r="310" ht="15.75" customHeight="1" spans="1:26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</row>
    <row r="311" ht="15.75" customHeight="1" spans="1:26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</row>
    <row r="312" ht="15.75" customHeight="1" spans="1:26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</row>
    <row r="313" ht="15.75" customHeight="1" spans="1:26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</row>
    <row r="314" ht="15.75" customHeight="1" spans="1:26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</row>
    <row r="315" ht="15.75" customHeight="1" spans="1:26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</row>
    <row r="316" ht="15.75" customHeight="1" spans="1:26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</row>
    <row r="317" ht="15.75" customHeight="1" spans="1:26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</row>
    <row r="318" ht="15.75" customHeight="1" spans="1:26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</row>
    <row r="319" ht="15.75" customHeight="1" spans="1:26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</row>
    <row r="320" ht="15.75" customHeight="1" spans="1:26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</row>
    <row r="321" ht="15.75" customHeight="1" spans="1:26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</row>
    <row r="322" ht="15.75" customHeight="1" spans="1:26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</row>
    <row r="323" ht="15.75" customHeight="1" spans="1:26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</row>
    <row r="324" ht="15.75" customHeight="1" spans="1:26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</row>
    <row r="325" ht="15.75" customHeight="1" spans="1:26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</row>
    <row r="326" ht="15.75" customHeight="1" spans="1:26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</row>
    <row r="327" ht="15.75" customHeight="1" spans="1:26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</row>
    <row r="328" ht="15.75" customHeight="1" spans="1:26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</row>
    <row r="329" ht="15.75" customHeight="1" spans="1:26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</row>
    <row r="330" ht="15.75" customHeight="1" spans="1:26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</row>
    <row r="331" ht="15.75" customHeight="1" spans="1:26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</row>
    <row r="332" ht="15.75" customHeight="1" spans="1:26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</row>
    <row r="333" ht="15.75" customHeight="1" spans="1:26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</row>
    <row r="334" ht="15.75" customHeight="1" spans="1:26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</row>
    <row r="335" ht="15.75" customHeight="1" spans="1:26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</row>
    <row r="336" ht="15.75" customHeight="1" spans="1:26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</row>
    <row r="337" ht="15.75" customHeight="1" spans="1:26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</row>
    <row r="338" ht="15.75" customHeight="1" spans="1:26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</row>
    <row r="339" ht="15.75" customHeight="1" spans="1:26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</row>
    <row r="340" ht="15.75" customHeight="1" spans="1:26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</row>
    <row r="341" ht="15.75" customHeight="1" spans="1:26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</row>
    <row r="342" ht="15.75" customHeight="1" spans="1:26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</row>
    <row r="343" ht="15.75" customHeight="1" spans="1:26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</row>
    <row r="344" ht="15.75" customHeight="1" spans="1:26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</row>
    <row r="345" ht="15.75" customHeight="1" spans="1:26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</row>
    <row r="346" ht="15.75" customHeight="1" spans="1:26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</row>
    <row r="347" ht="15.75" customHeight="1" spans="1:26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</row>
    <row r="348" ht="15.75" customHeight="1" spans="1:26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</row>
    <row r="349" ht="15.75" customHeight="1" spans="1:26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</row>
    <row r="350" ht="15.75" customHeight="1" spans="1:26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</row>
    <row r="351" ht="15.75" customHeight="1" spans="1:26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</row>
    <row r="352" ht="15.75" customHeight="1" spans="1:26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</row>
    <row r="353" ht="15.75" customHeight="1" spans="1:26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</row>
    <row r="354" ht="15.75" customHeight="1" spans="1:26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</row>
    <row r="355" ht="15.75" customHeight="1" spans="1:26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</row>
    <row r="356" ht="15.75" customHeight="1" spans="1:26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</row>
    <row r="357" ht="15.75" customHeight="1" spans="1:26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</row>
    <row r="358" ht="15.75" customHeight="1" spans="1:26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</row>
    <row r="359" ht="15.75" customHeight="1" spans="1:26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</row>
    <row r="360" ht="15.75" customHeight="1" spans="1:26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</row>
    <row r="361" ht="15.75" customHeight="1" spans="1:26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</row>
    <row r="362" ht="15.75" customHeight="1" spans="1:26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</row>
    <row r="363" ht="15.75" customHeight="1" spans="1:26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</row>
    <row r="364" ht="15.75" customHeight="1" spans="1:26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</row>
    <row r="365" ht="15.75" customHeight="1" spans="1:26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</row>
    <row r="366" ht="15.75" customHeight="1" spans="1:26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</row>
    <row r="367" ht="15.75" customHeight="1" spans="1:26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</row>
    <row r="368" ht="15.75" customHeight="1" spans="1:26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</row>
    <row r="369" ht="15.75" customHeight="1" spans="1:26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</row>
    <row r="370" ht="15.75" customHeight="1" spans="1:26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</row>
    <row r="371" ht="15.75" customHeight="1" spans="1:26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</row>
    <row r="372" ht="15.75" customHeight="1" spans="1:26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</row>
    <row r="373" ht="15.75" customHeight="1" spans="1:26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</row>
    <row r="374" ht="15.75" customHeight="1" spans="1:26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</row>
    <row r="375" ht="15.75" customHeight="1" spans="1:26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</row>
    <row r="376" ht="15.75" customHeight="1" spans="1:26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</row>
    <row r="377" ht="15.75" customHeight="1" spans="1:26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</row>
    <row r="378" ht="15.75" customHeight="1" spans="1:26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</row>
    <row r="379" ht="15.75" customHeight="1" spans="1:26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</row>
    <row r="380" ht="15.75" customHeight="1" spans="1:26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</row>
    <row r="381" ht="15.75" customHeight="1" spans="1:26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</row>
    <row r="382" ht="15.75" customHeight="1" spans="1:26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</row>
    <row r="383" ht="15.75" customHeight="1" spans="1:26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</row>
    <row r="384" ht="15.75" customHeight="1" spans="1:26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</row>
    <row r="385" ht="15.75" customHeight="1" spans="1:26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</row>
    <row r="386" ht="15.75" customHeight="1" spans="1:26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</row>
    <row r="387" ht="15.75" customHeight="1" spans="1:26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</row>
    <row r="388" ht="15.75" customHeight="1" spans="1:26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</row>
    <row r="389" ht="15.75" customHeight="1" spans="1:26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</row>
    <row r="390" ht="15.75" customHeight="1" spans="1:26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</row>
    <row r="391" ht="15.75" customHeight="1" spans="1:26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</row>
    <row r="392" ht="15.75" customHeight="1" spans="1:26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</row>
    <row r="393" ht="15.75" customHeight="1" spans="1:26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</row>
    <row r="394" ht="15.75" customHeight="1" spans="1:26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</row>
    <row r="395" ht="15.75" customHeight="1" spans="1:26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</row>
    <row r="396" ht="15.75" customHeight="1" spans="1:26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</row>
    <row r="397" ht="15.75" customHeight="1" spans="1:26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</row>
    <row r="398" ht="15.75" customHeight="1" spans="1:26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</row>
    <row r="399" ht="15.75" customHeight="1" spans="1:26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</row>
    <row r="400" ht="15.75" customHeight="1" spans="1:26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</row>
    <row r="401" ht="15.75" customHeight="1" spans="1:26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</row>
    <row r="402" ht="15.75" customHeight="1" spans="1:26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</row>
    <row r="403" ht="15.75" customHeight="1" spans="1:26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</row>
    <row r="404" ht="15.75" customHeight="1" spans="1:26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</row>
    <row r="405" ht="15.75" customHeight="1" spans="1:26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</row>
    <row r="406" ht="15.75" customHeight="1" spans="1:26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</row>
    <row r="407" ht="15.75" customHeight="1" spans="1:26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</row>
    <row r="408" ht="15.75" customHeight="1" spans="1:26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</row>
    <row r="409" ht="15.75" customHeight="1" spans="1:26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</row>
    <row r="410" ht="15.75" customHeight="1" spans="1:26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</row>
    <row r="411" ht="15.75" customHeight="1" spans="1:26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</row>
    <row r="412" ht="15.75" customHeight="1" spans="1:26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</row>
    <row r="413" ht="15.75" customHeight="1" spans="1:26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</row>
    <row r="414" ht="15.75" customHeight="1" spans="1:26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</row>
    <row r="415" ht="15.75" customHeight="1" spans="1:26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</row>
    <row r="416" ht="15.75" customHeight="1" spans="1:26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</row>
    <row r="417" ht="15.75" customHeight="1" spans="1:26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</row>
    <row r="418" ht="15.75" customHeight="1" spans="1:26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</row>
    <row r="419" ht="15.75" customHeight="1" spans="1:26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</row>
    <row r="420" ht="15.75" customHeight="1" spans="1:26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</row>
    <row r="421" ht="15.75" customHeight="1" spans="1:26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</row>
    <row r="422" ht="15.75" customHeight="1" spans="1:26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</row>
    <row r="423" ht="15.75" customHeight="1" spans="1:26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</row>
    <row r="424" ht="15.75" customHeight="1" spans="1:26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</row>
    <row r="425" ht="15.75" customHeight="1" spans="1:26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</row>
    <row r="426" ht="15.75" customHeight="1" spans="1:26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</row>
    <row r="427" ht="15.75" customHeight="1" spans="1:26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</row>
    <row r="428" ht="15.75" customHeight="1" spans="1:26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</row>
    <row r="429" ht="15.75" customHeight="1" spans="1:26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</row>
    <row r="430" ht="15.75" customHeight="1" spans="1:26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</row>
    <row r="431" ht="15.75" customHeight="1" spans="1:26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</row>
    <row r="432" ht="15.75" customHeight="1" spans="1:26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</row>
    <row r="433" ht="15.75" customHeight="1" spans="1:26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</row>
    <row r="434" ht="15.75" customHeight="1" spans="1:26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</row>
    <row r="435" ht="15.75" customHeight="1" spans="1:26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</row>
    <row r="436" ht="15.75" customHeight="1" spans="1:26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</row>
    <row r="437" ht="15.75" customHeight="1" spans="1:26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</row>
    <row r="438" ht="15.75" customHeight="1" spans="1:26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</row>
    <row r="439" ht="15.75" customHeight="1" spans="1:26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</row>
    <row r="440" ht="15.75" customHeight="1" spans="1:26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</row>
    <row r="441" ht="15.75" customHeight="1" spans="1:26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</row>
    <row r="442" ht="15.75" customHeight="1" spans="1:26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</row>
    <row r="443" ht="15.75" customHeight="1" spans="1:26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</row>
    <row r="444" ht="15.75" customHeight="1" spans="1:26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</row>
    <row r="445" ht="15.75" customHeight="1" spans="1:26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</row>
    <row r="446" ht="15.75" customHeight="1" spans="1:26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</row>
    <row r="447" ht="15.75" customHeight="1" spans="1:26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</row>
    <row r="448" ht="15.75" customHeight="1" spans="1:26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</row>
    <row r="449" ht="15.75" customHeight="1" spans="1:26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</row>
    <row r="450" ht="15.75" customHeight="1" spans="1:26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</row>
    <row r="451" ht="15.75" customHeight="1" spans="1:26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</row>
    <row r="452" ht="15.75" customHeight="1" spans="1:26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</row>
    <row r="453" ht="15.75" customHeight="1" spans="1:26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</row>
    <row r="454" ht="15.75" customHeight="1" spans="1:26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</row>
    <row r="455" ht="15.75" customHeight="1" spans="1:26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</row>
    <row r="456" ht="15.75" customHeight="1" spans="1:26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</row>
    <row r="457" ht="15.75" customHeight="1" spans="1:26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</row>
    <row r="458" ht="15.75" customHeight="1" spans="1:26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</row>
    <row r="459" ht="15.75" customHeight="1" spans="1:26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</row>
    <row r="460" ht="15.75" customHeight="1" spans="1:26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</row>
    <row r="461" ht="15.75" customHeight="1" spans="1:26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</row>
    <row r="462" ht="15.75" customHeight="1" spans="1:26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</row>
    <row r="463" ht="15.75" customHeight="1" spans="1:26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</row>
    <row r="464" ht="15.75" customHeight="1" spans="1:26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</row>
    <row r="465" ht="15.75" customHeight="1" spans="1:26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</row>
    <row r="466" ht="15.75" customHeight="1" spans="1:26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</row>
    <row r="467" ht="15.75" customHeight="1" spans="1:26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</row>
    <row r="468" ht="15.75" customHeight="1" spans="1:26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</row>
    <row r="469" ht="15.75" customHeight="1" spans="1:26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</row>
    <row r="470" ht="15.75" customHeight="1" spans="1:26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</row>
    <row r="471" ht="15.75" customHeight="1" spans="1:26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</row>
    <row r="472" ht="15.75" customHeight="1" spans="1:26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</row>
    <row r="473" ht="15.75" customHeight="1" spans="1:26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</row>
    <row r="474" ht="15.75" customHeight="1" spans="1:26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</row>
    <row r="475" ht="15.75" customHeight="1" spans="1:26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</row>
    <row r="476" ht="15.75" customHeight="1" spans="1:26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</row>
    <row r="477" ht="15.75" customHeight="1" spans="1:26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</row>
    <row r="478" ht="15.75" customHeight="1" spans="1:26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</row>
    <row r="479" ht="15.75" customHeight="1" spans="1:26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</row>
    <row r="480" ht="15.75" customHeight="1" spans="1:26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</row>
    <row r="481" ht="15.75" customHeight="1" spans="1:26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</row>
    <row r="482" ht="15.75" customHeight="1" spans="1:26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</row>
    <row r="483" ht="15.75" customHeight="1" spans="1:26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</row>
    <row r="484" ht="15.75" customHeight="1" spans="1:26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</row>
    <row r="485" ht="15.75" customHeight="1" spans="1:26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</row>
    <row r="486" ht="15.75" customHeight="1" spans="1:26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</row>
    <row r="487" ht="15.75" customHeight="1" spans="1:26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</row>
    <row r="488" ht="15.75" customHeight="1" spans="1:26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</row>
    <row r="489" ht="15.75" customHeight="1" spans="1:26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</row>
    <row r="490" ht="15.75" customHeight="1" spans="1:26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</row>
    <row r="491" ht="15.75" customHeight="1" spans="1:26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</row>
    <row r="492" ht="15.75" customHeight="1" spans="1:26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</row>
    <row r="493" ht="15.75" customHeight="1" spans="1:26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</row>
    <row r="494" ht="15.75" customHeight="1" spans="1:26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</row>
    <row r="495" ht="15.75" customHeight="1" spans="1:26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</row>
    <row r="496" ht="15.75" customHeight="1" spans="1:26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</row>
    <row r="497" ht="15.75" customHeight="1" spans="1:26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</row>
    <row r="498" ht="15.75" customHeight="1" spans="1:26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</row>
    <row r="499" ht="15.75" customHeight="1" spans="1:26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</row>
    <row r="500" ht="15.75" customHeight="1" spans="1:26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</row>
    <row r="501" ht="15.75" customHeight="1" spans="1:26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</row>
    <row r="502" ht="15.75" customHeight="1" spans="1:26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</row>
    <row r="503" ht="15.75" customHeight="1" spans="1:26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</row>
    <row r="504" ht="15.75" customHeight="1" spans="1:26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</row>
    <row r="505" ht="15.75" customHeight="1" spans="1:26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</row>
    <row r="506" ht="15.75" customHeight="1" spans="1:26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</row>
    <row r="507" ht="15.75" customHeight="1" spans="1:26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</row>
    <row r="508" ht="15.75" customHeight="1" spans="1:26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</row>
    <row r="509" ht="15.75" customHeight="1" spans="1:26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</row>
    <row r="510" ht="15.75" customHeight="1" spans="1:26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</row>
    <row r="511" ht="15.75" customHeight="1" spans="1:26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</row>
    <row r="512" ht="15.75" customHeight="1" spans="1:26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</row>
    <row r="513" ht="15.75" customHeight="1" spans="1:26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</row>
    <row r="514" ht="15.75" customHeight="1" spans="1:26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</row>
    <row r="515" ht="15.75" customHeight="1" spans="1:26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</row>
    <row r="516" ht="15.75" customHeight="1" spans="1:26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</row>
    <row r="517" ht="15.75" customHeight="1" spans="1:26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</row>
    <row r="518" ht="15.75" customHeight="1" spans="1:26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</row>
    <row r="519" ht="15.75" customHeight="1" spans="1:26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</row>
    <row r="520" ht="15.75" customHeight="1" spans="1:26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</row>
    <row r="521" ht="15.75" customHeight="1" spans="1:26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</row>
    <row r="522" ht="15.75" customHeight="1" spans="1:26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</row>
    <row r="523" ht="15.75" customHeight="1" spans="1:26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</row>
    <row r="524" ht="15.75" customHeight="1" spans="1:26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</row>
    <row r="525" ht="15.75" customHeight="1" spans="1:26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</row>
    <row r="526" ht="15.75" customHeight="1" spans="1:26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</row>
    <row r="527" ht="15.75" customHeight="1" spans="1:26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</row>
    <row r="528" ht="15.75" customHeight="1" spans="1:26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</row>
    <row r="529" ht="15.75" customHeight="1" spans="1:26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</row>
    <row r="530" ht="15.75" customHeight="1" spans="1:26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</row>
    <row r="531" ht="15.75" customHeight="1" spans="1:26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</row>
    <row r="532" ht="15.75" customHeight="1" spans="1:26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</row>
    <row r="533" ht="15.75" customHeight="1" spans="1:26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</row>
    <row r="534" ht="15.75" customHeight="1" spans="1:26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</row>
    <row r="535" ht="15.75" customHeight="1" spans="1:26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</row>
    <row r="536" ht="15.75" customHeight="1" spans="1:26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</row>
    <row r="537" ht="15.75" customHeight="1" spans="1:26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</row>
    <row r="538" ht="15.75" customHeight="1" spans="1:26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</row>
    <row r="539" ht="15.75" customHeight="1" spans="1:26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</row>
    <row r="540" ht="15.75" customHeight="1" spans="1:26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</row>
    <row r="541" ht="15.75" customHeight="1" spans="1:26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</row>
    <row r="542" ht="15.75" customHeight="1" spans="1:26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</row>
    <row r="543" ht="15.75" customHeight="1" spans="1:26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</row>
    <row r="544" ht="15.75" customHeight="1" spans="1:26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</row>
    <row r="545" ht="15.75" customHeight="1" spans="1:26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</row>
    <row r="546" ht="15.75" customHeight="1" spans="1:26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</row>
    <row r="547" ht="15.75" customHeight="1" spans="1:26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</row>
    <row r="548" ht="15.75" customHeight="1" spans="1:26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</row>
    <row r="549" ht="15.75" customHeight="1" spans="1:26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</row>
    <row r="550" ht="15.75" customHeight="1" spans="1:26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</row>
    <row r="551" ht="15.75" customHeight="1" spans="1:26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</row>
    <row r="552" ht="15.75" customHeight="1" spans="1:26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</row>
    <row r="553" ht="15.75" customHeight="1" spans="1:26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</row>
    <row r="554" ht="15.75" customHeight="1" spans="1:26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</row>
    <row r="555" ht="15.75" customHeight="1" spans="1:26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</row>
    <row r="556" ht="15.75" customHeight="1" spans="1:26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</row>
    <row r="557" ht="15.75" customHeight="1" spans="1:26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</row>
    <row r="558" ht="15.75" customHeight="1" spans="1:26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</row>
    <row r="559" ht="15.75" customHeight="1" spans="1:26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</row>
    <row r="560" ht="15.75" customHeight="1" spans="1:26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</row>
    <row r="561" ht="15.75" customHeight="1" spans="1:26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</row>
    <row r="562" ht="15.75" customHeight="1" spans="1:26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</row>
    <row r="563" ht="15.75" customHeight="1" spans="1:26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</row>
    <row r="564" ht="15.75" customHeight="1" spans="1:26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</row>
    <row r="565" ht="15.75" customHeight="1" spans="1:26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</row>
    <row r="566" ht="15.75" customHeight="1" spans="1:26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</row>
    <row r="567" ht="15.75" customHeight="1" spans="1:26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</row>
    <row r="568" ht="15.75" customHeight="1" spans="1:26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</row>
    <row r="569" ht="15.75" customHeight="1" spans="1:26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</row>
    <row r="570" ht="15.75" customHeight="1" spans="1:26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</row>
    <row r="571" ht="15.75" customHeight="1" spans="1:26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</row>
    <row r="572" ht="15.75" customHeight="1" spans="1:26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</row>
    <row r="573" ht="15.75" customHeight="1" spans="1:26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</row>
    <row r="574" ht="15.75" customHeight="1" spans="1:26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</row>
    <row r="575" ht="15.75" customHeight="1" spans="1:26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</row>
    <row r="576" ht="15.75" customHeight="1" spans="1:26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</row>
    <row r="577" ht="15.75" customHeight="1" spans="1:26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</row>
    <row r="578" ht="15.75" customHeight="1" spans="1:26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</row>
    <row r="579" ht="15.75" customHeight="1" spans="1:26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</row>
    <row r="580" ht="15.75" customHeight="1" spans="1:26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</row>
    <row r="581" ht="15.75" customHeight="1" spans="1:26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</row>
    <row r="582" ht="15.75" customHeight="1" spans="1:26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</row>
    <row r="583" ht="15.75" customHeight="1" spans="1:26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</row>
    <row r="584" ht="15.75" customHeight="1" spans="1:26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</row>
    <row r="585" ht="15.75" customHeight="1" spans="1:26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</row>
    <row r="586" ht="15.75" customHeight="1" spans="1:26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</row>
    <row r="587" ht="15.75" customHeight="1" spans="1:26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</row>
    <row r="588" ht="15.75" customHeight="1" spans="1:26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</row>
    <row r="589" ht="15.75" customHeight="1" spans="1:26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</row>
    <row r="590" ht="15.75" customHeight="1" spans="1:26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</row>
    <row r="591" ht="15.75" customHeight="1" spans="1:26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</row>
    <row r="592" ht="15.75" customHeight="1" spans="1:26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</row>
    <row r="593" ht="15.75" customHeight="1" spans="1:26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</row>
    <row r="594" ht="15.75" customHeight="1" spans="1:26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</row>
    <row r="595" ht="15.75" customHeight="1" spans="1:26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</row>
    <row r="596" ht="15.75" customHeight="1" spans="1:26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</row>
    <row r="597" ht="15.75" customHeight="1" spans="1:26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</row>
    <row r="598" ht="15.75" customHeight="1" spans="1:26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</row>
    <row r="599" ht="15.75" customHeight="1" spans="1:26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</row>
    <row r="600" ht="15.75" customHeight="1" spans="1:26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</row>
    <row r="601" ht="15.75" customHeight="1" spans="1:26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</row>
    <row r="602" ht="15.75" customHeight="1" spans="1:26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</row>
    <row r="603" ht="15.75" customHeight="1" spans="1:26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</row>
    <row r="604" ht="15.75" customHeight="1" spans="1:26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</row>
    <row r="605" ht="15.75" customHeight="1" spans="1:26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</row>
    <row r="606" ht="15.75" customHeight="1" spans="1:26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</row>
    <row r="607" ht="15.75" customHeight="1" spans="1:26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</row>
    <row r="608" ht="15.75" customHeight="1" spans="1:26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</row>
    <row r="609" ht="15.75" customHeight="1" spans="1:26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</row>
    <row r="610" ht="15.75" customHeight="1" spans="1:26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</row>
    <row r="611" ht="15.75" customHeight="1" spans="1:26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</row>
    <row r="612" ht="15.75" customHeight="1" spans="1:26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</row>
    <row r="613" ht="15.75" customHeight="1" spans="1:26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</row>
    <row r="614" ht="15.75" customHeight="1" spans="1:26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</row>
    <row r="615" ht="15.75" customHeight="1" spans="1:26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</row>
    <row r="616" ht="15.75" customHeight="1" spans="1:26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</row>
    <row r="617" ht="15.75" customHeight="1" spans="1:26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</row>
    <row r="618" ht="15.75" customHeight="1" spans="1:26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</row>
    <row r="619" ht="15.75" customHeight="1" spans="1:26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</row>
    <row r="620" ht="15.75" customHeight="1" spans="1:26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</row>
    <row r="621" ht="15.75" customHeight="1" spans="1:26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</row>
    <row r="622" ht="15.75" customHeight="1" spans="1:26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</row>
    <row r="623" ht="15.75" customHeight="1" spans="1:26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</row>
    <row r="624" ht="15.75" customHeight="1" spans="1:26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</row>
    <row r="625" ht="15.75" customHeight="1" spans="1:26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</row>
    <row r="626" ht="15.75" customHeight="1" spans="1:26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</row>
    <row r="627" ht="15.75" customHeight="1" spans="1:26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</row>
    <row r="628" ht="15.75" customHeight="1" spans="1:26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</row>
    <row r="629" ht="15.75" customHeight="1" spans="1:26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</row>
    <row r="630" ht="15.75" customHeight="1" spans="1:26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</row>
    <row r="631" ht="15.75" customHeight="1" spans="1:26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</row>
    <row r="632" ht="15.75" customHeight="1" spans="1:26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</row>
    <row r="633" ht="15.75" customHeight="1" spans="1:26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</row>
    <row r="634" ht="15.75" customHeight="1" spans="1:26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</row>
    <row r="635" ht="15.75" customHeight="1" spans="1:26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</row>
    <row r="636" ht="15.75" customHeight="1" spans="1:26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</row>
    <row r="637" ht="15.75" customHeight="1" spans="1:26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</row>
    <row r="638" ht="15.75" customHeight="1" spans="1:26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</row>
    <row r="639" ht="15.75" customHeight="1" spans="1:26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</row>
    <row r="640" ht="15.75" customHeight="1" spans="1:26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</row>
    <row r="641" ht="15.75" customHeight="1" spans="1:26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</row>
    <row r="642" ht="15.75" customHeight="1" spans="1:26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</row>
    <row r="643" ht="15.75" customHeight="1" spans="1:26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</row>
    <row r="644" ht="15.75" customHeight="1" spans="1:26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</row>
    <row r="645" ht="15.75" customHeight="1" spans="1:26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</row>
    <row r="646" ht="15.75" customHeight="1" spans="1:26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</row>
    <row r="647" ht="15.75" customHeight="1" spans="1:26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</row>
    <row r="648" ht="15.75" customHeight="1" spans="1:26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</row>
    <row r="649" ht="15.75" customHeight="1" spans="1:26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</row>
    <row r="650" ht="15.75" customHeight="1" spans="1:26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</row>
    <row r="651" ht="15.75" customHeight="1" spans="1:26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</row>
    <row r="652" ht="15.75" customHeight="1" spans="1:26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</row>
    <row r="653" ht="15.75" customHeight="1" spans="1:26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</row>
    <row r="654" ht="15.75" customHeight="1" spans="1:26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</row>
    <row r="655" ht="15.75" customHeight="1" spans="1:26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</row>
    <row r="656" ht="15.75" customHeight="1" spans="1:26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</row>
    <row r="657" ht="15.75" customHeight="1" spans="1:26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</row>
    <row r="658" ht="15.75" customHeight="1" spans="1:26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</row>
    <row r="659" ht="15.75" customHeight="1" spans="1:26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</row>
    <row r="660" ht="15.75" customHeight="1" spans="1:26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</row>
    <row r="661" ht="15.75" customHeight="1" spans="1:26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</row>
    <row r="662" ht="15.75" customHeight="1" spans="1:26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</row>
    <row r="663" ht="15.75" customHeight="1" spans="1:26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</row>
    <row r="664" ht="15.75" customHeight="1" spans="1:26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</row>
    <row r="665" ht="15.75" customHeight="1" spans="1:26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</row>
    <row r="666" ht="15.75" customHeight="1" spans="1:26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</row>
    <row r="667" ht="15.75" customHeight="1" spans="1:26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</row>
    <row r="668" ht="15.75" customHeight="1" spans="1:26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</row>
    <row r="669" ht="15.75" customHeight="1" spans="1:26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</row>
    <row r="670" ht="15.75" customHeight="1" spans="1:26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</row>
    <row r="671" ht="15.75" customHeight="1" spans="1:26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</row>
    <row r="672" ht="15.75" customHeight="1" spans="1:26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</row>
    <row r="673" ht="15.75" customHeight="1" spans="1:26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</row>
    <row r="674" ht="15.75" customHeight="1" spans="1:26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</row>
    <row r="675" ht="15.75" customHeight="1" spans="1:26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</row>
    <row r="676" ht="15.75" customHeight="1" spans="1:26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</row>
    <row r="677" ht="15.75" customHeight="1" spans="1:26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</row>
    <row r="678" ht="15.75" customHeight="1" spans="1:26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</row>
    <row r="679" ht="15.75" customHeight="1" spans="1:26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</row>
    <row r="680" ht="15.75" customHeight="1" spans="1:26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</row>
    <row r="681" ht="15.75" customHeight="1" spans="1:26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</row>
    <row r="682" ht="15.75" customHeight="1" spans="1:26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</row>
    <row r="683" ht="15.75" customHeight="1" spans="1:26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</row>
    <row r="684" ht="15.75" customHeight="1" spans="1:26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</row>
    <row r="685" ht="15.75" customHeight="1" spans="1:26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</row>
    <row r="686" ht="15.75" customHeight="1" spans="1:26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</row>
    <row r="687" ht="15.75" customHeight="1" spans="1:26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</row>
    <row r="688" ht="15.75" customHeight="1" spans="1:26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</row>
    <row r="689" ht="15.75" customHeight="1" spans="1:26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</row>
    <row r="690" ht="15.75" customHeight="1" spans="1:26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</row>
    <row r="691" ht="15.75" customHeight="1" spans="1:26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</row>
    <row r="692" ht="15.75" customHeight="1" spans="1:26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</row>
    <row r="693" ht="15.75" customHeight="1" spans="1:26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</row>
    <row r="694" ht="15.75" customHeight="1" spans="1:26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</row>
    <row r="695" ht="15.75" customHeight="1" spans="1:26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</row>
    <row r="696" ht="15.75" customHeight="1" spans="1:26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</row>
    <row r="697" ht="15.75" customHeight="1" spans="1:26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</row>
    <row r="698" ht="15.75" customHeight="1" spans="1:26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</row>
    <row r="699" ht="15.75" customHeight="1" spans="1:26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</row>
    <row r="700" ht="15.75" customHeight="1" spans="1:26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</row>
    <row r="701" ht="15.75" customHeight="1" spans="1:26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</row>
    <row r="702" ht="15.75" customHeight="1" spans="1:26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</row>
    <row r="703" ht="15.75" customHeight="1" spans="1:26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</row>
    <row r="704" ht="15.75" customHeight="1" spans="1:26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</row>
    <row r="705" ht="15.75" customHeight="1" spans="1:26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</row>
    <row r="706" ht="15.75" customHeight="1" spans="1:26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</row>
    <row r="707" ht="15.75" customHeight="1" spans="1:26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</row>
    <row r="708" ht="15.75" customHeight="1" spans="1:26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</row>
    <row r="709" ht="15.75" customHeight="1" spans="1:26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</row>
    <row r="710" ht="15.75" customHeight="1" spans="1:26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</row>
    <row r="711" ht="15.75" customHeight="1" spans="1:26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</row>
    <row r="712" ht="15.75" customHeight="1" spans="1:26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</row>
    <row r="713" ht="15.75" customHeight="1" spans="1:26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</row>
    <row r="714" ht="15.75" customHeight="1" spans="1:26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</row>
    <row r="715" ht="15.75" customHeight="1" spans="1:26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</row>
    <row r="716" ht="15.75" customHeight="1" spans="1:26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</row>
    <row r="717" ht="15.75" customHeight="1" spans="1:26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</row>
    <row r="718" ht="15.75" customHeight="1" spans="1:26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</row>
    <row r="719" ht="15.75" customHeight="1" spans="1:26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</row>
    <row r="720" ht="15.75" customHeight="1" spans="1:26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</row>
    <row r="721" ht="15.75" customHeight="1" spans="1:26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</row>
    <row r="722" ht="15.75" customHeight="1" spans="1:26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</row>
    <row r="723" ht="15.75" customHeight="1" spans="1:26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</row>
    <row r="724" ht="15.75" customHeight="1" spans="1:26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</row>
    <row r="725" ht="15.75" customHeight="1" spans="1:26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</row>
    <row r="726" ht="15.75" customHeight="1" spans="1:26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</row>
    <row r="727" ht="15.75" customHeight="1" spans="1:26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</row>
    <row r="728" ht="15.75" customHeight="1" spans="1:26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</row>
    <row r="729" ht="15.75" customHeight="1" spans="1:26">
      <c r="A729" s="65"/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</row>
    <row r="730" ht="15.75" customHeight="1" spans="1:26">
      <c r="A730" s="65"/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</row>
    <row r="731" ht="15.75" customHeight="1" spans="1:26">
      <c r="A731" s="65"/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</row>
    <row r="732" ht="15.75" customHeight="1" spans="1:26">
      <c r="A732" s="65"/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</row>
    <row r="733" ht="15.75" customHeight="1" spans="1:26">
      <c r="A733" s="65"/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</row>
    <row r="734" ht="15.75" customHeight="1" spans="1:26">
      <c r="A734" s="65"/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</row>
    <row r="735" ht="15.75" customHeight="1" spans="1:26">
      <c r="A735" s="65"/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</row>
    <row r="736" ht="15.75" customHeight="1" spans="1:26">
      <c r="A736" s="65"/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</row>
    <row r="737" ht="15.75" customHeight="1" spans="1:26">
      <c r="A737" s="65"/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</row>
    <row r="738" ht="15.75" customHeight="1" spans="1:26">
      <c r="A738" s="65"/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</row>
    <row r="739" ht="15.75" customHeight="1" spans="1:26">
      <c r="A739" s="65"/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</row>
    <row r="740" ht="15.75" customHeight="1" spans="1:26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</row>
    <row r="741" ht="15.75" customHeight="1" spans="1:26">
      <c r="A741" s="65"/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</row>
    <row r="742" ht="15.75" customHeight="1" spans="1:26">
      <c r="A742" s="65"/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</row>
    <row r="743" ht="15.75" customHeight="1" spans="1:26">
      <c r="A743" s="65"/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</row>
    <row r="744" ht="15.75" customHeight="1" spans="1:26">
      <c r="A744" s="65"/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</row>
    <row r="745" ht="15.75" customHeight="1" spans="1:26">
      <c r="A745" s="65"/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</row>
    <row r="746" ht="15.75" customHeight="1" spans="1:26">
      <c r="A746" s="65"/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</row>
    <row r="747" ht="15.75" customHeight="1" spans="1:26">
      <c r="A747" s="65"/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</row>
    <row r="748" ht="15.75" customHeight="1" spans="1:26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</row>
    <row r="749" ht="15.75" customHeight="1" spans="1:26">
      <c r="A749" s="65"/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</row>
    <row r="750" ht="15.75" customHeight="1" spans="1:26">
      <c r="A750" s="65"/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</row>
    <row r="751" ht="15.75" customHeight="1" spans="1:26">
      <c r="A751" s="65"/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</row>
    <row r="752" ht="15.75" customHeight="1" spans="1:26">
      <c r="A752" s="65"/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</row>
    <row r="753" ht="15.75" customHeight="1" spans="1:26">
      <c r="A753" s="65"/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</row>
    <row r="754" ht="15.75" customHeight="1" spans="1:26">
      <c r="A754" s="65"/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</row>
    <row r="755" ht="15.75" customHeight="1" spans="1:26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</row>
    <row r="756" ht="15.75" customHeight="1" spans="1:26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</row>
    <row r="757" ht="15.75" customHeight="1" spans="1:26">
      <c r="A757" s="65"/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</row>
    <row r="758" ht="15.75" customHeight="1" spans="1:26">
      <c r="A758" s="65"/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</row>
    <row r="759" ht="15.75" customHeight="1" spans="1:26">
      <c r="A759" s="65"/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</row>
    <row r="760" ht="15.75" customHeight="1" spans="1:26">
      <c r="A760" s="65"/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</row>
    <row r="761" ht="15.75" customHeight="1" spans="1:26">
      <c r="A761" s="65"/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</row>
    <row r="762" ht="15.75" customHeight="1" spans="1:26">
      <c r="A762" s="65"/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</row>
    <row r="763" ht="15.75" customHeight="1" spans="1:26">
      <c r="A763" s="65"/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</row>
    <row r="764" ht="15.75" customHeight="1" spans="1:26">
      <c r="A764" s="65"/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</row>
    <row r="765" ht="15.75" customHeight="1" spans="1:26">
      <c r="A765" s="65"/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</row>
    <row r="766" ht="15.75" customHeight="1" spans="1:26">
      <c r="A766" s="65"/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</row>
    <row r="767" ht="15.75" customHeight="1" spans="1:26">
      <c r="A767" s="65"/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</row>
    <row r="768" ht="15.75" customHeight="1" spans="1:26">
      <c r="A768" s="65"/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</row>
    <row r="769" ht="15.75" customHeight="1" spans="1:26">
      <c r="A769" s="65"/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</row>
    <row r="770" ht="15.75" customHeight="1" spans="1:26">
      <c r="A770" s="65"/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</row>
    <row r="771" ht="15.75" customHeight="1" spans="1:26">
      <c r="A771" s="65"/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</row>
    <row r="772" ht="15.75" customHeight="1" spans="1:26">
      <c r="A772" s="65"/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</row>
    <row r="773" ht="15.75" customHeight="1" spans="1:26">
      <c r="A773" s="65"/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</row>
    <row r="774" ht="15.75" customHeight="1" spans="1:26">
      <c r="A774" s="65"/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</row>
    <row r="775" ht="15.75" customHeight="1" spans="1:26">
      <c r="A775" s="65"/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</row>
    <row r="776" ht="15.75" customHeight="1" spans="1:26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</row>
    <row r="777" ht="15.75" customHeight="1" spans="1:26">
      <c r="A777" s="65"/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</row>
    <row r="778" ht="15.75" customHeight="1" spans="1:26">
      <c r="A778" s="65"/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</row>
    <row r="779" ht="15.75" customHeight="1" spans="1:26">
      <c r="A779" s="65"/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</row>
    <row r="780" ht="15.75" customHeight="1" spans="1:26">
      <c r="A780" s="65"/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</row>
    <row r="781" ht="15.75" customHeight="1" spans="1:26">
      <c r="A781" s="65"/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</row>
    <row r="782" ht="15.75" customHeight="1" spans="1:26">
      <c r="A782" s="65"/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</row>
    <row r="783" ht="15.75" customHeight="1" spans="1:26">
      <c r="A783" s="65"/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</row>
    <row r="784" ht="15.75" customHeight="1" spans="1:26">
      <c r="A784" s="65"/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</row>
    <row r="785" ht="15.75" customHeight="1" spans="1:26">
      <c r="A785" s="65"/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</row>
    <row r="786" ht="15.75" customHeight="1" spans="1:26">
      <c r="A786" s="65"/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</row>
    <row r="787" ht="15.75" customHeight="1" spans="1:26">
      <c r="A787" s="65"/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</row>
    <row r="788" ht="15.75" customHeight="1" spans="1:26">
      <c r="A788" s="65"/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</row>
    <row r="789" ht="15.75" customHeight="1" spans="1:26">
      <c r="A789" s="65"/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</row>
    <row r="790" ht="15.75" customHeight="1" spans="1:26">
      <c r="A790" s="65"/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</row>
    <row r="791" ht="15.75" customHeight="1" spans="1:26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</row>
    <row r="792" ht="15.75" customHeight="1" spans="1:26">
      <c r="A792" s="65"/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</row>
    <row r="793" ht="15.75" customHeight="1" spans="1:26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</row>
    <row r="794" ht="15.75" customHeight="1" spans="1:26">
      <c r="A794" s="65"/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</row>
    <row r="795" ht="15.75" customHeight="1" spans="1:26">
      <c r="A795" s="65"/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</row>
    <row r="796" ht="15.75" customHeight="1" spans="1:26">
      <c r="A796" s="65"/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</row>
    <row r="797" ht="15.75" customHeight="1" spans="1:26">
      <c r="A797" s="65"/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</row>
    <row r="798" ht="15.75" customHeight="1" spans="1:26">
      <c r="A798" s="65"/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</row>
    <row r="799" ht="15.75" customHeight="1" spans="1:26">
      <c r="A799" s="65"/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</row>
    <row r="800" ht="15.75" customHeight="1" spans="1:26">
      <c r="A800" s="65"/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</row>
    <row r="801" ht="15.75" customHeight="1" spans="1:26">
      <c r="A801" s="65"/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</row>
    <row r="802" ht="15.75" customHeight="1" spans="1:26">
      <c r="A802" s="65"/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</row>
    <row r="803" ht="15.75" customHeight="1" spans="1:26">
      <c r="A803" s="65"/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</row>
    <row r="804" ht="15.75" customHeight="1" spans="1:26">
      <c r="A804" s="65"/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</row>
    <row r="805" ht="15.75" customHeight="1" spans="1:26">
      <c r="A805" s="65"/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</row>
    <row r="806" ht="15.75" customHeight="1" spans="1:26">
      <c r="A806" s="65"/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</row>
    <row r="807" ht="15.75" customHeight="1" spans="1:26">
      <c r="A807" s="65"/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</row>
    <row r="808" ht="15.75" customHeight="1" spans="1:26">
      <c r="A808" s="65"/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</row>
    <row r="809" ht="15.75" customHeight="1" spans="1:26">
      <c r="A809" s="65"/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</row>
    <row r="810" ht="15.75" customHeight="1" spans="1:26">
      <c r="A810" s="65"/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</row>
    <row r="811" ht="15.75" customHeight="1" spans="1:26">
      <c r="A811" s="65"/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</row>
    <row r="812" ht="15.75" customHeight="1" spans="1:26">
      <c r="A812" s="65"/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</row>
    <row r="813" ht="15.75" customHeight="1" spans="1:26">
      <c r="A813" s="65"/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</row>
    <row r="814" ht="15.75" customHeight="1" spans="1:26">
      <c r="A814" s="65"/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</row>
    <row r="815" ht="15.75" customHeight="1" spans="1:26">
      <c r="A815" s="65"/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</row>
    <row r="816" ht="15.75" customHeight="1" spans="1:26">
      <c r="A816" s="65"/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</row>
    <row r="817" ht="15.75" customHeight="1" spans="1:26">
      <c r="A817" s="65"/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</row>
    <row r="818" ht="15.75" customHeight="1" spans="1:26">
      <c r="A818" s="65"/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</row>
    <row r="819" ht="15.75" customHeight="1" spans="1:26">
      <c r="A819" s="65"/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</row>
    <row r="820" ht="15.75" customHeight="1" spans="1:26">
      <c r="A820" s="65"/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</row>
    <row r="821" ht="15.75" customHeight="1" spans="1:26">
      <c r="A821" s="65"/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</row>
    <row r="822" ht="15.75" customHeight="1" spans="1:26">
      <c r="A822" s="65"/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</row>
    <row r="823" ht="15.75" customHeight="1" spans="1:26">
      <c r="A823" s="65"/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</row>
    <row r="824" ht="15.75" customHeight="1" spans="1:26">
      <c r="A824" s="65"/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</row>
    <row r="825" ht="15.75" customHeight="1" spans="1:26">
      <c r="A825" s="65"/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</row>
    <row r="826" ht="15.75" customHeight="1" spans="1:26">
      <c r="A826" s="65"/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</row>
    <row r="827" ht="15.75" customHeight="1" spans="1:26">
      <c r="A827" s="65"/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</row>
    <row r="828" ht="15.75" customHeight="1" spans="1:26">
      <c r="A828" s="65"/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</row>
    <row r="829" ht="15.75" customHeight="1" spans="1:26">
      <c r="A829" s="65"/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</row>
    <row r="830" ht="15.75" customHeight="1" spans="1:26">
      <c r="A830" s="65"/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</row>
    <row r="831" ht="15.75" customHeight="1" spans="1:26">
      <c r="A831" s="65"/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</row>
    <row r="832" ht="15.75" customHeight="1" spans="1:26">
      <c r="A832" s="65"/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</row>
    <row r="833" ht="15.75" customHeight="1" spans="1:26">
      <c r="A833" s="65"/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</row>
    <row r="834" ht="15.75" customHeight="1" spans="1:26">
      <c r="A834" s="65"/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</row>
    <row r="835" ht="15.75" customHeight="1" spans="1:26">
      <c r="A835" s="65"/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</row>
    <row r="836" ht="15.75" customHeight="1" spans="1:26">
      <c r="A836" s="65"/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</row>
    <row r="837" ht="15.75" customHeight="1" spans="1:26">
      <c r="A837" s="65"/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</row>
    <row r="838" ht="15.75" customHeight="1" spans="1:26">
      <c r="A838" s="65"/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</row>
    <row r="839" ht="15.75" customHeight="1" spans="1:26">
      <c r="A839" s="65"/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</row>
    <row r="840" ht="15.75" customHeight="1" spans="1:26">
      <c r="A840" s="65"/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</row>
    <row r="841" ht="15.75" customHeight="1" spans="1:26">
      <c r="A841" s="65"/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</row>
    <row r="842" ht="15.75" customHeight="1" spans="1:26">
      <c r="A842" s="65"/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</row>
    <row r="843" ht="15.75" customHeight="1" spans="1:26">
      <c r="A843" s="65"/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</row>
    <row r="844" ht="15.75" customHeight="1" spans="1:26">
      <c r="A844" s="65"/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</row>
    <row r="845" ht="15.75" customHeight="1" spans="1:26">
      <c r="A845" s="65"/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</row>
    <row r="846" ht="15.75" customHeight="1" spans="1:26">
      <c r="A846" s="65"/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</row>
    <row r="847" ht="15.75" customHeight="1" spans="1:26">
      <c r="A847" s="65"/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</row>
    <row r="848" ht="15.75" customHeight="1" spans="1:26">
      <c r="A848" s="65"/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</row>
    <row r="849" ht="15.75" customHeight="1" spans="1:26">
      <c r="A849" s="65"/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</row>
    <row r="850" ht="15.75" customHeight="1" spans="1:26">
      <c r="A850" s="65"/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</row>
    <row r="851" ht="15.75" customHeight="1" spans="1:26">
      <c r="A851" s="65"/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</row>
    <row r="852" ht="15.75" customHeight="1" spans="1:26">
      <c r="A852" s="65"/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</row>
    <row r="853" ht="15.75" customHeight="1" spans="1:26">
      <c r="A853" s="65"/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</row>
    <row r="854" ht="15.75" customHeight="1" spans="1:26">
      <c r="A854" s="65"/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</row>
    <row r="855" ht="15.75" customHeight="1" spans="1:26">
      <c r="A855" s="65"/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</row>
    <row r="856" ht="15.75" customHeight="1" spans="1:26">
      <c r="A856" s="65"/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</row>
    <row r="857" ht="15.75" customHeight="1" spans="1:26">
      <c r="A857" s="65"/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</row>
    <row r="858" ht="15.75" customHeight="1" spans="1:26">
      <c r="A858" s="65"/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</row>
    <row r="859" ht="15.75" customHeight="1" spans="1:26">
      <c r="A859" s="65"/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</row>
    <row r="860" ht="15.75" customHeight="1" spans="1:26">
      <c r="A860" s="65"/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</row>
    <row r="861" ht="15.75" customHeight="1" spans="1:26">
      <c r="A861" s="65"/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</row>
    <row r="862" ht="15.75" customHeight="1" spans="1:26">
      <c r="A862" s="65"/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</row>
    <row r="863" ht="15.75" customHeight="1" spans="1:26">
      <c r="A863" s="65"/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</row>
    <row r="864" ht="15.75" customHeight="1" spans="1:26">
      <c r="A864" s="65"/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</row>
    <row r="865" ht="15.75" customHeight="1" spans="1:26">
      <c r="A865" s="65"/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</row>
    <row r="866" ht="15.75" customHeight="1" spans="1:26">
      <c r="A866" s="65"/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</row>
    <row r="867" ht="15.75" customHeight="1" spans="1:26">
      <c r="A867" s="65"/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</row>
    <row r="868" ht="15.75" customHeight="1" spans="1:26">
      <c r="A868" s="65"/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</row>
    <row r="869" ht="15.75" customHeight="1" spans="1:26">
      <c r="A869" s="65"/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</row>
    <row r="870" ht="15.75" customHeight="1" spans="1:26">
      <c r="A870" s="65"/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</row>
    <row r="871" ht="15.75" customHeight="1" spans="1:26">
      <c r="A871" s="65"/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</row>
    <row r="872" ht="15.75" customHeight="1" spans="1:26">
      <c r="A872" s="65"/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</row>
    <row r="873" ht="15.75" customHeight="1" spans="1:26">
      <c r="A873" s="65"/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</row>
    <row r="874" ht="15.75" customHeight="1" spans="1:26">
      <c r="A874" s="65"/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</row>
    <row r="875" ht="15.75" customHeight="1" spans="1:26">
      <c r="A875" s="65"/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</row>
    <row r="876" ht="15.75" customHeight="1" spans="1:26">
      <c r="A876" s="65"/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</row>
    <row r="877" ht="15.75" customHeight="1" spans="1:26">
      <c r="A877" s="65"/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</row>
    <row r="878" ht="15.75" customHeight="1" spans="1:26">
      <c r="A878" s="65"/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</row>
    <row r="879" ht="15.75" customHeight="1" spans="1:26">
      <c r="A879" s="65"/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</row>
    <row r="880" ht="15.75" customHeight="1" spans="1:26">
      <c r="A880" s="65"/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</row>
    <row r="881" ht="15.75" customHeight="1" spans="1:26">
      <c r="A881" s="65"/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</row>
    <row r="882" ht="15.75" customHeight="1" spans="1:26">
      <c r="A882" s="65"/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</row>
    <row r="883" ht="15.75" customHeight="1" spans="1:26">
      <c r="A883" s="65"/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</row>
    <row r="884" ht="15.75" customHeight="1" spans="1:26">
      <c r="A884" s="65"/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</row>
    <row r="885" ht="15.75" customHeight="1" spans="1:26">
      <c r="A885" s="65"/>
      <c r="B885" s="65"/>
      <c r="C885" s="65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</row>
    <row r="886" ht="15.75" customHeight="1" spans="1:26">
      <c r="A886" s="65"/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</row>
    <row r="887" ht="15.75" customHeight="1" spans="1:26">
      <c r="A887" s="65"/>
      <c r="B887" s="65"/>
      <c r="C887" s="65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</row>
    <row r="888" ht="15.75" customHeight="1" spans="1:26">
      <c r="A888" s="65"/>
      <c r="B888" s="65"/>
      <c r="C888" s="65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</row>
    <row r="889" ht="15.75" customHeight="1" spans="1:26">
      <c r="A889" s="65"/>
      <c r="B889" s="65"/>
      <c r="C889" s="65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</row>
    <row r="890" ht="15.75" customHeight="1" spans="1:26">
      <c r="A890" s="65"/>
      <c r="B890" s="65"/>
      <c r="C890" s="65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</row>
    <row r="891" ht="15.75" customHeight="1" spans="1:26">
      <c r="A891" s="65"/>
      <c r="B891" s="65"/>
      <c r="C891" s="65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</row>
    <row r="892" ht="15.75" customHeight="1" spans="1:26">
      <c r="A892" s="65"/>
      <c r="B892" s="65"/>
      <c r="C892" s="65"/>
      <c r="D892" s="65"/>
      <c r="E892" s="6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</row>
    <row r="893" ht="15.75" customHeight="1" spans="1:26">
      <c r="A893" s="65"/>
      <c r="B893" s="65"/>
      <c r="C893" s="65"/>
      <c r="D893" s="65"/>
      <c r="E893" s="6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</row>
    <row r="894" ht="15.75" customHeight="1" spans="1:26">
      <c r="A894" s="65"/>
      <c r="B894" s="65"/>
      <c r="C894" s="65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</row>
    <row r="895" ht="15.75" customHeight="1" spans="1:26">
      <c r="A895" s="65"/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</row>
    <row r="896" ht="15.75" customHeight="1" spans="1:26">
      <c r="A896" s="65"/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</row>
    <row r="897" ht="15.75" customHeight="1" spans="1:26">
      <c r="A897" s="65"/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</row>
    <row r="898" ht="15.75" customHeight="1" spans="1:26">
      <c r="A898" s="65"/>
      <c r="B898" s="65"/>
      <c r="C898" s="65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</row>
    <row r="899" ht="15.75" customHeight="1" spans="1:26">
      <c r="A899" s="65"/>
      <c r="B899" s="65"/>
      <c r="C899" s="65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</row>
    <row r="900" ht="15.75" customHeight="1" spans="1:26">
      <c r="A900" s="65"/>
      <c r="B900" s="65"/>
      <c r="C900" s="65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</row>
    <row r="901" ht="15.75" customHeight="1" spans="1:26">
      <c r="A901" s="65"/>
      <c r="B901" s="65"/>
      <c r="C901" s="65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</row>
    <row r="902" ht="15.75" customHeight="1" spans="1:26">
      <c r="A902" s="65"/>
      <c r="B902" s="65"/>
      <c r="C902" s="65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</row>
    <row r="903" ht="15.75" customHeight="1" spans="1:26">
      <c r="A903" s="65"/>
      <c r="B903" s="65"/>
      <c r="C903" s="65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</row>
    <row r="904" ht="15.75" customHeight="1" spans="1:26">
      <c r="A904" s="65"/>
      <c r="B904" s="65"/>
      <c r="C904" s="65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</row>
    <row r="905" ht="15.75" customHeight="1" spans="1:26">
      <c r="A905" s="65"/>
      <c r="B905" s="65"/>
      <c r="C905" s="65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</row>
    <row r="906" ht="15.75" customHeight="1" spans="1:26">
      <c r="A906" s="65"/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</row>
    <row r="907" ht="15.75" customHeight="1" spans="1:26">
      <c r="A907" s="65"/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</row>
    <row r="908" ht="15.75" customHeight="1" spans="1:26">
      <c r="A908" s="65"/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</row>
    <row r="909" ht="15.75" customHeight="1" spans="1:26">
      <c r="A909" s="65"/>
      <c r="B909" s="65"/>
      <c r="C909" s="65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</row>
    <row r="910" ht="15.75" customHeight="1" spans="1:26">
      <c r="A910" s="65"/>
      <c r="B910" s="65"/>
      <c r="C910" s="65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</row>
    <row r="911" ht="15.75" customHeight="1" spans="1:26">
      <c r="A911" s="65"/>
      <c r="B911" s="65"/>
      <c r="C911" s="65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</row>
    <row r="912" ht="15.75" customHeight="1" spans="1:26">
      <c r="A912" s="65"/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</row>
    <row r="913" ht="15.75" customHeight="1" spans="1:26">
      <c r="A913" s="65"/>
      <c r="B913" s="65"/>
      <c r="C913" s="65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</row>
    <row r="914" ht="15.75" customHeight="1" spans="1:26">
      <c r="A914" s="65"/>
      <c r="B914" s="65"/>
      <c r="C914" s="65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</row>
    <row r="915" ht="15.75" customHeight="1" spans="1:26">
      <c r="A915" s="65"/>
      <c r="B915" s="65"/>
      <c r="C915" s="65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</row>
    <row r="916" ht="15.75" customHeight="1" spans="1:26">
      <c r="A916" s="65"/>
      <c r="B916" s="65"/>
      <c r="C916" s="65"/>
      <c r="D916" s="65"/>
      <c r="E916" s="6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</row>
    <row r="917" ht="15.75" customHeight="1" spans="1:26">
      <c r="A917" s="65"/>
      <c r="B917" s="65"/>
      <c r="C917" s="65"/>
      <c r="D917" s="65"/>
      <c r="E917" s="6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</row>
    <row r="918" ht="15.75" customHeight="1" spans="1:26">
      <c r="A918" s="65"/>
      <c r="B918" s="65"/>
      <c r="C918" s="65"/>
      <c r="D918" s="65"/>
      <c r="E918" s="6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</row>
    <row r="919" ht="15.75" customHeight="1" spans="1:26">
      <c r="A919" s="65"/>
      <c r="B919" s="65"/>
      <c r="C919" s="65"/>
      <c r="D919" s="65"/>
      <c r="E919" s="6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</row>
    <row r="920" ht="15.75" customHeight="1" spans="1:26">
      <c r="A920" s="65"/>
      <c r="B920" s="65"/>
      <c r="C920" s="65"/>
      <c r="D920" s="65"/>
      <c r="E920" s="6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</row>
    <row r="921" ht="15.75" customHeight="1" spans="1:26">
      <c r="A921" s="65"/>
      <c r="B921" s="65"/>
      <c r="C921" s="65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</row>
    <row r="922" ht="15.75" customHeight="1" spans="1:26">
      <c r="A922" s="65"/>
      <c r="B922" s="65"/>
      <c r="C922" s="65"/>
      <c r="D922" s="65"/>
      <c r="E922" s="6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</row>
    <row r="923" ht="15.75" customHeight="1" spans="1:26">
      <c r="A923" s="65"/>
      <c r="B923" s="65"/>
      <c r="C923" s="65"/>
      <c r="D923" s="65"/>
      <c r="E923" s="6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</row>
    <row r="924" ht="15.75" customHeight="1" spans="1:26">
      <c r="A924" s="65"/>
      <c r="B924" s="65"/>
      <c r="C924" s="65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</row>
    <row r="925" ht="15.75" customHeight="1" spans="1:26">
      <c r="A925" s="65"/>
      <c r="B925" s="65"/>
      <c r="C925" s="65"/>
      <c r="D925" s="65"/>
      <c r="E925" s="6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</row>
    <row r="926" ht="15.75" customHeight="1" spans="1:26">
      <c r="A926" s="65"/>
      <c r="B926" s="65"/>
      <c r="C926" s="65"/>
      <c r="D926" s="65"/>
      <c r="E926" s="6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</row>
    <row r="927" ht="15.75" customHeight="1" spans="1:26">
      <c r="A927" s="65"/>
      <c r="B927" s="65"/>
      <c r="C927" s="65"/>
      <c r="D927" s="65"/>
      <c r="E927" s="65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</row>
    <row r="928" ht="15.75" customHeight="1" spans="1:26">
      <c r="A928" s="65"/>
      <c r="B928" s="65"/>
      <c r="C928" s="65"/>
      <c r="D928" s="65"/>
      <c r="E928" s="65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</row>
    <row r="929" ht="15.75" customHeight="1" spans="1:26">
      <c r="A929" s="65"/>
      <c r="B929" s="65"/>
      <c r="C929" s="65"/>
      <c r="D929" s="65"/>
      <c r="E929" s="65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</row>
    <row r="930" ht="15.75" customHeight="1" spans="1:26">
      <c r="A930" s="65"/>
      <c r="B930" s="65"/>
      <c r="C930" s="65"/>
      <c r="D930" s="65"/>
      <c r="E930" s="65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</row>
    <row r="931" ht="15.75" customHeight="1" spans="1:26">
      <c r="A931" s="65"/>
      <c r="B931" s="65"/>
      <c r="C931" s="65"/>
      <c r="D931" s="65"/>
      <c r="E931" s="65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  <c r="Z931" s="65"/>
    </row>
    <row r="932" ht="15.75" customHeight="1" spans="1:26">
      <c r="A932" s="65"/>
      <c r="B932" s="65"/>
      <c r="C932" s="65"/>
      <c r="D932" s="65"/>
      <c r="E932" s="65"/>
      <c r="F932" s="65"/>
      <c r="G932" s="65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  <c r="Z932" s="65"/>
    </row>
    <row r="933" ht="15.75" customHeight="1" spans="1:26">
      <c r="A933" s="65"/>
      <c r="B933" s="65"/>
      <c r="C933" s="65"/>
      <c r="D933" s="65"/>
      <c r="E933" s="65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  <c r="Z933" s="65"/>
    </row>
    <row r="934" ht="15.75" customHeight="1" spans="1:26">
      <c r="A934" s="65"/>
      <c r="B934" s="65"/>
      <c r="C934" s="65"/>
      <c r="D934" s="65"/>
      <c r="E934" s="65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  <c r="Z934" s="65"/>
    </row>
    <row r="935" ht="15.75" customHeight="1" spans="1:26">
      <c r="A935" s="65"/>
      <c r="B935" s="65"/>
      <c r="C935" s="65"/>
      <c r="D935" s="65"/>
      <c r="E935" s="65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T935" s="65"/>
      <c r="U935" s="65"/>
      <c r="V935" s="65"/>
      <c r="W935" s="65"/>
      <c r="X935" s="65"/>
      <c r="Y935" s="65"/>
      <c r="Z935" s="65"/>
    </row>
    <row r="936" ht="15.75" customHeight="1" spans="1:26">
      <c r="A936" s="65"/>
      <c r="B936" s="65"/>
      <c r="C936" s="65"/>
      <c r="D936" s="65"/>
      <c r="E936" s="65"/>
      <c r="F936" s="65"/>
      <c r="G936" s="65"/>
      <c r="H936" s="65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T936" s="65"/>
      <c r="U936" s="65"/>
      <c r="V936" s="65"/>
      <c r="W936" s="65"/>
      <c r="X936" s="65"/>
      <c r="Y936" s="65"/>
      <c r="Z936" s="65"/>
    </row>
    <row r="937" ht="15.75" customHeight="1" spans="1:26">
      <c r="A937" s="65"/>
      <c r="B937" s="65"/>
      <c r="C937" s="65"/>
      <c r="D937" s="65"/>
      <c r="E937" s="65"/>
      <c r="F937" s="65"/>
      <c r="G937" s="65"/>
      <c r="H937" s="65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T937" s="65"/>
      <c r="U937" s="65"/>
      <c r="V937" s="65"/>
      <c r="W937" s="65"/>
      <c r="X937" s="65"/>
      <c r="Y937" s="65"/>
      <c r="Z937" s="65"/>
    </row>
    <row r="938" ht="15.75" customHeight="1" spans="1:26">
      <c r="A938" s="65"/>
      <c r="B938" s="65"/>
      <c r="C938" s="65"/>
      <c r="D938" s="65"/>
      <c r="E938" s="65"/>
      <c r="F938" s="65"/>
      <c r="G938" s="65"/>
      <c r="H938" s="65"/>
      <c r="I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  <c r="T938" s="65"/>
      <c r="U938" s="65"/>
      <c r="V938" s="65"/>
      <c r="W938" s="65"/>
      <c r="X938" s="65"/>
      <c r="Y938" s="65"/>
      <c r="Z938" s="65"/>
    </row>
    <row r="939" ht="15.75" customHeight="1" spans="1:26">
      <c r="A939" s="65"/>
      <c r="B939" s="65"/>
      <c r="C939" s="65"/>
      <c r="D939" s="65"/>
      <c r="E939" s="65"/>
      <c r="F939" s="65"/>
      <c r="G939" s="65"/>
      <c r="H939" s="65"/>
      <c r="I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  <c r="T939" s="65"/>
      <c r="U939" s="65"/>
      <c r="V939" s="65"/>
      <c r="W939" s="65"/>
      <c r="X939" s="65"/>
      <c r="Y939" s="65"/>
      <c r="Z939" s="65"/>
    </row>
    <row r="940" ht="15.75" customHeight="1" spans="1:26">
      <c r="A940" s="65"/>
      <c r="B940" s="65"/>
      <c r="C940" s="65"/>
      <c r="D940" s="65"/>
      <c r="E940" s="65"/>
      <c r="F940" s="65"/>
      <c r="G940" s="65"/>
      <c r="H940" s="65"/>
      <c r="I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  <c r="T940" s="65"/>
      <c r="U940" s="65"/>
      <c r="V940" s="65"/>
      <c r="W940" s="65"/>
      <c r="X940" s="65"/>
      <c r="Y940" s="65"/>
      <c r="Z940" s="65"/>
    </row>
    <row r="941" ht="15.75" customHeight="1" spans="1:26">
      <c r="A941" s="65"/>
      <c r="B941" s="65"/>
      <c r="C941" s="65"/>
      <c r="D941" s="65"/>
      <c r="E941" s="65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  <c r="Y941" s="65"/>
      <c r="Z941" s="65"/>
    </row>
    <row r="942" ht="15.75" customHeight="1" spans="1:26">
      <c r="A942" s="65"/>
      <c r="B942" s="65"/>
      <c r="C942" s="65"/>
      <c r="D942" s="65"/>
      <c r="E942" s="65"/>
      <c r="F942" s="65"/>
      <c r="G942" s="65"/>
      <c r="H942" s="65"/>
      <c r="I942" s="65"/>
      <c r="J942" s="65"/>
      <c r="K942" s="65"/>
      <c r="L942" s="65"/>
      <c r="M942" s="65"/>
      <c r="N942" s="65"/>
      <c r="O942" s="65"/>
      <c r="P942" s="65"/>
      <c r="Q942" s="65"/>
      <c r="R942" s="65"/>
      <c r="S942" s="65"/>
      <c r="T942" s="65"/>
      <c r="U942" s="65"/>
      <c r="V942" s="65"/>
      <c r="W942" s="65"/>
      <c r="X942" s="65"/>
      <c r="Y942" s="65"/>
      <c r="Z942" s="65"/>
    </row>
    <row r="943" ht="15.75" customHeight="1" spans="1:26">
      <c r="A943" s="65"/>
      <c r="B943" s="65"/>
      <c r="C943" s="65"/>
      <c r="D943" s="65"/>
      <c r="E943" s="65"/>
      <c r="F943" s="65"/>
      <c r="G943" s="65"/>
      <c r="H943" s="65"/>
      <c r="I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  <c r="T943" s="65"/>
      <c r="U943" s="65"/>
      <c r="V943" s="65"/>
      <c r="W943" s="65"/>
      <c r="X943" s="65"/>
      <c r="Y943" s="65"/>
      <c r="Z943" s="65"/>
    </row>
    <row r="944" ht="15.75" customHeight="1" spans="1:26">
      <c r="A944" s="65"/>
      <c r="B944" s="65"/>
      <c r="C944" s="65"/>
      <c r="D944" s="65"/>
      <c r="E944" s="65"/>
      <c r="F944" s="65"/>
      <c r="G944" s="65"/>
      <c r="H944" s="65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  <c r="T944" s="65"/>
      <c r="U944" s="65"/>
      <c r="V944" s="65"/>
      <c r="W944" s="65"/>
      <c r="X944" s="65"/>
      <c r="Y944" s="65"/>
      <c r="Z944" s="65"/>
    </row>
    <row r="945" ht="15.75" customHeight="1" spans="1:26">
      <c r="A945" s="65"/>
      <c r="B945" s="65"/>
      <c r="C945" s="65"/>
      <c r="D945" s="65"/>
      <c r="E945" s="65"/>
      <c r="F945" s="65"/>
      <c r="G945" s="65"/>
      <c r="H945" s="65"/>
      <c r="I945" s="65"/>
      <c r="J945" s="65"/>
      <c r="K945" s="65"/>
      <c r="L945" s="65"/>
      <c r="M945" s="65"/>
      <c r="N945" s="65"/>
      <c r="O945" s="65"/>
      <c r="P945" s="65"/>
      <c r="Q945" s="65"/>
      <c r="R945" s="65"/>
      <c r="S945" s="65"/>
      <c r="T945" s="65"/>
      <c r="U945" s="65"/>
      <c r="V945" s="65"/>
      <c r="W945" s="65"/>
      <c r="X945" s="65"/>
      <c r="Y945" s="65"/>
      <c r="Z945" s="65"/>
    </row>
    <row r="946" ht="15.75" customHeight="1" spans="1:26">
      <c r="A946" s="65"/>
      <c r="B946" s="65"/>
      <c r="C946" s="65"/>
      <c r="D946" s="65"/>
      <c r="E946" s="65"/>
      <c r="F946" s="65"/>
      <c r="G946" s="65"/>
      <c r="H946" s="65"/>
      <c r="I946" s="65"/>
      <c r="J946" s="65"/>
      <c r="K946" s="65"/>
      <c r="L946" s="65"/>
      <c r="M946" s="65"/>
      <c r="N946" s="65"/>
      <c r="O946" s="65"/>
      <c r="P946" s="65"/>
      <c r="Q946" s="65"/>
      <c r="R946" s="65"/>
      <c r="S946" s="65"/>
      <c r="T946" s="65"/>
      <c r="U946" s="65"/>
      <c r="V946" s="65"/>
      <c r="W946" s="65"/>
      <c r="X946" s="65"/>
      <c r="Y946" s="65"/>
      <c r="Z946" s="65"/>
    </row>
    <row r="947" ht="15.75" customHeight="1" spans="1:26">
      <c r="A947" s="65"/>
      <c r="B947" s="65"/>
      <c r="C947" s="65"/>
      <c r="D947" s="65"/>
      <c r="E947" s="65"/>
      <c r="F947" s="65"/>
      <c r="G947" s="65"/>
      <c r="H947" s="65"/>
      <c r="I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  <c r="T947" s="65"/>
      <c r="U947" s="65"/>
      <c r="V947" s="65"/>
      <c r="W947" s="65"/>
      <c r="X947" s="65"/>
      <c r="Y947" s="65"/>
      <c r="Z947" s="65"/>
    </row>
    <row r="948" ht="15.75" customHeight="1" spans="1:26">
      <c r="A948" s="65"/>
      <c r="B948" s="65"/>
      <c r="C948" s="65"/>
      <c r="D948" s="65"/>
      <c r="E948" s="65"/>
      <c r="F948" s="65"/>
      <c r="G948" s="65"/>
      <c r="H948" s="65"/>
      <c r="I948" s="65"/>
      <c r="J948" s="65"/>
      <c r="K948" s="65"/>
      <c r="L948" s="65"/>
      <c r="M948" s="65"/>
      <c r="N948" s="65"/>
      <c r="O948" s="65"/>
      <c r="P948" s="65"/>
      <c r="Q948" s="65"/>
      <c r="R948" s="65"/>
      <c r="S948" s="65"/>
      <c r="T948" s="65"/>
      <c r="U948" s="65"/>
      <c r="V948" s="65"/>
      <c r="W948" s="65"/>
      <c r="X948" s="65"/>
      <c r="Y948" s="65"/>
      <c r="Z948" s="65"/>
    </row>
    <row r="949" ht="15.75" customHeight="1" spans="1:26">
      <c r="A949" s="65"/>
      <c r="B949" s="65"/>
      <c r="C949" s="65"/>
      <c r="D949" s="65"/>
      <c r="E949" s="65"/>
      <c r="F949" s="65"/>
      <c r="G949" s="65"/>
      <c r="H949" s="65"/>
      <c r="I949" s="65"/>
      <c r="J949" s="65"/>
      <c r="K949" s="65"/>
      <c r="L949" s="65"/>
      <c r="M949" s="65"/>
      <c r="N949" s="65"/>
      <c r="O949" s="65"/>
      <c r="P949" s="65"/>
      <c r="Q949" s="65"/>
      <c r="R949" s="65"/>
      <c r="S949" s="65"/>
      <c r="T949" s="65"/>
      <c r="U949" s="65"/>
      <c r="V949" s="65"/>
      <c r="W949" s="65"/>
      <c r="X949" s="65"/>
      <c r="Y949" s="65"/>
      <c r="Z949" s="65"/>
    </row>
    <row r="950" ht="15.75" customHeight="1" spans="1:26">
      <c r="A950" s="65"/>
      <c r="B950" s="65"/>
      <c r="C950" s="65"/>
      <c r="D950" s="65"/>
      <c r="E950" s="65"/>
      <c r="F950" s="65"/>
      <c r="G950" s="65"/>
      <c r="H950" s="65"/>
      <c r="I950" s="65"/>
      <c r="J950" s="65"/>
      <c r="K950" s="65"/>
      <c r="L950" s="65"/>
      <c r="M950" s="65"/>
      <c r="N950" s="65"/>
      <c r="O950" s="65"/>
      <c r="P950" s="65"/>
      <c r="Q950" s="65"/>
      <c r="R950" s="65"/>
      <c r="S950" s="65"/>
      <c r="T950" s="65"/>
      <c r="U950" s="65"/>
      <c r="V950" s="65"/>
      <c r="W950" s="65"/>
      <c r="X950" s="65"/>
      <c r="Y950" s="65"/>
      <c r="Z950" s="65"/>
    </row>
    <row r="951" ht="15.75" customHeight="1" spans="1:26">
      <c r="A951" s="65"/>
      <c r="B951" s="65"/>
      <c r="C951" s="65"/>
      <c r="D951" s="65"/>
      <c r="E951" s="65"/>
      <c r="F951" s="65"/>
      <c r="G951" s="65"/>
      <c r="H951" s="65"/>
      <c r="I951" s="65"/>
      <c r="J951" s="65"/>
      <c r="K951" s="65"/>
      <c r="L951" s="65"/>
      <c r="M951" s="65"/>
      <c r="N951" s="65"/>
      <c r="O951" s="65"/>
      <c r="P951" s="65"/>
      <c r="Q951" s="65"/>
      <c r="R951" s="65"/>
      <c r="S951" s="65"/>
      <c r="T951" s="65"/>
      <c r="U951" s="65"/>
      <c r="V951" s="65"/>
      <c r="W951" s="65"/>
      <c r="X951" s="65"/>
      <c r="Y951" s="65"/>
      <c r="Z951" s="65"/>
    </row>
    <row r="952" ht="15.75" customHeight="1" spans="1:26">
      <c r="A952" s="65"/>
      <c r="B952" s="65"/>
      <c r="C952" s="65"/>
      <c r="D952" s="65"/>
      <c r="E952" s="65"/>
      <c r="F952" s="65"/>
      <c r="G952" s="65"/>
      <c r="H952" s="65"/>
      <c r="I952" s="65"/>
      <c r="J952" s="65"/>
      <c r="K952" s="65"/>
      <c r="L952" s="65"/>
      <c r="M952" s="65"/>
      <c r="N952" s="65"/>
      <c r="O952" s="65"/>
      <c r="P952" s="65"/>
      <c r="Q952" s="65"/>
      <c r="R952" s="65"/>
      <c r="S952" s="65"/>
      <c r="T952" s="65"/>
      <c r="U952" s="65"/>
      <c r="V952" s="65"/>
      <c r="W952" s="65"/>
      <c r="X952" s="65"/>
      <c r="Y952" s="65"/>
      <c r="Z952" s="65"/>
    </row>
    <row r="953" ht="15.75" customHeight="1" spans="1:26">
      <c r="A953" s="65"/>
      <c r="B953" s="65"/>
      <c r="C953" s="65"/>
      <c r="D953" s="65"/>
      <c r="E953" s="65"/>
      <c r="F953" s="65"/>
      <c r="G953" s="65"/>
      <c r="H953" s="65"/>
      <c r="I953" s="65"/>
      <c r="J953" s="65"/>
      <c r="K953" s="65"/>
      <c r="L953" s="65"/>
      <c r="M953" s="65"/>
      <c r="N953" s="65"/>
      <c r="O953" s="65"/>
      <c r="P953" s="65"/>
      <c r="Q953" s="65"/>
      <c r="R953" s="65"/>
      <c r="S953" s="65"/>
      <c r="T953" s="65"/>
      <c r="U953" s="65"/>
      <c r="V953" s="65"/>
      <c r="W953" s="65"/>
      <c r="X953" s="65"/>
      <c r="Y953" s="65"/>
      <c r="Z953" s="65"/>
    </row>
    <row r="954" ht="15.75" customHeight="1" spans="1:26">
      <c r="A954" s="65"/>
      <c r="B954" s="65"/>
      <c r="C954" s="65"/>
      <c r="D954" s="65"/>
      <c r="E954" s="65"/>
      <c r="F954" s="65"/>
      <c r="G954" s="65"/>
      <c r="H954" s="65"/>
      <c r="I954" s="65"/>
      <c r="J954" s="65"/>
      <c r="K954" s="65"/>
      <c r="L954" s="65"/>
      <c r="M954" s="65"/>
      <c r="N954" s="65"/>
      <c r="O954" s="65"/>
      <c r="P954" s="65"/>
      <c r="Q954" s="65"/>
      <c r="R954" s="65"/>
      <c r="S954" s="65"/>
      <c r="T954" s="65"/>
      <c r="U954" s="65"/>
      <c r="V954" s="65"/>
      <c r="W954" s="65"/>
      <c r="X954" s="65"/>
      <c r="Y954" s="65"/>
      <c r="Z954" s="65"/>
    </row>
    <row r="955" ht="15.75" customHeight="1" spans="1:26">
      <c r="A955" s="65"/>
      <c r="B955" s="65"/>
      <c r="C955" s="65"/>
      <c r="D955" s="65"/>
      <c r="E955" s="65"/>
      <c r="F955" s="65"/>
      <c r="G955" s="65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T955" s="65"/>
      <c r="U955" s="65"/>
      <c r="V955" s="65"/>
      <c r="W955" s="65"/>
      <c r="X955" s="65"/>
      <c r="Y955" s="65"/>
      <c r="Z955" s="65"/>
    </row>
    <row r="956" ht="15.75" customHeight="1" spans="1:26">
      <c r="A956" s="65"/>
      <c r="B956" s="65"/>
      <c r="C956" s="65"/>
      <c r="D956" s="65"/>
      <c r="E956" s="65"/>
      <c r="F956" s="65"/>
      <c r="G956" s="65"/>
      <c r="H956" s="65"/>
      <c r="I956" s="65"/>
      <c r="J956" s="65"/>
      <c r="K956" s="65"/>
      <c r="L956" s="65"/>
      <c r="M956" s="65"/>
      <c r="N956" s="65"/>
      <c r="O956" s="65"/>
      <c r="P956" s="65"/>
      <c r="Q956" s="65"/>
      <c r="R956" s="65"/>
      <c r="S956" s="65"/>
      <c r="T956" s="65"/>
      <c r="U956" s="65"/>
      <c r="V956" s="65"/>
      <c r="W956" s="65"/>
      <c r="X956" s="65"/>
      <c r="Y956" s="65"/>
      <c r="Z956" s="65"/>
    </row>
    <row r="957" ht="15.75" customHeight="1" spans="1:26">
      <c r="A957" s="65"/>
      <c r="B957" s="65"/>
      <c r="C957" s="65"/>
      <c r="D957" s="65"/>
      <c r="E957" s="65"/>
      <c r="F957" s="65"/>
      <c r="G957" s="65"/>
      <c r="H957" s="65"/>
      <c r="I957" s="65"/>
      <c r="J957" s="65"/>
      <c r="K957" s="65"/>
      <c r="L957" s="65"/>
      <c r="M957" s="65"/>
      <c r="N957" s="65"/>
      <c r="O957" s="65"/>
      <c r="P957" s="65"/>
      <c r="Q957" s="65"/>
      <c r="R957" s="65"/>
      <c r="S957" s="65"/>
      <c r="T957" s="65"/>
      <c r="U957" s="65"/>
      <c r="V957" s="65"/>
      <c r="W957" s="65"/>
      <c r="X957" s="65"/>
      <c r="Y957" s="65"/>
      <c r="Z957" s="65"/>
    </row>
    <row r="958" ht="15.75" customHeight="1" spans="1:26">
      <c r="A958" s="65"/>
      <c r="B958" s="65"/>
      <c r="C958" s="65"/>
      <c r="D958" s="65"/>
      <c r="E958" s="65"/>
      <c r="F958" s="65"/>
      <c r="G958" s="65"/>
      <c r="H958" s="65"/>
      <c r="I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  <c r="T958" s="65"/>
      <c r="U958" s="65"/>
      <c r="V958" s="65"/>
      <c r="W958" s="65"/>
      <c r="X958" s="65"/>
      <c r="Y958" s="65"/>
      <c r="Z958" s="65"/>
    </row>
    <row r="959" ht="15.75" customHeight="1" spans="1:26">
      <c r="A959" s="65"/>
      <c r="B959" s="65"/>
      <c r="C959" s="65"/>
      <c r="D959" s="65"/>
      <c r="E959" s="65"/>
      <c r="F959" s="65"/>
      <c r="G959" s="65"/>
      <c r="H959" s="65"/>
      <c r="I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  <c r="T959" s="65"/>
      <c r="U959" s="65"/>
      <c r="V959" s="65"/>
      <c r="W959" s="65"/>
      <c r="X959" s="65"/>
      <c r="Y959" s="65"/>
      <c r="Z959" s="65"/>
    </row>
    <row r="960" ht="15.75" customHeight="1" spans="1:26">
      <c r="A960" s="65"/>
      <c r="B960" s="65"/>
      <c r="C960" s="65"/>
      <c r="D960" s="65"/>
      <c r="E960" s="65"/>
      <c r="F960" s="65"/>
      <c r="G960" s="65"/>
      <c r="H960" s="65"/>
      <c r="I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  <c r="T960" s="65"/>
      <c r="U960" s="65"/>
      <c r="V960" s="65"/>
      <c r="W960" s="65"/>
      <c r="X960" s="65"/>
      <c r="Y960" s="65"/>
      <c r="Z960" s="65"/>
    </row>
    <row r="961" ht="15.75" customHeight="1" spans="1:26">
      <c r="A961" s="65"/>
      <c r="B961" s="65"/>
      <c r="C961" s="65"/>
      <c r="D961" s="65"/>
      <c r="E961" s="65"/>
      <c r="F961" s="65"/>
      <c r="G961" s="65"/>
      <c r="H961" s="65"/>
      <c r="I961" s="65"/>
      <c r="J961" s="65"/>
      <c r="K961" s="65"/>
      <c r="L961" s="65"/>
      <c r="M961" s="65"/>
      <c r="N961" s="65"/>
      <c r="O961" s="65"/>
      <c r="P961" s="65"/>
      <c r="Q961" s="65"/>
      <c r="R961" s="65"/>
      <c r="S961" s="65"/>
      <c r="T961" s="65"/>
      <c r="U961" s="65"/>
      <c r="V961" s="65"/>
      <c r="W961" s="65"/>
      <c r="X961" s="65"/>
      <c r="Y961" s="65"/>
      <c r="Z961" s="65"/>
    </row>
    <row r="962" ht="15.75" customHeight="1" spans="1:26">
      <c r="A962" s="65"/>
      <c r="B962" s="65"/>
      <c r="C962" s="65"/>
      <c r="D962" s="65"/>
      <c r="E962" s="65"/>
      <c r="F962" s="65"/>
      <c r="G962" s="65"/>
      <c r="H962" s="65"/>
      <c r="I962" s="65"/>
      <c r="J962" s="65"/>
      <c r="K962" s="65"/>
      <c r="L962" s="65"/>
      <c r="M962" s="65"/>
      <c r="N962" s="65"/>
      <c r="O962" s="65"/>
      <c r="P962" s="65"/>
      <c r="Q962" s="65"/>
      <c r="R962" s="65"/>
      <c r="S962" s="65"/>
      <c r="T962" s="65"/>
      <c r="U962" s="65"/>
      <c r="V962" s="65"/>
      <c r="W962" s="65"/>
      <c r="X962" s="65"/>
      <c r="Y962" s="65"/>
      <c r="Z962" s="65"/>
    </row>
    <row r="963" ht="15.75" customHeight="1" spans="1:26">
      <c r="A963" s="65"/>
      <c r="B963" s="65"/>
      <c r="C963" s="65"/>
      <c r="D963" s="65"/>
      <c r="E963" s="65"/>
      <c r="F963" s="65"/>
      <c r="G963" s="65"/>
      <c r="H963" s="65"/>
      <c r="I963" s="65"/>
      <c r="J963" s="65"/>
      <c r="K963" s="65"/>
      <c r="L963" s="65"/>
      <c r="M963" s="65"/>
      <c r="N963" s="65"/>
      <c r="O963" s="65"/>
      <c r="P963" s="65"/>
      <c r="Q963" s="65"/>
      <c r="R963" s="65"/>
      <c r="S963" s="65"/>
      <c r="T963" s="65"/>
      <c r="U963" s="65"/>
      <c r="V963" s="65"/>
      <c r="W963" s="65"/>
      <c r="X963" s="65"/>
      <c r="Y963" s="65"/>
      <c r="Z963" s="65"/>
    </row>
    <row r="964" ht="15.75" customHeight="1" spans="1:26">
      <c r="A964" s="65"/>
      <c r="B964" s="65"/>
      <c r="C964" s="65"/>
      <c r="D964" s="65"/>
      <c r="E964" s="65"/>
      <c r="F964" s="65"/>
      <c r="G964" s="65"/>
      <c r="H964" s="65"/>
      <c r="I964" s="65"/>
      <c r="J964" s="65"/>
      <c r="K964" s="65"/>
      <c r="L964" s="65"/>
      <c r="M964" s="65"/>
      <c r="N964" s="65"/>
      <c r="O964" s="65"/>
      <c r="P964" s="65"/>
      <c r="Q964" s="65"/>
      <c r="R964" s="65"/>
      <c r="S964" s="65"/>
      <c r="T964" s="65"/>
      <c r="U964" s="65"/>
      <c r="V964" s="65"/>
      <c r="W964" s="65"/>
      <c r="X964" s="65"/>
      <c r="Y964" s="65"/>
      <c r="Z964" s="65"/>
    </row>
    <row r="965" ht="15.75" customHeight="1" spans="1:26">
      <c r="A965" s="65"/>
      <c r="B965" s="65"/>
      <c r="C965" s="65"/>
      <c r="D965" s="65"/>
      <c r="E965" s="65"/>
      <c r="F965" s="65"/>
      <c r="G965" s="65"/>
      <c r="H965" s="65"/>
      <c r="I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  <c r="T965" s="65"/>
      <c r="U965" s="65"/>
      <c r="V965" s="65"/>
      <c r="W965" s="65"/>
      <c r="X965" s="65"/>
      <c r="Y965" s="65"/>
      <c r="Z965" s="65"/>
    </row>
    <row r="966" ht="15.75" customHeight="1" spans="1:26">
      <c r="A966" s="65"/>
      <c r="B966" s="65"/>
      <c r="C966" s="65"/>
      <c r="D966" s="65"/>
      <c r="E966" s="65"/>
      <c r="F966" s="65"/>
      <c r="G966" s="65"/>
      <c r="H966" s="65"/>
      <c r="I966" s="65"/>
      <c r="J966" s="65"/>
      <c r="K966" s="65"/>
      <c r="L966" s="65"/>
      <c r="M966" s="65"/>
      <c r="N966" s="65"/>
      <c r="O966" s="65"/>
      <c r="P966" s="65"/>
      <c r="Q966" s="65"/>
      <c r="R966" s="65"/>
      <c r="S966" s="65"/>
      <c r="T966" s="65"/>
      <c r="U966" s="65"/>
      <c r="V966" s="65"/>
      <c r="W966" s="65"/>
      <c r="X966" s="65"/>
      <c r="Y966" s="65"/>
      <c r="Z966" s="65"/>
    </row>
    <row r="967" ht="15.75" customHeight="1" spans="1:26">
      <c r="A967" s="65"/>
      <c r="B967" s="65"/>
      <c r="C967" s="65"/>
      <c r="D967" s="65"/>
      <c r="E967" s="65"/>
      <c r="F967" s="65"/>
      <c r="G967" s="65"/>
      <c r="H967" s="65"/>
      <c r="I967" s="65"/>
      <c r="J967" s="65"/>
      <c r="K967" s="65"/>
      <c r="L967" s="65"/>
      <c r="M967" s="65"/>
      <c r="N967" s="65"/>
      <c r="O967" s="65"/>
      <c r="P967" s="65"/>
      <c r="Q967" s="65"/>
      <c r="R967" s="65"/>
      <c r="S967" s="65"/>
      <c r="T967" s="65"/>
      <c r="U967" s="65"/>
      <c r="V967" s="65"/>
      <c r="W967" s="65"/>
      <c r="X967" s="65"/>
      <c r="Y967" s="65"/>
      <c r="Z967" s="65"/>
    </row>
    <row r="968" ht="15.75" customHeight="1" spans="1:26">
      <c r="A968" s="65"/>
      <c r="B968" s="65"/>
      <c r="C968" s="65"/>
      <c r="D968" s="65"/>
      <c r="E968" s="65"/>
      <c r="F968" s="65"/>
      <c r="G968" s="65"/>
      <c r="H968" s="65"/>
      <c r="I968" s="65"/>
      <c r="J968" s="65"/>
      <c r="K968" s="65"/>
      <c r="L968" s="65"/>
      <c r="M968" s="65"/>
      <c r="N968" s="65"/>
      <c r="O968" s="65"/>
      <c r="P968" s="65"/>
      <c r="Q968" s="65"/>
      <c r="R968" s="65"/>
      <c r="S968" s="65"/>
      <c r="T968" s="65"/>
      <c r="U968" s="65"/>
      <c r="V968" s="65"/>
      <c r="W968" s="65"/>
      <c r="X968" s="65"/>
      <c r="Y968" s="65"/>
      <c r="Z968" s="65"/>
    </row>
    <row r="969" ht="15.75" customHeight="1" spans="1:26">
      <c r="A969" s="65"/>
      <c r="B969" s="65"/>
      <c r="C969" s="65"/>
      <c r="D969" s="65"/>
      <c r="E969" s="65"/>
      <c r="F969" s="65"/>
      <c r="G969" s="65"/>
      <c r="H969" s="65"/>
      <c r="I969" s="65"/>
      <c r="J969" s="65"/>
      <c r="K969" s="65"/>
      <c r="L969" s="65"/>
      <c r="M969" s="65"/>
      <c r="N969" s="65"/>
      <c r="O969" s="65"/>
      <c r="P969" s="65"/>
      <c r="Q969" s="65"/>
      <c r="R969" s="65"/>
      <c r="S969" s="65"/>
      <c r="T969" s="65"/>
      <c r="U969" s="65"/>
      <c r="V969" s="65"/>
      <c r="W969" s="65"/>
      <c r="X969" s="65"/>
      <c r="Y969" s="65"/>
      <c r="Z969" s="65"/>
    </row>
    <row r="970" ht="15.75" customHeight="1" spans="1:26">
      <c r="A970" s="65"/>
      <c r="B970" s="65"/>
      <c r="C970" s="65"/>
      <c r="D970" s="65"/>
      <c r="E970" s="65"/>
      <c r="F970" s="65"/>
      <c r="G970" s="65"/>
      <c r="H970" s="65"/>
      <c r="I970" s="65"/>
      <c r="J970" s="65"/>
      <c r="K970" s="65"/>
      <c r="L970" s="65"/>
      <c r="M970" s="65"/>
      <c r="N970" s="65"/>
      <c r="O970" s="65"/>
      <c r="P970" s="65"/>
      <c r="Q970" s="65"/>
      <c r="R970" s="65"/>
      <c r="S970" s="65"/>
      <c r="T970" s="65"/>
      <c r="U970" s="65"/>
      <c r="V970" s="65"/>
      <c r="W970" s="65"/>
      <c r="X970" s="65"/>
      <c r="Y970" s="65"/>
      <c r="Z970" s="65"/>
    </row>
    <row r="971" ht="15.75" customHeight="1" spans="1:26">
      <c r="A971" s="65"/>
      <c r="B971" s="65"/>
      <c r="C971" s="65"/>
      <c r="D971" s="65"/>
      <c r="E971" s="65"/>
      <c r="F971" s="65"/>
      <c r="G971" s="65"/>
      <c r="H971" s="65"/>
      <c r="I971" s="65"/>
      <c r="J971" s="65"/>
      <c r="K971" s="65"/>
      <c r="L971" s="65"/>
      <c r="M971" s="65"/>
      <c r="N971" s="65"/>
      <c r="O971" s="65"/>
      <c r="P971" s="65"/>
      <c r="Q971" s="65"/>
      <c r="R971" s="65"/>
      <c r="S971" s="65"/>
      <c r="T971" s="65"/>
      <c r="U971" s="65"/>
      <c r="V971" s="65"/>
      <c r="W971" s="65"/>
      <c r="X971" s="65"/>
      <c r="Y971" s="65"/>
      <c r="Z971" s="65"/>
    </row>
    <row r="972" ht="15.75" customHeight="1" spans="1:26">
      <c r="A972" s="65"/>
      <c r="B972" s="65"/>
      <c r="C972" s="65"/>
      <c r="D972" s="65"/>
      <c r="E972" s="65"/>
      <c r="F972" s="65"/>
      <c r="G972" s="65"/>
      <c r="H972" s="65"/>
      <c r="I972" s="65"/>
      <c r="J972" s="65"/>
      <c r="K972" s="65"/>
      <c r="L972" s="65"/>
      <c r="M972" s="65"/>
      <c r="N972" s="65"/>
      <c r="O972" s="65"/>
      <c r="P972" s="65"/>
      <c r="Q972" s="65"/>
      <c r="R972" s="65"/>
      <c r="S972" s="65"/>
      <c r="T972" s="65"/>
      <c r="U972" s="65"/>
      <c r="V972" s="65"/>
      <c r="W972" s="65"/>
      <c r="X972" s="65"/>
      <c r="Y972" s="65"/>
      <c r="Z972" s="65"/>
    </row>
    <row r="973" ht="15.75" customHeight="1" spans="1:26">
      <c r="A973" s="65"/>
      <c r="B973" s="65"/>
      <c r="C973" s="65"/>
      <c r="D973" s="65"/>
      <c r="E973" s="65"/>
      <c r="F973" s="65"/>
      <c r="G973" s="65"/>
      <c r="H973" s="65"/>
      <c r="I973" s="65"/>
      <c r="J973" s="65"/>
      <c r="K973" s="65"/>
      <c r="L973" s="65"/>
      <c r="M973" s="65"/>
      <c r="N973" s="65"/>
      <c r="O973" s="65"/>
      <c r="P973" s="65"/>
      <c r="Q973" s="65"/>
      <c r="R973" s="65"/>
      <c r="S973" s="65"/>
      <c r="T973" s="65"/>
      <c r="U973" s="65"/>
      <c r="V973" s="65"/>
      <c r="W973" s="65"/>
      <c r="X973" s="65"/>
      <c r="Y973" s="65"/>
      <c r="Z973" s="65"/>
    </row>
    <row r="974" ht="15.75" customHeight="1" spans="1:26">
      <c r="A974" s="65"/>
      <c r="B974" s="65"/>
      <c r="C974" s="65"/>
      <c r="D974" s="65"/>
      <c r="E974" s="65"/>
      <c r="F974" s="65"/>
      <c r="G974" s="65"/>
      <c r="H974" s="65"/>
      <c r="I974" s="65"/>
      <c r="J974" s="65"/>
      <c r="K974" s="65"/>
      <c r="L974" s="65"/>
      <c r="M974" s="65"/>
      <c r="N974" s="65"/>
      <c r="O974" s="65"/>
      <c r="P974" s="65"/>
      <c r="Q974" s="65"/>
      <c r="R974" s="65"/>
      <c r="S974" s="65"/>
      <c r="T974" s="65"/>
      <c r="U974" s="65"/>
      <c r="V974" s="65"/>
      <c r="W974" s="65"/>
      <c r="X974" s="65"/>
      <c r="Y974" s="65"/>
      <c r="Z974" s="65"/>
    </row>
    <row r="975" ht="15.75" customHeight="1" spans="1:26">
      <c r="A975" s="65"/>
      <c r="B975" s="65"/>
      <c r="C975" s="65"/>
      <c r="D975" s="65"/>
      <c r="E975" s="65"/>
      <c r="F975" s="65"/>
      <c r="G975" s="65"/>
      <c r="H975" s="65"/>
      <c r="I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  <c r="T975" s="65"/>
      <c r="U975" s="65"/>
      <c r="V975" s="65"/>
      <c r="W975" s="65"/>
      <c r="X975" s="65"/>
      <c r="Y975" s="65"/>
      <c r="Z975" s="65"/>
    </row>
    <row r="976" ht="15.75" customHeight="1" spans="1:26">
      <c r="A976" s="65"/>
      <c r="B976" s="65"/>
      <c r="C976" s="65"/>
      <c r="D976" s="65"/>
      <c r="E976" s="65"/>
      <c r="F976" s="65"/>
      <c r="G976" s="65"/>
      <c r="H976" s="65"/>
      <c r="I976" s="65"/>
      <c r="J976" s="65"/>
      <c r="K976" s="65"/>
      <c r="L976" s="65"/>
      <c r="M976" s="65"/>
      <c r="N976" s="65"/>
      <c r="O976" s="65"/>
      <c r="P976" s="65"/>
      <c r="Q976" s="65"/>
      <c r="R976" s="65"/>
      <c r="S976" s="65"/>
      <c r="T976" s="65"/>
      <c r="U976" s="65"/>
      <c r="V976" s="65"/>
      <c r="W976" s="65"/>
      <c r="X976" s="65"/>
      <c r="Y976" s="65"/>
      <c r="Z976" s="65"/>
    </row>
    <row r="977" ht="15.75" customHeight="1" spans="1:26">
      <c r="A977" s="65"/>
      <c r="B977" s="65"/>
      <c r="C977" s="65"/>
      <c r="D977" s="65"/>
      <c r="E977" s="65"/>
      <c r="F977" s="65"/>
      <c r="G977" s="65"/>
      <c r="H977" s="65"/>
      <c r="I977" s="65"/>
      <c r="J977" s="65"/>
      <c r="K977" s="65"/>
      <c r="L977" s="65"/>
      <c r="M977" s="65"/>
      <c r="N977" s="65"/>
      <c r="O977" s="65"/>
      <c r="P977" s="65"/>
      <c r="Q977" s="65"/>
      <c r="R977" s="65"/>
      <c r="S977" s="65"/>
      <c r="T977" s="65"/>
      <c r="U977" s="65"/>
      <c r="V977" s="65"/>
      <c r="W977" s="65"/>
      <c r="X977" s="65"/>
      <c r="Y977" s="65"/>
      <c r="Z977" s="65"/>
    </row>
    <row r="978" ht="15.75" customHeight="1" spans="1:26">
      <c r="A978" s="65"/>
      <c r="B978" s="65"/>
      <c r="C978" s="65"/>
      <c r="D978" s="65"/>
      <c r="E978" s="65"/>
      <c r="F978" s="65"/>
      <c r="G978" s="65"/>
      <c r="H978" s="65"/>
      <c r="I978" s="65"/>
      <c r="J978" s="65"/>
      <c r="K978" s="65"/>
      <c r="L978" s="65"/>
      <c r="M978" s="65"/>
      <c r="N978" s="65"/>
      <c r="O978" s="65"/>
      <c r="P978" s="65"/>
      <c r="Q978" s="65"/>
      <c r="R978" s="65"/>
      <c r="S978" s="65"/>
      <c r="T978" s="65"/>
      <c r="U978" s="65"/>
      <c r="V978" s="65"/>
      <c r="W978" s="65"/>
      <c r="X978" s="65"/>
      <c r="Y978" s="65"/>
      <c r="Z978" s="65"/>
    </row>
    <row r="979" ht="15.75" customHeight="1" spans="1:26">
      <c r="A979" s="65"/>
      <c r="B979" s="65"/>
      <c r="C979" s="65"/>
      <c r="D979" s="65"/>
      <c r="E979" s="65"/>
      <c r="F979" s="65"/>
      <c r="G979" s="65"/>
      <c r="H979" s="65"/>
      <c r="I979" s="65"/>
      <c r="J979" s="65"/>
      <c r="K979" s="65"/>
      <c r="L979" s="65"/>
      <c r="M979" s="65"/>
      <c r="N979" s="65"/>
      <c r="O979" s="65"/>
      <c r="P979" s="65"/>
      <c r="Q979" s="65"/>
      <c r="R979" s="65"/>
      <c r="S979" s="65"/>
      <c r="T979" s="65"/>
      <c r="U979" s="65"/>
      <c r="V979" s="65"/>
      <c r="W979" s="65"/>
      <c r="X979" s="65"/>
      <c r="Y979" s="65"/>
      <c r="Z979" s="65"/>
    </row>
    <row r="980" ht="15.75" customHeight="1" spans="1:26">
      <c r="A980" s="65"/>
      <c r="B980" s="65"/>
      <c r="C980" s="65"/>
      <c r="D980" s="65"/>
      <c r="E980" s="65"/>
      <c r="F980" s="65"/>
      <c r="G980" s="65"/>
      <c r="H980" s="65"/>
      <c r="I980" s="65"/>
      <c r="J980" s="65"/>
      <c r="K980" s="65"/>
      <c r="L980" s="65"/>
      <c r="M980" s="65"/>
      <c r="N980" s="65"/>
      <c r="O980" s="65"/>
      <c r="P980" s="65"/>
      <c r="Q980" s="65"/>
      <c r="R980" s="65"/>
      <c r="S980" s="65"/>
      <c r="T980" s="65"/>
      <c r="U980" s="65"/>
      <c r="V980" s="65"/>
      <c r="W980" s="65"/>
      <c r="X980" s="65"/>
      <c r="Y980" s="65"/>
      <c r="Z980" s="65"/>
    </row>
    <row r="981" ht="15.75" customHeight="1" spans="1:26">
      <c r="A981" s="65"/>
      <c r="B981" s="65"/>
      <c r="C981" s="65"/>
      <c r="D981" s="65"/>
      <c r="E981" s="65"/>
      <c r="F981" s="65"/>
      <c r="G981" s="65"/>
      <c r="H981" s="65"/>
      <c r="I981" s="65"/>
      <c r="J981" s="65"/>
      <c r="K981" s="65"/>
      <c r="L981" s="65"/>
      <c r="M981" s="65"/>
      <c r="N981" s="65"/>
      <c r="O981" s="65"/>
      <c r="P981" s="65"/>
      <c r="Q981" s="65"/>
      <c r="R981" s="65"/>
      <c r="S981" s="65"/>
      <c r="T981" s="65"/>
      <c r="U981" s="65"/>
      <c r="V981" s="65"/>
      <c r="W981" s="65"/>
      <c r="X981" s="65"/>
      <c r="Y981" s="65"/>
      <c r="Z981" s="65"/>
    </row>
    <row r="982" ht="15.75" customHeight="1" spans="1:26">
      <c r="A982" s="65"/>
      <c r="B982" s="65"/>
      <c r="C982" s="65"/>
      <c r="D982" s="65"/>
      <c r="E982" s="65"/>
      <c r="F982" s="65"/>
      <c r="G982" s="65"/>
      <c r="H982" s="65"/>
      <c r="I982" s="65"/>
      <c r="J982" s="65"/>
      <c r="K982" s="65"/>
      <c r="L982" s="65"/>
      <c r="M982" s="65"/>
      <c r="N982" s="65"/>
      <c r="O982" s="65"/>
      <c r="P982" s="65"/>
      <c r="Q982" s="65"/>
      <c r="R982" s="65"/>
      <c r="S982" s="65"/>
      <c r="T982" s="65"/>
      <c r="U982" s="65"/>
      <c r="V982" s="65"/>
      <c r="W982" s="65"/>
      <c r="X982" s="65"/>
      <c r="Y982" s="65"/>
      <c r="Z982" s="65"/>
    </row>
    <row r="983" ht="15.75" customHeight="1" spans="1:26">
      <c r="A983" s="65"/>
      <c r="B983" s="65"/>
      <c r="C983" s="65"/>
      <c r="D983" s="65"/>
      <c r="E983" s="65"/>
      <c r="F983" s="65"/>
      <c r="G983" s="65"/>
      <c r="H983" s="65"/>
      <c r="I983" s="65"/>
      <c r="J983" s="65"/>
      <c r="K983" s="65"/>
      <c r="L983" s="65"/>
      <c r="M983" s="65"/>
      <c r="N983" s="65"/>
      <c r="O983" s="65"/>
      <c r="P983" s="65"/>
      <c r="Q983" s="65"/>
      <c r="R983" s="65"/>
      <c r="S983" s="65"/>
      <c r="T983" s="65"/>
      <c r="U983" s="65"/>
      <c r="V983" s="65"/>
      <c r="W983" s="65"/>
      <c r="X983" s="65"/>
      <c r="Y983" s="65"/>
      <c r="Z983" s="65"/>
    </row>
    <row r="984" ht="15.75" customHeight="1" spans="1:26">
      <c r="A984" s="65"/>
      <c r="B984" s="65"/>
      <c r="C984" s="65"/>
      <c r="D984" s="65"/>
      <c r="E984" s="65"/>
      <c r="F984" s="65"/>
      <c r="G984" s="65"/>
      <c r="H984" s="65"/>
      <c r="I984" s="65"/>
      <c r="J984" s="65"/>
      <c r="K984" s="65"/>
      <c r="L984" s="65"/>
      <c r="M984" s="65"/>
      <c r="N984" s="65"/>
      <c r="O984" s="65"/>
      <c r="P984" s="65"/>
      <c r="Q984" s="65"/>
      <c r="R984" s="65"/>
      <c r="S984" s="65"/>
      <c r="T984" s="65"/>
      <c r="U984" s="65"/>
      <c r="V984" s="65"/>
      <c r="W984" s="65"/>
      <c r="X984" s="65"/>
      <c r="Y984" s="65"/>
      <c r="Z984" s="65"/>
    </row>
    <row r="985" ht="15.75" customHeight="1" spans="1:26">
      <c r="A985" s="65"/>
      <c r="B985" s="65"/>
      <c r="C985" s="65"/>
      <c r="D985" s="65"/>
      <c r="E985" s="65"/>
      <c r="F985" s="65"/>
      <c r="G985" s="65"/>
      <c r="H985" s="65"/>
      <c r="I985" s="65"/>
      <c r="J985" s="65"/>
      <c r="K985" s="65"/>
      <c r="L985" s="65"/>
      <c r="M985" s="65"/>
      <c r="N985" s="65"/>
      <c r="O985" s="65"/>
      <c r="P985" s="65"/>
      <c r="Q985" s="65"/>
      <c r="R985" s="65"/>
      <c r="S985" s="65"/>
      <c r="T985" s="65"/>
      <c r="U985" s="65"/>
      <c r="V985" s="65"/>
      <c r="W985" s="65"/>
      <c r="X985" s="65"/>
      <c r="Y985" s="65"/>
      <c r="Z985" s="65"/>
    </row>
    <row r="986" ht="15.75" customHeight="1" spans="1:26">
      <c r="A986" s="65"/>
      <c r="B986" s="65"/>
      <c r="C986" s="65"/>
      <c r="D986" s="65"/>
      <c r="E986" s="65"/>
      <c r="F986" s="65"/>
      <c r="G986" s="65"/>
      <c r="H986" s="65"/>
      <c r="I986" s="65"/>
      <c r="J986" s="65"/>
      <c r="K986" s="65"/>
      <c r="L986" s="65"/>
      <c r="M986" s="65"/>
      <c r="N986" s="65"/>
      <c r="O986" s="65"/>
      <c r="P986" s="65"/>
      <c r="Q986" s="65"/>
      <c r="R986" s="65"/>
      <c r="S986" s="65"/>
      <c r="T986" s="65"/>
      <c r="U986" s="65"/>
      <c r="V986" s="65"/>
      <c r="W986" s="65"/>
      <c r="X986" s="65"/>
      <c r="Y986" s="65"/>
      <c r="Z986" s="65"/>
    </row>
    <row r="987" ht="15.75" customHeight="1" spans="1:26">
      <c r="A987" s="65"/>
      <c r="B987" s="65"/>
      <c r="C987" s="65"/>
      <c r="D987" s="65"/>
      <c r="E987" s="65"/>
      <c r="F987" s="65"/>
      <c r="G987" s="65"/>
      <c r="H987" s="65"/>
      <c r="I987" s="65"/>
      <c r="J987" s="65"/>
      <c r="K987" s="65"/>
      <c r="L987" s="65"/>
      <c r="M987" s="65"/>
      <c r="N987" s="65"/>
      <c r="O987" s="65"/>
      <c r="P987" s="65"/>
      <c r="Q987" s="65"/>
      <c r="R987" s="65"/>
      <c r="S987" s="65"/>
      <c r="T987" s="65"/>
      <c r="U987" s="65"/>
      <c r="V987" s="65"/>
      <c r="W987" s="65"/>
      <c r="X987" s="65"/>
      <c r="Y987" s="65"/>
      <c r="Z987" s="65"/>
    </row>
    <row r="988" ht="15.75" customHeight="1" spans="1:26">
      <c r="A988" s="65"/>
      <c r="B988" s="65"/>
      <c r="C988" s="65"/>
      <c r="D988" s="65"/>
      <c r="E988" s="65"/>
      <c r="F988" s="65"/>
      <c r="G988" s="65"/>
      <c r="H988" s="65"/>
      <c r="I988" s="65"/>
      <c r="J988" s="65"/>
      <c r="K988" s="65"/>
      <c r="L988" s="65"/>
      <c r="M988" s="65"/>
      <c r="N988" s="65"/>
      <c r="O988" s="65"/>
      <c r="P988" s="65"/>
      <c r="Q988" s="65"/>
      <c r="R988" s="65"/>
      <c r="S988" s="65"/>
      <c r="T988" s="65"/>
      <c r="U988" s="65"/>
      <c r="V988" s="65"/>
      <c r="W988" s="65"/>
      <c r="X988" s="65"/>
      <c r="Y988" s="65"/>
      <c r="Z988" s="65"/>
    </row>
    <row r="989" ht="15.75" customHeight="1" spans="1:26">
      <c r="A989" s="65"/>
      <c r="B989" s="65"/>
      <c r="C989" s="65"/>
      <c r="D989" s="65"/>
      <c r="E989" s="65"/>
      <c r="F989" s="65"/>
      <c r="G989" s="65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  <c r="Y989" s="65"/>
      <c r="Z989" s="65"/>
    </row>
    <row r="990" ht="15.75" customHeight="1" spans="1:26">
      <c r="A990" s="65"/>
      <c r="B990" s="65"/>
      <c r="C990" s="65"/>
      <c r="D990" s="65"/>
      <c r="E990" s="65"/>
      <c r="F990" s="65"/>
      <c r="G990" s="65"/>
      <c r="H990" s="65"/>
      <c r="I990" s="65"/>
      <c r="J990" s="65"/>
      <c r="K990" s="65"/>
      <c r="L990" s="65"/>
      <c r="M990" s="65"/>
      <c r="N990" s="65"/>
      <c r="O990" s="65"/>
      <c r="P990" s="65"/>
      <c r="Q990" s="65"/>
      <c r="R990" s="65"/>
      <c r="S990" s="65"/>
      <c r="T990" s="65"/>
      <c r="U990" s="65"/>
      <c r="V990" s="65"/>
      <c r="W990" s="65"/>
      <c r="X990" s="65"/>
      <c r="Y990" s="65"/>
      <c r="Z990" s="65"/>
    </row>
    <row r="991" ht="15.75" customHeight="1" spans="1:26">
      <c r="A991" s="65"/>
      <c r="B991" s="65"/>
      <c r="C991" s="65"/>
      <c r="D991" s="65"/>
      <c r="E991" s="65"/>
      <c r="F991" s="65"/>
      <c r="G991" s="65"/>
      <c r="H991" s="65"/>
      <c r="I991" s="65"/>
      <c r="J991" s="65"/>
      <c r="K991" s="65"/>
      <c r="L991" s="65"/>
      <c r="M991" s="65"/>
      <c r="N991" s="65"/>
      <c r="O991" s="65"/>
      <c r="P991" s="65"/>
      <c r="Q991" s="65"/>
      <c r="R991" s="65"/>
      <c r="S991" s="65"/>
      <c r="T991" s="65"/>
      <c r="U991" s="65"/>
      <c r="V991" s="65"/>
      <c r="W991" s="65"/>
      <c r="X991" s="65"/>
      <c r="Y991" s="65"/>
      <c r="Z991" s="65"/>
    </row>
    <row r="992" ht="15.75" customHeight="1" spans="1:26">
      <c r="A992" s="65"/>
      <c r="B992" s="65"/>
      <c r="C992" s="65"/>
      <c r="D992" s="65"/>
      <c r="E992" s="65"/>
      <c r="F992" s="65"/>
      <c r="G992" s="65"/>
      <c r="H992" s="65"/>
      <c r="I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  <c r="T992" s="65"/>
      <c r="U992" s="65"/>
      <c r="V992" s="65"/>
      <c r="W992" s="65"/>
      <c r="X992" s="65"/>
      <c r="Y992" s="65"/>
      <c r="Z992" s="65"/>
    </row>
    <row r="993" ht="15.75" customHeight="1" spans="1:26">
      <c r="A993" s="65"/>
      <c r="B993" s="65"/>
      <c r="C993" s="65"/>
      <c r="D993" s="65"/>
      <c r="E993" s="65"/>
      <c r="F993" s="65"/>
      <c r="G993" s="65"/>
      <c r="H993" s="65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T993" s="65"/>
      <c r="U993" s="65"/>
      <c r="V993" s="65"/>
      <c r="W993" s="65"/>
      <c r="X993" s="65"/>
      <c r="Y993" s="65"/>
      <c r="Z993" s="65"/>
    </row>
    <row r="994" ht="15.75" customHeight="1" spans="1:26">
      <c r="A994" s="65"/>
      <c r="B994" s="65"/>
      <c r="C994" s="65"/>
      <c r="D994" s="65"/>
      <c r="E994" s="65"/>
      <c r="F994" s="65"/>
      <c r="G994" s="65"/>
      <c r="H994" s="65"/>
      <c r="I994" s="65"/>
      <c r="J994" s="65"/>
      <c r="K994" s="65"/>
      <c r="L994" s="65"/>
      <c r="M994" s="65"/>
      <c r="N994" s="65"/>
      <c r="O994" s="65"/>
      <c r="P994" s="65"/>
      <c r="Q994" s="65"/>
      <c r="R994" s="65"/>
      <c r="S994" s="65"/>
      <c r="T994" s="65"/>
      <c r="U994" s="65"/>
      <c r="V994" s="65"/>
      <c r="W994" s="65"/>
      <c r="X994" s="65"/>
      <c r="Y994" s="65"/>
      <c r="Z994" s="65"/>
    </row>
    <row r="995" ht="15.75" customHeight="1" spans="1:26">
      <c r="A995" s="65"/>
      <c r="B995" s="65"/>
      <c r="C995" s="65"/>
      <c r="D995" s="65"/>
      <c r="E995" s="65"/>
      <c r="F995" s="65"/>
      <c r="G995" s="65"/>
      <c r="H995" s="65"/>
      <c r="I995" s="65"/>
      <c r="J995" s="65"/>
      <c r="K995" s="65"/>
      <c r="L995" s="65"/>
      <c r="M995" s="65"/>
      <c r="N995" s="65"/>
      <c r="O995" s="65"/>
      <c r="P995" s="65"/>
      <c r="Q995" s="65"/>
      <c r="R995" s="65"/>
      <c r="S995" s="65"/>
      <c r="T995" s="65"/>
      <c r="U995" s="65"/>
      <c r="V995" s="65"/>
      <c r="W995" s="65"/>
      <c r="X995" s="65"/>
      <c r="Y995" s="65"/>
      <c r="Z995" s="65"/>
    </row>
    <row r="996" ht="15.75" customHeight="1" spans="1:26">
      <c r="A996" s="65"/>
      <c r="B996" s="65"/>
      <c r="C996" s="65"/>
      <c r="D996" s="65"/>
      <c r="E996" s="65"/>
      <c r="F996" s="65"/>
      <c r="G996" s="65"/>
      <c r="H996" s="65"/>
      <c r="I996" s="65"/>
      <c r="J996" s="65"/>
      <c r="K996" s="65"/>
      <c r="L996" s="65"/>
      <c r="M996" s="65"/>
      <c r="N996" s="65"/>
      <c r="O996" s="65"/>
      <c r="P996" s="65"/>
      <c r="Q996" s="65"/>
      <c r="R996" s="65"/>
      <c r="S996" s="65"/>
      <c r="T996" s="65"/>
      <c r="U996" s="65"/>
      <c r="V996" s="65"/>
      <c r="W996" s="65"/>
      <c r="X996" s="65"/>
      <c r="Y996" s="65"/>
      <c r="Z996" s="65"/>
    </row>
    <row r="997" ht="15.75" customHeight="1" spans="1:26">
      <c r="A997" s="65"/>
      <c r="B997" s="65"/>
      <c r="C997" s="65"/>
      <c r="D997" s="65"/>
      <c r="E997" s="65"/>
      <c r="F997" s="65"/>
      <c r="G997" s="65"/>
      <c r="H997" s="65"/>
      <c r="I997" s="65"/>
      <c r="J997" s="65"/>
      <c r="K997" s="65"/>
      <c r="L997" s="65"/>
      <c r="M997" s="65"/>
      <c r="N997" s="65"/>
      <c r="O997" s="65"/>
      <c r="P997" s="65"/>
      <c r="Q997" s="65"/>
      <c r="R997" s="65"/>
      <c r="S997" s="65"/>
      <c r="T997" s="65"/>
      <c r="U997" s="65"/>
      <c r="V997" s="65"/>
      <c r="W997" s="65"/>
      <c r="X997" s="65"/>
      <c r="Y997" s="65"/>
      <c r="Z997" s="65"/>
    </row>
    <row r="998" ht="15.75" customHeight="1" spans="1:26">
      <c r="A998" s="65"/>
      <c r="B998" s="65"/>
      <c r="C998" s="65"/>
      <c r="D998" s="65"/>
      <c r="E998" s="65"/>
      <c r="F998" s="65"/>
      <c r="G998" s="65"/>
      <c r="H998" s="65"/>
      <c r="I998" s="65"/>
      <c r="J998" s="65"/>
      <c r="K998" s="65"/>
      <c r="L998" s="65"/>
      <c r="M998" s="65"/>
      <c r="N998" s="65"/>
      <c r="O998" s="65"/>
      <c r="P998" s="65"/>
      <c r="Q998" s="65"/>
      <c r="R998" s="65"/>
      <c r="S998" s="65"/>
      <c r="T998" s="65"/>
      <c r="U998" s="65"/>
      <c r="V998" s="65"/>
      <c r="W998" s="65"/>
      <c r="X998" s="65"/>
      <c r="Y998" s="65"/>
      <c r="Z998" s="65"/>
    </row>
    <row r="999" ht="15.75" customHeight="1" spans="1:26">
      <c r="A999" s="65"/>
      <c r="B999" s="65"/>
      <c r="C999" s="65"/>
      <c r="D999" s="65"/>
      <c r="E999" s="65"/>
      <c r="F999" s="65"/>
      <c r="G999" s="65"/>
      <c r="H999" s="65"/>
      <c r="I999" s="65"/>
      <c r="J999" s="65"/>
      <c r="K999" s="65"/>
      <c r="L999" s="65"/>
      <c r="M999" s="65"/>
      <c r="N999" s="65"/>
      <c r="O999" s="65"/>
      <c r="P999" s="65"/>
      <c r="Q999" s="65"/>
      <c r="R999" s="65"/>
      <c r="S999" s="65"/>
      <c r="T999" s="65"/>
      <c r="U999" s="65"/>
      <c r="V999" s="65"/>
      <c r="W999" s="65"/>
      <c r="X999" s="65"/>
      <c r="Y999" s="65"/>
      <c r="Z999" s="65"/>
    </row>
    <row r="1000" ht="15.75" customHeight="1" spans="1:26">
      <c r="A1000" s="65"/>
      <c r="B1000" s="65"/>
      <c r="C1000" s="65"/>
      <c r="D1000" s="65"/>
      <c r="E1000" s="65"/>
      <c r="F1000" s="65"/>
      <c r="G1000" s="65"/>
      <c r="H1000" s="65"/>
      <c r="I1000" s="65"/>
      <c r="J1000" s="65"/>
      <c r="K1000" s="65"/>
      <c r="L1000" s="65"/>
      <c r="M1000" s="65"/>
      <c r="N1000" s="65"/>
      <c r="O1000" s="65"/>
      <c r="P1000" s="65"/>
      <c r="Q1000" s="65"/>
      <c r="R1000" s="65"/>
      <c r="S1000" s="65"/>
      <c r="T1000" s="65"/>
      <c r="U1000" s="65"/>
      <c r="V1000" s="65"/>
      <c r="W1000" s="65"/>
      <c r="X1000" s="65"/>
      <c r="Y1000" s="65"/>
      <c r="Z1000" s="65"/>
    </row>
    <row r="1001" ht="15.75" customHeight="1" spans="1:26">
      <c r="A1001" s="65"/>
      <c r="B1001" s="65"/>
      <c r="C1001" s="65"/>
      <c r="D1001" s="65"/>
      <c r="E1001" s="65"/>
      <c r="F1001" s="65"/>
      <c r="G1001" s="65"/>
      <c r="H1001" s="65"/>
      <c r="I1001" s="65"/>
      <c r="J1001" s="65"/>
      <c r="K1001" s="65"/>
      <c r="L1001" s="65"/>
      <c r="M1001" s="65"/>
      <c r="N1001" s="65"/>
      <c r="O1001" s="65"/>
      <c r="P1001" s="65"/>
      <c r="Q1001" s="65"/>
      <c r="R1001" s="65"/>
      <c r="S1001" s="65"/>
      <c r="T1001" s="65"/>
      <c r="U1001" s="65"/>
      <c r="V1001" s="65"/>
      <c r="W1001" s="65"/>
      <c r="X1001" s="65"/>
      <c r="Y1001" s="65"/>
      <c r="Z1001" s="65"/>
    </row>
    <row r="1002" ht="15.75" customHeight="1" spans="1:26">
      <c r="A1002" s="65"/>
      <c r="B1002" s="65"/>
      <c r="C1002" s="65"/>
      <c r="D1002" s="65"/>
      <c r="E1002" s="65"/>
      <c r="F1002" s="65"/>
      <c r="G1002" s="65"/>
      <c r="H1002" s="65"/>
      <c r="I1002" s="65"/>
      <c r="J1002" s="65"/>
      <c r="K1002" s="65"/>
      <c r="L1002" s="65"/>
      <c r="M1002" s="65"/>
      <c r="N1002" s="65"/>
      <c r="O1002" s="65"/>
      <c r="P1002" s="65"/>
      <c r="Q1002" s="65"/>
      <c r="R1002" s="65"/>
      <c r="S1002" s="65"/>
      <c r="T1002" s="65"/>
      <c r="U1002" s="65"/>
      <c r="V1002" s="65"/>
      <c r="W1002" s="65"/>
      <c r="X1002" s="65"/>
      <c r="Y1002" s="65"/>
      <c r="Z1002" s="65"/>
    </row>
  </sheetData>
  <mergeCells count="68">
    <mergeCell ref="A1:N1"/>
    <mergeCell ref="A2:B2"/>
    <mergeCell ref="C2:G2"/>
    <mergeCell ref="H2:I2"/>
    <mergeCell ref="J2:N2"/>
    <mergeCell ref="A3:B3"/>
    <mergeCell ref="C3:G3"/>
    <mergeCell ref="H3:I3"/>
    <mergeCell ref="J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G6"/>
    <mergeCell ref="H6:I6"/>
    <mergeCell ref="J6:N6"/>
    <mergeCell ref="A7:B7"/>
    <mergeCell ref="C7:G7"/>
    <mergeCell ref="H7:I7"/>
    <mergeCell ref="J7:N7"/>
    <mergeCell ref="A8:N8"/>
    <mergeCell ref="B9:C9"/>
    <mergeCell ref="F9:K9"/>
    <mergeCell ref="L9:N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</mergeCells>
  <pageMargins left="0.236111111111111" right="0.236111111111111" top="0.196527777777778" bottom="0.236111111111111" header="0" footer="0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GRADED SPEC</vt:lpstr>
      <vt:lpstr>GRADED SPEC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</cp:lastModifiedBy>
  <dcterms:created xsi:type="dcterms:W3CDTF">2021-03-19T05:51:00Z</dcterms:created>
  <dcterms:modified xsi:type="dcterms:W3CDTF">2023-06-27T00:40:26Z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DE5749EFDF6F470CB22973888829CF62</vt:lpwstr>
  </property>
</Properties>
</file>