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 firstSheet="1" activeTab="3"/>
  </bookViews>
  <sheets>
    <sheet name="STYLE HISTORY" sheetId="2" state="hidden" r:id="rId1"/>
    <sheet name="XS-XXL" sheetId="27" r:id="rId2"/>
    <sheet name="XS-XXL  (cm)" sheetId="28" r:id="rId3"/>
    <sheet name="1X-3X" sheetId="29" r:id="rId4"/>
    <sheet name="1X-3X (cm)" sheetId="30" r:id="rId5"/>
    <sheet name="DEV SPEC (MED) --22" sheetId="9" state="hidden" r:id="rId6"/>
    <sheet name="1ST FIT (MED) 3-9-23" sheetId="10" state="hidden" r:id="rId7"/>
    <sheet name="2ND FIT (MED) 4-4-23" sheetId="11" state="hidden" r:id="rId8"/>
    <sheet name="3RD FIT (MED) 5-12-23" sheetId="12" state="hidden" r:id="rId9"/>
    <sheet name="PP FIT (MED) 6-7-23" sheetId="13" state="hidden" r:id="rId10"/>
    <sheet name="GRADED SPECS (2)" sheetId="14" state="hidden" r:id="rId11"/>
  </sheets>
  <definedNames>
    <definedName name="Contract_No" localSheetId="5">#REF!</definedName>
    <definedName name="Contract_No" localSheetId="10">#REF!</definedName>
    <definedName name="Contract_No">#REF!</definedName>
    <definedName name="PROBLEM">#REF!</definedName>
    <definedName name="Z_8114DFCC_A971_5F4F_A611_B1A05A9EE44E_.wvu.PrintTitles" localSheetId="10">'GRADED SPECS (2)'!$1:$6</definedName>
    <definedName name="_xlnm.Print_Area" localSheetId="3">'1X-3X'!$A$1:$J$28</definedName>
    <definedName name="_xlnm.Print_Area" localSheetId="4">'1X-3X (cm)'!$A$1:$J$28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<sst xmlns="http://schemas.openxmlformats.org/spreadsheetml/2006/main" count="694" uniqueCount="207">
  <si>
    <t xml:space="preserve">STYLE  # </t>
  </si>
  <si>
    <t>DATE CREATED</t>
  </si>
  <si>
    <t>COLLECTION</t>
  </si>
  <si>
    <t>DESIGNER</t>
  </si>
  <si>
    <t>MAIN FABRIC:</t>
  </si>
  <si>
    <t>TECHNICAL DESIGNER</t>
  </si>
  <si>
    <t>CONTRAST FABRIC A:</t>
  </si>
  <si>
    <t>SAMPLE SIZE</t>
  </si>
  <si>
    <t>LINING</t>
  </si>
  <si>
    <t>REFERENCE STYLE</t>
  </si>
  <si>
    <t>VENDOR</t>
  </si>
  <si>
    <t>STYLE HISTORY</t>
  </si>
  <si>
    <t>DATE</t>
  </si>
  <si>
    <t>NAME</t>
  </si>
  <si>
    <t>REVISIONS</t>
  </si>
  <si>
    <t>EXAMPLE HERE</t>
  </si>
  <si>
    <t xml:space="preserve">Initial 1st Proto Dev TP </t>
  </si>
  <si>
    <t>GRADED SPEC PAGE</t>
  </si>
  <si>
    <t>STYLE NAME:</t>
  </si>
  <si>
    <t>BG5132 CATHERINE</t>
  </si>
  <si>
    <t>DESIGNER:</t>
  </si>
  <si>
    <t>SARAH P / SOPHIA S</t>
  </si>
  <si>
    <t>DATE CREATED:</t>
  </si>
  <si>
    <t>TP COMPLETED BY:</t>
  </si>
  <si>
    <t>SEASON:</t>
  </si>
  <si>
    <t>TECH DESIGNER:</t>
  </si>
  <si>
    <t>SOFIA / ESTHER</t>
  </si>
  <si>
    <t>DELIVERY:</t>
  </si>
  <si>
    <t>VENDOR:</t>
  </si>
  <si>
    <t>MILLY</t>
  </si>
  <si>
    <t>SIZE RANGE:</t>
  </si>
  <si>
    <t>XS-XXL</t>
  </si>
  <si>
    <t>SAMPLE SIZE:</t>
  </si>
  <si>
    <t>SMALL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</si>
  <si>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</si>
  <si>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</si>
  <si>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</si>
  <si>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</si>
  <si>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</si>
  <si>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</si>
  <si>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</si>
  <si>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</si>
  <si>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</si>
  <si>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>TOTAL BODY LENGTH (FROM FRONT STRAP JOINT TO WAIST SEAM)</t>
  </si>
  <si>
    <r>
      <rPr>
        <sz val="12"/>
        <color theme="1"/>
        <rFont val="宋体"/>
        <charset val="134"/>
      </rPr>
      <t>上身长</t>
    </r>
    <r>
      <rPr>
        <sz val="12"/>
        <color theme="1"/>
        <rFont val="Calibri"/>
        <charset val="134"/>
      </rPr>
      <t>-</t>
    </r>
    <r>
      <rPr>
        <sz val="12"/>
        <color theme="1"/>
        <rFont val="宋体"/>
        <charset val="134"/>
      </rPr>
      <t>肩带连接点到腰</t>
    </r>
  </si>
  <si>
    <t>SS BODICE LENGTH (AH TO WAIST SEAM)</t>
  </si>
  <si>
    <t>上身侧缝长</t>
  </si>
  <si>
    <t>CB BODICE LENGTH (FROM TOP EDGE TO WAIST SEAM)</t>
  </si>
  <si>
    <t>上身后中长</t>
  </si>
  <si>
    <t>CF SKIRT LENGTH (FROM WAIST JOINT SEAM TO HEM)</t>
  </si>
  <si>
    <t>前中裙长</t>
  </si>
  <si>
    <t>BUST WIDTH (1" BELOW AH)</t>
  </si>
  <si>
    <r>
      <rPr>
        <sz val="12"/>
        <color theme="1"/>
        <rFont val="宋体"/>
        <charset val="134"/>
      </rPr>
      <t>胸围</t>
    </r>
    <r>
      <rPr>
        <sz val="12"/>
        <color theme="1"/>
        <rFont val="Calibri"/>
        <charset val="134"/>
      </rPr>
      <t>-</t>
    </r>
    <r>
      <rPr>
        <sz val="12"/>
        <color theme="1"/>
        <rFont val="宋体"/>
        <charset val="134"/>
      </rPr>
      <t>腋下</t>
    </r>
    <r>
      <rPr>
        <sz val="12"/>
        <color theme="1"/>
        <rFont val="Calibri"/>
        <charset val="134"/>
      </rPr>
      <t>1‘</t>
    </r>
  </si>
  <si>
    <t>WAIST SEAM WIDTH</t>
  </si>
  <si>
    <t>腰围</t>
  </si>
  <si>
    <t>HIP WIDTH (8.5" BELOW WAIST JOIN SEAM) - 3PT MEASUREMENT</t>
  </si>
  <si>
    <r>
      <rPr>
        <sz val="12"/>
        <color theme="1"/>
        <rFont val="宋体"/>
        <charset val="134"/>
      </rPr>
      <t>臀围三点量</t>
    </r>
    <r>
      <rPr>
        <sz val="12"/>
        <color theme="1"/>
        <rFont val="Calibri"/>
        <charset val="134"/>
      </rPr>
      <t>-</t>
    </r>
    <r>
      <rPr>
        <sz val="12"/>
        <color theme="1"/>
        <rFont val="宋体"/>
        <charset val="134"/>
      </rPr>
      <t>腰下</t>
    </r>
  </si>
  <si>
    <t>THIGH WIDTH (15" BELOW WAIST JOIN SEAM)</t>
  </si>
  <si>
    <r>
      <rPr>
        <sz val="12"/>
        <color theme="1"/>
        <rFont val="宋体"/>
        <charset val="134"/>
      </rPr>
      <t>大腿围</t>
    </r>
    <r>
      <rPr>
        <sz val="12"/>
        <color theme="1"/>
        <rFont val="Calibri"/>
        <charset val="134"/>
      </rPr>
      <t>-</t>
    </r>
    <r>
      <rPr>
        <sz val="12"/>
        <color theme="1"/>
        <rFont val="宋体"/>
        <charset val="134"/>
      </rPr>
      <t>腰下</t>
    </r>
    <r>
      <rPr>
        <sz val="12"/>
        <color theme="1"/>
        <rFont val="Calibri"/>
        <charset val="134"/>
      </rPr>
      <t>15‘’</t>
    </r>
  </si>
  <si>
    <t>KNEE WIDTH (29" BELOW AH)</t>
  </si>
  <si>
    <r>
      <rPr>
        <sz val="12"/>
        <color theme="1"/>
        <rFont val="宋体"/>
        <charset val="134"/>
      </rPr>
      <t>膝盖围</t>
    </r>
    <r>
      <rPr>
        <sz val="12"/>
        <color theme="1"/>
        <rFont val="Calibri"/>
        <charset val="134"/>
      </rPr>
      <t>-</t>
    </r>
    <r>
      <rPr>
        <sz val="12"/>
        <color theme="1"/>
        <rFont val="宋体"/>
        <charset val="134"/>
      </rPr>
      <t>腰下</t>
    </r>
    <r>
      <rPr>
        <sz val="12"/>
        <color theme="1"/>
        <rFont val="Calibri"/>
        <charset val="134"/>
      </rPr>
      <t>29‘’</t>
    </r>
  </si>
  <si>
    <r>
      <rPr>
        <sz val="10"/>
        <color theme="1"/>
        <rFont val="Calibri"/>
        <charset val="134"/>
      </rPr>
      <t>SWEEP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WIDTH - ALONG THE EDGE</t>
    </r>
  </si>
  <si>
    <t>面布摆围弧量</t>
  </si>
  <si>
    <r>
      <rPr>
        <sz val="10"/>
        <color theme="1"/>
        <rFont val="Calibri"/>
        <charset val="134"/>
      </rPr>
      <t>SWEEP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WIDTH - ALONG THE EDGE</t>
    </r>
  </si>
  <si>
    <t>里布摆围弧量</t>
  </si>
  <si>
    <t>SLIT HEIGHT</t>
  </si>
  <si>
    <t>开叉长</t>
  </si>
  <si>
    <t>FRONT NECK DROP - STRAP JOINT SEAM  TO CF NECKLINE (STRAIGHT DOWN)</t>
  </si>
  <si>
    <r>
      <rPr>
        <sz val="12"/>
        <color rgb="FF000000"/>
        <rFont val="宋体"/>
        <charset val="134"/>
      </rPr>
      <t>前领滴</t>
    </r>
    <r>
      <rPr>
        <sz val="12"/>
        <color rgb="FF000000"/>
        <rFont val="Calibri"/>
        <charset val="134"/>
      </rPr>
      <t>-</t>
    </r>
    <r>
      <rPr>
        <sz val="12"/>
        <color rgb="FF000000"/>
        <rFont val="宋体"/>
        <charset val="134"/>
      </rPr>
      <t>肩带连接点到前中</t>
    </r>
  </si>
  <si>
    <t>BACK NECK DROP - STRAP JOINT SEAM  TO CF NECKLINE (STRAIGHT DOWN)</t>
  </si>
  <si>
    <r>
      <rPr>
        <sz val="12"/>
        <color rgb="FF000000"/>
        <rFont val="宋体"/>
        <charset val="134"/>
      </rPr>
      <t>后领滴</t>
    </r>
    <r>
      <rPr>
        <sz val="12"/>
        <color rgb="FF000000"/>
        <rFont val="Calibri"/>
        <charset val="134"/>
      </rPr>
      <t>-</t>
    </r>
    <r>
      <rPr>
        <sz val="12"/>
        <color rgb="FF000000"/>
        <rFont val="宋体"/>
        <charset val="134"/>
      </rPr>
      <t>肩带连接点到后中</t>
    </r>
  </si>
  <si>
    <t>FRONT STRAP DISTANCE - INNER EDGE</t>
  </si>
  <si>
    <t>前肩带间距</t>
  </si>
  <si>
    <t>BACK STRAP DISTANCE - INNER EDGE</t>
  </si>
  <si>
    <t>后肩带间距</t>
  </si>
  <si>
    <t>SHOULDER STRAP LENGTH</t>
  </si>
  <si>
    <t>肩带长</t>
  </si>
  <si>
    <t>ADJUSTABLE RANGE LENGTH</t>
  </si>
  <si>
    <t>肩带调节量</t>
  </si>
  <si>
    <t>ZIPPER LENGTH</t>
  </si>
  <si>
    <t>拉链长</t>
  </si>
  <si>
    <t>BRAND:</t>
  </si>
  <si>
    <t>SOFIA / ESTHER/MAYRA</t>
  </si>
  <si>
    <t>1X-3X</t>
  </si>
  <si>
    <t>1X</t>
  </si>
  <si>
    <t>0X</t>
  </si>
  <si>
    <t>2X</t>
  </si>
  <si>
    <t>3X</t>
  </si>
  <si>
    <t>上身长-肩带连接点到腰</t>
  </si>
  <si>
    <t>胸围-腋下1‘’</t>
  </si>
  <si>
    <t>HIP WIDTH (8.5" BELOW WAIST JOIN SEAM)</t>
  </si>
  <si>
    <t>臀围三点量-腰下</t>
  </si>
  <si>
    <t>大腿围-腰下15‘’</t>
  </si>
  <si>
    <t>膝盖围-腰下29‘’</t>
  </si>
  <si>
    <t>前领滴-肩带连接点到前中</t>
  </si>
  <si>
    <t>后领滴-肩带连接点到后中</t>
  </si>
  <si>
    <t xml:space="preserve">FRONT STRAP DISTANCE - INNER EDGE </t>
  </si>
  <si>
    <t>COLORS:</t>
  </si>
  <si>
    <t>FIT DATE:</t>
  </si>
  <si>
    <t>TECHNICAL DESIGNER:</t>
  </si>
  <si>
    <t>ASHLEY / MARIA</t>
  </si>
  <si>
    <t>MEDIUM</t>
  </si>
  <si>
    <t>LINING:</t>
  </si>
  <si>
    <t>PO#:</t>
  </si>
  <si>
    <t>FACTORY/VENDOR:</t>
  </si>
  <si>
    <t>NOTES:</t>
  </si>
  <si>
    <t>FIT SPECS</t>
  </si>
  <si>
    <t>POM</t>
  </si>
  <si>
    <t>DESCRIPTION</t>
  </si>
  <si>
    <t>TRANSLATION</t>
  </si>
  <si>
    <t>TOL 
+ / -</t>
  </si>
  <si>
    <t>TGT SPEC</t>
  </si>
  <si>
    <t xml:space="preserve">(M)
DEV SAMPLE
</t>
  </si>
  <si>
    <t>DIFF</t>
  </si>
  <si>
    <t>REVISED TARGET SPECS</t>
  </si>
  <si>
    <t>CORRECTION NOTES</t>
  </si>
  <si>
    <t>PLEASE REVIEW ALL COMMENTS/IMAGES, CORRECT, AND PROCEED TO T.O.P.</t>
  </si>
  <si>
    <t>PLEASE SEND A PAPER PATTERN WITH ALL FIT SAMPLES INCLUDING T.O.P.S. &amp; RECUTS
***NOTE: SAMPLES RECEIVED WITHOUT PATTERNS ARE SUBJECT TO REJECTION WITHOUT FIT.***</t>
  </si>
  <si>
    <t>CENTER FRONT BODY LENGTH FROM HPB</t>
  </si>
  <si>
    <t>CENTER BACK BODY LENGTH FROM HPB</t>
  </si>
  <si>
    <t>FRONT BODICE LENGTH FROM HPB @ STRAP JOIN TO WAIST SEAM</t>
  </si>
  <si>
    <t>BACK BODICE LENGTH FROM HPB @ STRAP JOIN TO WAIST SEAM</t>
  </si>
  <si>
    <r>
      <rPr>
        <b/>
        <sz val="10"/>
        <color theme="1"/>
        <rFont val="Arial"/>
        <charset val="134"/>
      </rPr>
      <t xml:space="preserve">ALL MEASUREMENTS OUT OF TOLERANCE ARE HIGHLIGHTED IN </t>
    </r>
    <r>
      <rPr>
        <b/>
        <sz val="10"/>
        <color rgb="FF4472C4"/>
        <rFont val="Arial"/>
        <charset val="134"/>
      </rPr>
      <t>BLUE</t>
    </r>
    <r>
      <rPr>
        <b/>
        <sz val="10"/>
        <color theme="1"/>
        <rFont val="Arial"/>
        <charset val="134"/>
      </rPr>
      <t xml:space="preserve">.
ALL UPDATED POMS ARE HIGHLIGHTED IN </t>
    </r>
    <r>
      <rPr>
        <b/>
        <sz val="10"/>
        <color rgb="FFFFFF00"/>
        <rFont val="Arial"/>
        <charset val="134"/>
      </rPr>
      <t>YELLOW</t>
    </r>
    <r>
      <rPr>
        <b/>
        <sz val="10"/>
        <color theme="1"/>
        <rFont val="Arial"/>
        <charset val="134"/>
      </rPr>
      <t>.
FIT ON: EDIT
FIT WITH: GRACE P., MAI, CARMINA, ASHLEY, MARIA, BRITTANY, NICOLE</t>
    </r>
  </si>
  <si>
    <t>SS BODICE LENGTH FROM AH TO SEAM</t>
  </si>
  <si>
    <t>ARMHOLE DROP FROM HPB</t>
  </si>
  <si>
    <t>FRONT NECK DROP FROM HPB @ STRAP JOIN</t>
  </si>
  <si>
    <t>BACK NECK DROP FROM HPB @ STRAP JOIN</t>
  </si>
  <si>
    <t xml:space="preserve">INTERNAL FIT NOTES: 
OTB HPS LENGTH:  64” </t>
  </si>
  <si>
    <t>DISTANCE BETWEEN FRONT STRAPS</t>
  </si>
  <si>
    <t>DISTANCE BETWEEN BACK STRAPS</t>
  </si>
  <si>
    <t>STRAP WIDTH</t>
  </si>
  <si>
    <t>STRAP LENGTH (INCLUDING O-RING + LOOP)</t>
  </si>
  <si>
    <t>STRAP SET LOOP LENGTH (RING TO NECK EDGE)</t>
  </si>
  <si>
    <t>ZIPPER OPENING LENGTH</t>
  </si>
  <si>
    <t xml:space="preserve">BUST CIRCUMFERENCE 1" BELOW AH </t>
  </si>
  <si>
    <t>UNDER BUST PLACEMENT FROM AH</t>
  </si>
  <si>
    <t>UNDER BUST CIRCUMFERENCE</t>
  </si>
  <si>
    <t>WAIST CIRCUMFERENCE AT SEAM</t>
  </si>
  <si>
    <t>LOW HIP PLACEMENT FROM WAIST SEAM</t>
  </si>
  <si>
    <t>LOW HIP CIRCUMFERENCE (STRAIGHT ACROSS)</t>
  </si>
  <si>
    <t>SWEEP CIRCUMFERENCE ALONG CURVE</t>
  </si>
  <si>
    <t>LINING SWEEP CIRCUMFERENCE ALONG CURVE</t>
  </si>
  <si>
    <t>CF SKIRT LENGTH FROM</t>
  </si>
  <si>
    <t>CB SKIRT LENGTH FROM WAIST SEAM</t>
  </si>
  <si>
    <t>FIT PHOTOS (FRONT, BACK, &amp; SIDE)</t>
  </si>
  <si>
    <t>DETAILED FIT PHOTOS</t>
  </si>
  <si>
    <t>REVISED</t>
  </si>
  <si>
    <r>
      <rPr>
        <b/>
        <sz val="11"/>
        <color theme="1"/>
        <rFont val="Arial"/>
        <charset val="134"/>
      </rPr>
      <t xml:space="preserve">ALL MEASUREMENTS OUT OF TOLERANCE ARE HIGHLIGHTED IN </t>
    </r>
    <r>
      <rPr>
        <b/>
        <sz val="11"/>
        <color rgb="FF4472C4"/>
        <rFont val="Arial"/>
        <charset val="134"/>
      </rPr>
      <t>BLUE</t>
    </r>
    <r>
      <rPr>
        <b/>
        <sz val="11"/>
        <color theme="1"/>
        <rFont val="Arial"/>
        <charset val="134"/>
      </rPr>
      <t xml:space="preserve">.
ALL UPDATED POMS ARE HIGHLIGHTED IN </t>
    </r>
    <r>
      <rPr>
        <b/>
        <sz val="11"/>
        <color rgb="FFFFFF00"/>
        <rFont val="Arial"/>
        <charset val="134"/>
      </rPr>
      <t>YELLOW</t>
    </r>
    <r>
      <rPr>
        <b/>
        <sz val="11"/>
        <color theme="1"/>
        <rFont val="Arial"/>
        <charset val="134"/>
      </rPr>
      <t>.
FIT ON: EDIT
FIT WITH: MAI, MARIA, ASHLEY, BRITTANY, MAKAYLA, NICOLE, GRACE P.</t>
    </r>
  </si>
  <si>
    <t>REMOVED</t>
  </si>
  <si>
    <t>REMOVED POM</t>
  </si>
  <si>
    <t>ADDED POM</t>
  </si>
  <si>
    <t>FRONT ARMHOLE ALONG EDGE</t>
  </si>
  <si>
    <t xml:space="preserve">ADDED POM </t>
  </si>
  <si>
    <t>BACK ARMHOLE ALONG EDGE</t>
  </si>
  <si>
    <t>GO BACK TO TARGET SPEC</t>
  </si>
  <si>
    <t>SELF</t>
  </si>
  <si>
    <t>CF SKIRT LENGTH FROM (SELF)</t>
  </si>
  <si>
    <t>CB SKIRT LENGTH FROM WAIST SEAM (SELF)</t>
  </si>
  <si>
    <t>CF SKIRT LENGTH FROM (LINING)</t>
  </si>
  <si>
    <t>ADDED POM //REVISED</t>
  </si>
  <si>
    <t>CB SKIRT LENGTH FROM WAIST SEAM (LINING)</t>
  </si>
  <si>
    <t>SKIRT SLIT LENGTH (SELF)</t>
  </si>
  <si>
    <t>SKIRT SLIT LENGTH (LINING)</t>
  </si>
  <si>
    <t>W/L SS RUCHING START POINT FROM ARMHOLE</t>
  </si>
  <si>
    <t>W/L FINISHED SS RUCHING LENGTH</t>
  </si>
  <si>
    <t>ASHLEY</t>
  </si>
  <si>
    <t xml:space="preserve">INTERNAL FIT NOTES: 
OTB HPS LENGTH:  603/4” </t>
  </si>
  <si>
    <r>
      <rPr>
        <b/>
        <sz val="11"/>
        <color theme="1"/>
        <rFont val="Arial"/>
        <charset val="134"/>
      </rPr>
      <t xml:space="preserve">ALL MEASUREMENTS OUT OF TOLERANCE ARE HIGHLIGHTED IN </t>
    </r>
    <r>
      <rPr>
        <b/>
        <sz val="11"/>
        <color rgb="FF4472C4"/>
        <rFont val="Arial"/>
        <charset val="134"/>
      </rPr>
      <t>BLUE</t>
    </r>
    <r>
      <rPr>
        <b/>
        <sz val="11"/>
        <color theme="1"/>
        <rFont val="Arial"/>
        <charset val="134"/>
      </rPr>
      <t xml:space="preserve">.
ALL UPDATED POMS ARE HIGHLIGHTED IN </t>
    </r>
    <r>
      <rPr>
        <b/>
        <sz val="11"/>
        <color rgb="FFFFFF00"/>
        <rFont val="Arial"/>
        <charset val="134"/>
      </rPr>
      <t>YELLOW</t>
    </r>
    <r>
      <rPr>
        <b/>
        <sz val="11"/>
        <color theme="1"/>
        <rFont val="Arial"/>
        <charset val="134"/>
      </rPr>
      <t>.
FIT ON: EDIT
FIT WITH: GRACE P., MAI, MAKAYLA, JACKY ASHLEY, NICOLE</t>
    </r>
  </si>
  <si>
    <t>KEEP AS SAMPLE</t>
  </si>
  <si>
    <t xml:space="preserve">INTERNAL FIT NOTES: 
OTB HPS LENGTH:  61 1/4” </t>
  </si>
  <si>
    <t>GO BACK TO SPEC</t>
  </si>
  <si>
    <t>ROBE</t>
  </si>
  <si>
    <t>GRACE</t>
  </si>
  <si>
    <t>POLY SATIN/CHARMEUSE</t>
  </si>
  <si>
    <t>NAOMI</t>
  </si>
  <si>
    <t>GRADED SPEC</t>
  </si>
  <si>
    <t>STANDARD SIZE</t>
  </si>
  <si>
    <t>PLUS SIZE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</si>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</sst>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0.0"/>
    <numFmt numFmtId="178" formatCode="m/d"/>
    <numFmt numFmtId="179" formatCode="#\ ?/??"/>
    <numFmt numFmtId="180" formatCode="mm/dd/yy"/>
    <numFmt numFmtId="181" formatCode="0.00_ "/>
    <numFmt numFmtId="182" formatCode="#\ ??/??"/>
    <numFmt numFmtId="183" formatCode="#\ ??/16"/>
    <numFmt numFmtId="184" formatCode="#\ ?/?;\-?/?;0"/>
    <numFmt numFmtId="185" formatCode="[$-F800]dddd\,\ mmmm\ dd\,\ yyyy"/>
  </numFmts>
  <fonts count="76">
    <font>
      <sz val="12"/>
      <color theme="1"/>
      <name val="Arial"/>
      <charset val="134"/>
      <scheme val="minor"/>
    </font>
    <font>
      <sz val="12"/>
      <color rgb="FF000000"/>
      <name val="Calibri"/>
      <charset val="134"/>
    </font>
    <font>
      <sz val="12"/>
      <name val="Arial"/>
      <charset val="134"/>
    </font>
    <font>
      <b/>
      <sz val="12"/>
      <color rgb="FF000000"/>
      <name val="Calibri"/>
      <charset val="134"/>
    </font>
    <font>
      <sz val="11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sz val="12"/>
      <color theme="1"/>
      <name val="Calibri"/>
      <charset val="134"/>
    </font>
    <font>
      <b/>
      <sz val="12"/>
      <color theme="1"/>
      <name val="Calibri"/>
      <charset val="134"/>
    </font>
    <font>
      <b/>
      <sz val="11"/>
      <color rgb="FF000000"/>
      <name val="Calibri"/>
      <charset val="134"/>
    </font>
    <font>
      <b/>
      <sz val="28"/>
      <color theme="1"/>
      <name val="Calibri"/>
      <charset val="134"/>
    </font>
    <font>
      <b/>
      <sz val="12"/>
      <color rgb="FFFF0000"/>
      <name val="Calibri"/>
      <charset val="134"/>
    </font>
    <font>
      <sz val="12"/>
      <color rgb="FFFF0000"/>
      <name val="Calibri"/>
      <charset val="134"/>
    </font>
    <font>
      <b/>
      <sz val="12"/>
      <color rgb="FF0000FF"/>
      <name val="Calibri"/>
      <charset val="134"/>
    </font>
    <font>
      <sz val="12"/>
      <color theme="1"/>
      <name val="Arial"/>
      <charset val="134"/>
    </font>
    <font>
      <b/>
      <sz val="12"/>
      <color theme="1"/>
      <name val="Arial"/>
      <charset val="134"/>
    </font>
    <font>
      <sz val="12"/>
      <color rgb="FFFF0000"/>
      <name val="Arial"/>
      <charset val="134"/>
    </font>
    <font>
      <sz val="12"/>
      <color rgb="FF000000"/>
      <name val="Arial"/>
      <charset val="134"/>
    </font>
    <font>
      <b/>
      <sz val="11"/>
      <color rgb="FFFF0000"/>
      <name val="Calibri"/>
      <charset val="134"/>
    </font>
    <font>
      <b/>
      <sz val="14"/>
      <color rgb="FFFF0000"/>
      <name val="Calibri"/>
      <charset val="134"/>
    </font>
    <font>
      <b/>
      <sz val="10"/>
      <color theme="1"/>
      <name val="Calibri"/>
      <charset val="134"/>
    </font>
    <font>
      <b/>
      <sz val="11"/>
      <color theme="1"/>
      <name val="Calibri"/>
      <charset val="134"/>
    </font>
    <font>
      <b/>
      <strike/>
      <sz val="12"/>
      <color rgb="FF000000"/>
      <name val="Calibri"/>
      <charset val="134"/>
    </font>
    <font>
      <strike/>
      <sz val="12"/>
      <color theme="1"/>
      <name val="Calibri"/>
      <charset val="134"/>
    </font>
    <font>
      <b/>
      <strike/>
      <sz val="12"/>
      <color theme="1"/>
      <name val="Calibri"/>
      <charset val="134"/>
    </font>
    <font>
      <strike/>
      <sz val="12"/>
      <color rgb="FFFF0000"/>
      <name val="Calibri"/>
      <charset val="134"/>
    </font>
    <font>
      <b/>
      <sz val="12"/>
      <color rgb="FF000000"/>
      <name val="Arial"/>
      <charset val="134"/>
    </font>
    <font>
      <b/>
      <sz val="12"/>
      <color rgb="FFFF0000"/>
      <name val="Arial"/>
      <charset val="134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11"/>
      <name val="Calibri"/>
      <charset val="134"/>
    </font>
    <font>
      <sz val="11"/>
      <name val="Calibri"/>
      <charset val="134"/>
    </font>
    <font>
      <sz val="12"/>
      <color theme="1"/>
      <name val="宋体"/>
      <charset val="134"/>
    </font>
    <font>
      <sz val="10"/>
      <color rgb="FFFF0000"/>
      <name val="Calibri"/>
      <charset val="134"/>
    </font>
    <font>
      <sz val="12"/>
      <color rgb="FF000000"/>
      <name val="宋体"/>
      <charset val="134"/>
    </font>
    <font>
      <sz val="9"/>
      <color rgb="FF7F7F7F"/>
      <name val="Calibri"/>
      <charset val="134"/>
    </font>
    <font>
      <b/>
      <sz val="15"/>
      <color rgb="FF000000"/>
      <name val="Calibri"/>
      <charset val="134"/>
    </font>
    <font>
      <b/>
      <sz val="9"/>
      <color rgb="FF000000"/>
      <name val="Calibri"/>
      <charset val="134"/>
    </font>
    <font>
      <b/>
      <sz val="7"/>
      <color rgb="FF000000"/>
      <name val="Calibri"/>
      <charset val="134"/>
    </font>
    <font>
      <sz val="11"/>
      <color theme="1"/>
      <name val="Calibri"/>
      <charset val="134"/>
    </font>
    <font>
      <b/>
      <sz val="22"/>
      <color theme="1"/>
      <name val="Calibri"/>
      <charset val="134"/>
    </font>
    <font>
      <b/>
      <u/>
      <sz val="10"/>
      <color theme="1"/>
      <name val="Calibri"/>
      <charset val="134"/>
    </font>
    <font>
      <sz val="22"/>
      <color theme="1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0"/>
      <color rgb="FF000000"/>
      <name val="Arial"/>
      <charset val="134"/>
      <scheme val="minor"/>
    </font>
    <font>
      <sz val="10"/>
      <color rgb="FF000000"/>
      <name val="Arial"/>
      <charset val="134"/>
    </font>
    <font>
      <b/>
      <sz val="10"/>
      <color theme="1"/>
      <name val="Arial"/>
      <charset val="134"/>
    </font>
    <font>
      <b/>
      <sz val="10"/>
      <color rgb="FF4472C4"/>
      <name val="Arial"/>
      <charset val="134"/>
    </font>
    <font>
      <b/>
      <sz val="10"/>
      <color rgb="FFFFFF00"/>
      <name val="Arial"/>
      <charset val="134"/>
    </font>
    <font>
      <b/>
      <sz val="11"/>
      <color theme="1"/>
      <name val="Arial"/>
      <charset val="134"/>
    </font>
    <font>
      <b/>
      <sz val="11"/>
      <color rgb="FF4472C4"/>
      <name val="Arial"/>
      <charset val="134"/>
    </font>
    <font>
      <b/>
      <sz val="11"/>
      <color rgb="FFFFFF00"/>
      <name val="Arial"/>
      <charset val="134"/>
    </font>
  </fonts>
  <fills count="5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E3D6"/>
        <bgColor rgb="FFFFE3D6"/>
      </patternFill>
    </fill>
    <fill>
      <patternFill patternType="solid">
        <fgColor rgb="FFFFFFCC"/>
        <bgColor rgb="FFFFFF9A"/>
      </patternFill>
    </fill>
    <fill>
      <patternFill patternType="solid">
        <fgColor rgb="FFFFFFCC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rgb="FFFFFF9A"/>
        <bgColor rgb="FFFFFF9A"/>
      </patternFill>
    </fill>
    <fill>
      <patternFill patternType="solid">
        <fgColor rgb="FFB7B7B7"/>
        <bgColor rgb="FFB7B7B7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48" fillId="0" borderId="0" applyFont="0" applyFill="0" applyBorder="0" applyAlignment="0" applyProtection="0">
      <alignment vertical="center"/>
    </xf>
    <xf numFmtId="44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2" fontId="48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20" borderId="87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6" fillId="0" borderId="89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24" borderId="90" applyNumberFormat="0" applyAlignment="0" applyProtection="0">
      <alignment vertical="center"/>
    </xf>
    <xf numFmtId="0" fontId="58" fillId="25" borderId="91" applyNumberFormat="0" applyAlignment="0" applyProtection="0">
      <alignment vertical="center"/>
    </xf>
    <xf numFmtId="0" fontId="59" fillId="25" borderId="90" applyNumberFormat="0" applyAlignment="0" applyProtection="0">
      <alignment vertical="center"/>
    </xf>
    <xf numFmtId="0" fontId="60" fillId="26" borderId="92" applyNumberFormat="0" applyAlignment="0" applyProtection="0">
      <alignment vertical="center"/>
    </xf>
    <xf numFmtId="0" fontId="61" fillId="0" borderId="93" applyNumberFormat="0" applyFill="0" applyAlignment="0" applyProtection="0">
      <alignment vertical="center"/>
    </xf>
    <xf numFmtId="0" fontId="62" fillId="0" borderId="94" applyNumberFormat="0" applyFill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6" fillId="3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6" fillId="45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66" fillId="50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7" fillId="52" borderId="0" applyNumberFormat="0" applyBorder="0" applyAlignment="0" applyProtection="0">
      <alignment vertical="center"/>
    </xf>
    <xf numFmtId="0" fontId="66" fillId="53" borderId="0" applyNumberFormat="0" applyBorder="0" applyAlignment="0" applyProtection="0">
      <alignment vertical="center"/>
    </xf>
    <xf numFmtId="0" fontId="68" fillId="0" borderId="0"/>
    <xf numFmtId="0" fontId="0" fillId="0" borderId="0"/>
    <xf numFmtId="0" fontId="0" fillId="0" borderId="0"/>
    <xf numFmtId="0" fontId="17" fillId="0" borderId="0"/>
    <xf numFmtId="0" fontId="0" fillId="0" borderId="0"/>
    <xf numFmtId="0" fontId="69" fillId="0" borderId="0"/>
    <xf numFmtId="0" fontId="48" fillId="0" borderId="0"/>
    <xf numFmtId="0" fontId="68" fillId="0" borderId="0"/>
    <xf numFmtId="0" fontId="68" fillId="0" borderId="0"/>
  </cellStyleXfs>
  <cellXfs count="40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3" fillId="0" borderId="1" xfId="0" applyFont="1" applyBorder="1" applyAlignment="1">
      <alignment horizontal="left"/>
    </xf>
    <xf numFmtId="0" fontId="2" fillId="0" borderId="3" xfId="0" applyFont="1" applyBorder="1"/>
    <xf numFmtId="0" fontId="4" fillId="0" borderId="1" xfId="0" applyFont="1" applyBorder="1" applyAlignment="1">
      <alignment horizontal="left"/>
    </xf>
    <xf numFmtId="0" fontId="5" fillId="3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6" fillId="3" borderId="6" xfId="0" applyFont="1" applyFill="1" applyBorder="1" applyAlignment="1">
      <alignment vertical="center"/>
    </xf>
    <xf numFmtId="0" fontId="6" fillId="3" borderId="7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2" fillId="0" borderId="9" xfId="0" applyFont="1" applyBorder="1"/>
    <xf numFmtId="0" fontId="1" fillId="0" borderId="6" xfId="0" applyFont="1" applyBorder="1" applyAlignment="1">
      <alignment horizontal="center" vertical="center"/>
    </xf>
    <xf numFmtId="0" fontId="2" fillId="0" borderId="10" xfId="0" applyFont="1" applyBorder="1"/>
    <xf numFmtId="0" fontId="1" fillId="0" borderId="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2" fillId="0" borderId="15" xfId="0" applyFont="1" applyBorder="1"/>
    <xf numFmtId="0" fontId="7" fillId="3" borderId="16" xfId="0" applyFont="1" applyFill="1" applyBorder="1"/>
    <xf numFmtId="176" fontId="7" fillId="3" borderId="17" xfId="0" applyNumberFormat="1" applyFont="1" applyFill="1" applyBorder="1"/>
    <xf numFmtId="0" fontId="8" fillId="0" borderId="18" xfId="0" applyFont="1" applyBorder="1"/>
    <xf numFmtId="176" fontId="7" fillId="0" borderId="19" xfId="0" applyNumberFormat="1" applyFont="1" applyBorder="1" applyAlignment="1">
      <alignment horizontal="center" vertical="center"/>
    </xf>
    <xf numFmtId="176" fontId="3" fillId="4" borderId="19" xfId="0" applyNumberFormat="1" applyFont="1" applyFill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0" xfId="0" applyFont="1" applyBorder="1" applyAlignment="1">
      <alignment horizontal="left" vertical="center"/>
    </xf>
    <xf numFmtId="0" fontId="2" fillId="0" borderId="21" xfId="0" applyFont="1" applyBorder="1"/>
    <xf numFmtId="0" fontId="7" fillId="3" borderId="2" xfId="0" applyFont="1" applyFill="1" applyBorder="1"/>
    <xf numFmtId="176" fontId="7" fillId="3" borderId="22" xfId="0" applyNumberFormat="1" applyFont="1" applyFill="1" applyBorder="1"/>
    <xf numFmtId="176" fontId="8" fillId="0" borderId="3" xfId="0" applyNumberFormat="1" applyFont="1" applyBorder="1" applyAlignment="1">
      <alignment horizontal="center" vertical="center"/>
    </xf>
    <xf numFmtId="176" fontId="7" fillId="0" borderId="23" xfId="0" applyNumberFormat="1" applyFont="1" applyBorder="1" applyAlignment="1">
      <alignment horizontal="center" vertical="center"/>
    </xf>
    <xf numFmtId="176" fontId="8" fillId="4" borderId="23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8" fillId="0" borderId="3" xfId="0" applyFont="1" applyBorder="1"/>
    <xf numFmtId="176" fontId="3" fillId="4" borderId="23" xfId="0" applyNumberFormat="1" applyFont="1" applyFill="1" applyBorder="1" applyAlignment="1">
      <alignment horizontal="center" vertical="center"/>
    </xf>
    <xf numFmtId="176" fontId="7" fillId="0" borderId="22" xfId="0" applyNumberFormat="1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2" fillId="0" borderId="24" xfId="0" applyFont="1" applyBorder="1"/>
    <xf numFmtId="0" fontId="7" fillId="0" borderId="5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0" fontId="8" fillId="0" borderId="26" xfId="0" applyFont="1" applyBorder="1"/>
    <xf numFmtId="176" fontId="7" fillId="0" borderId="27" xfId="0" applyNumberFormat="1" applyFont="1" applyBorder="1" applyAlignment="1">
      <alignment horizontal="center" vertical="center"/>
    </xf>
    <xf numFmtId="176" fontId="3" fillId="4" borderId="27" xfId="0" applyNumberFormat="1" applyFont="1" applyFill="1" applyBorder="1" applyAlignment="1">
      <alignment horizontal="center" vertical="center"/>
    </xf>
    <xf numFmtId="0" fontId="4" fillId="0" borderId="23" xfId="0" applyFont="1" applyBorder="1" applyAlignment="1">
      <alignment horizontal="left"/>
    </xf>
    <xf numFmtId="0" fontId="1" fillId="0" borderId="13" xfId="0" applyFont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176" fontId="1" fillId="0" borderId="19" xfId="0" applyNumberFormat="1" applyFont="1" applyBorder="1" applyAlignment="1">
      <alignment horizontal="center" vertical="center"/>
    </xf>
    <xf numFmtId="176" fontId="3" fillId="0" borderId="19" xfId="0" applyNumberFormat="1" applyFont="1" applyBorder="1" applyAlignment="1">
      <alignment horizontal="center" vertical="center"/>
    </xf>
    <xf numFmtId="176" fontId="3" fillId="5" borderId="19" xfId="0" applyNumberFormat="1" applyFont="1" applyFill="1" applyBorder="1" applyAlignment="1">
      <alignment horizontal="center" vertical="center"/>
    </xf>
    <xf numFmtId="176" fontId="3" fillId="6" borderId="19" xfId="0" applyNumberFormat="1" applyFont="1" applyFill="1" applyBorder="1" applyAlignment="1">
      <alignment horizontal="center" vertical="center"/>
    </xf>
    <xf numFmtId="176" fontId="8" fillId="0" borderId="23" xfId="0" applyNumberFormat="1" applyFont="1" applyBorder="1" applyAlignment="1">
      <alignment horizontal="center" vertical="center"/>
    </xf>
    <xf numFmtId="176" fontId="3" fillId="5" borderId="23" xfId="0" applyNumberFormat="1" applyFont="1" applyFill="1" applyBorder="1" applyAlignment="1">
      <alignment horizontal="center" vertical="center"/>
    </xf>
    <xf numFmtId="176" fontId="3" fillId="0" borderId="23" xfId="0" applyNumberFormat="1" applyFont="1" applyBorder="1" applyAlignment="1">
      <alignment horizontal="center" vertical="center"/>
    </xf>
    <xf numFmtId="176" fontId="3" fillId="6" borderId="23" xfId="0" applyNumberFormat="1" applyFont="1" applyFill="1" applyBorder="1" applyAlignment="1">
      <alignment horizontal="center" vertical="center"/>
    </xf>
    <xf numFmtId="176" fontId="8" fillId="0" borderId="27" xfId="0" applyNumberFormat="1" applyFont="1" applyBorder="1" applyAlignment="1">
      <alignment horizontal="center" vertical="center"/>
    </xf>
    <xf numFmtId="176" fontId="3" fillId="5" borderId="27" xfId="0" applyNumberFormat="1" applyFont="1" applyFill="1" applyBorder="1" applyAlignment="1">
      <alignment horizontal="center" vertical="center"/>
    </xf>
    <xf numFmtId="176" fontId="3" fillId="0" borderId="27" xfId="0" applyNumberFormat="1" applyFont="1" applyBorder="1" applyAlignment="1">
      <alignment horizontal="center" vertical="center"/>
    </xf>
    <xf numFmtId="176" fontId="3" fillId="6" borderId="27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left"/>
    </xf>
    <xf numFmtId="0" fontId="2" fillId="0" borderId="28" xfId="0" applyFont="1" applyBorder="1"/>
    <xf numFmtId="0" fontId="7" fillId="0" borderId="9" xfId="0" applyFont="1" applyBorder="1" applyAlignment="1">
      <alignment vertical="center"/>
    </xf>
    <xf numFmtId="0" fontId="3" fillId="7" borderId="13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176" fontId="3" fillId="7" borderId="19" xfId="0" applyNumberFormat="1" applyFont="1" applyFill="1" applyBorder="1" applyAlignment="1">
      <alignment horizontal="center" vertical="center"/>
    </xf>
    <xf numFmtId="176" fontId="3" fillId="0" borderId="30" xfId="0" applyNumberFormat="1" applyFont="1" applyBorder="1" applyAlignment="1">
      <alignment horizontal="center" vertical="center"/>
    </xf>
    <xf numFmtId="176" fontId="1" fillId="0" borderId="18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6" fontId="3" fillId="7" borderId="23" xfId="0" applyNumberFormat="1" applyFont="1" applyFill="1" applyBorder="1" applyAlignment="1">
      <alignment horizontal="center" vertical="center"/>
    </xf>
    <xf numFmtId="176" fontId="3" fillId="0" borderId="31" xfId="0" applyNumberFormat="1" applyFont="1" applyBorder="1" applyAlignment="1">
      <alignment horizontal="center" vertical="center"/>
    </xf>
    <xf numFmtId="176" fontId="7" fillId="0" borderId="3" xfId="0" applyNumberFormat="1" applyFont="1" applyBorder="1" applyAlignment="1">
      <alignment horizontal="center" vertical="center"/>
    </xf>
    <xf numFmtId="177" fontId="7" fillId="0" borderId="23" xfId="0" applyNumberFormat="1" applyFont="1" applyBorder="1" applyAlignment="1">
      <alignment horizontal="center" vertical="center"/>
    </xf>
    <xf numFmtId="176" fontId="3" fillId="7" borderId="27" xfId="0" applyNumberFormat="1" applyFont="1" applyFill="1" applyBorder="1" applyAlignment="1">
      <alignment horizontal="center" vertical="center"/>
    </xf>
    <xf numFmtId="176" fontId="3" fillId="0" borderId="32" xfId="0" applyNumberFormat="1" applyFont="1" applyBorder="1" applyAlignment="1">
      <alignment horizontal="center" vertical="center"/>
    </xf>
    <xf numFmtId="176" fontId="7" fillId="0" borderId="26" xfId="0" applyNumberFormat="1" applyFont="1" applyBorder="1" applyAlignment="1">
      <alignment horizontal="center" vertical="center"/>
    </xf>
    <xf numFmtId="177" fontId="7" fillId="0" borderId="27" xfId="0" applyNumberFormat="1" applyFont="1" applyBorder="1" applyAlignment="1">
      <alignment horizontal="center" vertical="center"/>
    </xf>
    <xf numFmtId="0" fontId="2" fillId="0" borderId="26" xfId="0" applyFont="1" applyBorder="1"/>
    <xf numFmtId="0" fontId="7" fillId="0" borderId="28" xfId="0" applyFont="1" applyBorder="1" applyAlignment="1">
      <alignment vertical="center"/>
    </xf>
    <xf numFmtId="177" fontId="1" fillId="0" borderId="30" xfId="0" applyNumberFormat="1" applyFont="1" applyBorder="1" applyAlignment="1">
      <alignment horizontal="center" vertical="center"/>
    </xf>
    <xf numFmtId="177" fontId="7" fillId="0" borderId="31" xfId="0" applyNumberFormat="1" applyFont="1" applyBorder="1" applyAlignment="1">
      <alignment horizontal="center" vertical="center"/>
    </xf>
    <xf numFmtId="177" fontId="7" fillId="0" borderId="32" xfId="0" applyNumberFormat="1" applyFont="1" applyBorder="1" applyAlignment="1">
      <alignment horizontal="center" vertical="center"/>
    </xf>
    <xf numFmtId="0" fontId="1" fillId="8" borderId="33" xfId="0" applyFont="1" applyFill="1" applyBorder="1" applyAlignment="1">
      <alignment horizontal="center" vertical="center"/>
    </xf>
    <xf numFmtId="0" fontId="2" fillId="0" borderId="16" xfId="0" applyFont="1" applyBorder="1"/>
    <xf numFmtId="0" fontId="3" fillId="0" borderId="20" xfId="0" applyFont="1" applyBorder="1" applyAlignment="1">
      <alignment horizontal="right"/>
    </xf>
    <xf numFmtId="0" fontId="6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3" fillId="0" borderId="34" xfId="0" applyFont="1" applyBorder="1" applyAlignment="1">
      <alignment horizontal="right"/>
    </xf>
    <xf numFmtId="0" fontId="2" fillId="0" borderId="35" xfId="0" applyFont="1" applyBorder="1"/>
    <xf numFmtId="0" fontId="9" fillId="0" borderId="36" xfId="0" applyFont="1" applyBorder="1" applyAlignment="1">
      <alignment horizontal="left"/>
    </xf>
    <xf numFmtId="0" fontId="2" fillId="0" borderId="37" xfId="0" applyFont="1" applyBorder="1"/>
    <xf numFmtId="0" fontId="3" fillId="0" borderId="36" xfId="0" applyFont="1" applyBorder="1" applyAlignment="1">
      <alignment horizontal="right"/>
    </xf>
    <xf numFmtId="0" fontId="10" fillId="9" borderId="34" xfId="0" applyFont="1" applyFill="1" applyBorder="1" applyAlignment="1">
      <alignment horizont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2" fillId="0" borderId="40" xfId="0" applyFont="1" applyBorder="1"/>
    <xf numFmtId="0" fontId="8" fillId="0" borderId="41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/>
    </xf>
    <xf numFmtId="0" fontId="7" fillId="10" borderId="1" xfId="0" applyFont="1" applyFill="1" applyBorder="1" applyAlignment="1">
      <alignment horizontal="left" vertical="center"/>
    </xf>
    <xf numFmtId="0" fontId="7" fillId="10" borderId="23" xfId="0" applyFont="1" applyFill="1" applyBorder="1"/>
    <xf numFmtId="176" fontId="7" fillId="0" borderId="2" xfId="0" applyNumberFormat="1" applyFont="1" applyBorder="1" applyAlignment="1">
      <alignment horizontal="right"/>
    </xf>
    <xf numFmtId="176" fontId="8" fillId="4" borderId="22" xfId="0" applyNumberFormat="1" applyFont="1" applyFill="1" applyBorder="1"/>
    <xf numFmtId="176" fontId="7" fillId="0" borderId="3" xfId="0" applyNumberFormat="1" applyFont="1" applyBorder="1" applyAlignment="1">
      <alignment horizontal="center"/>
    </xf>
    <xf numFmtId="176" fontId="12" fillId="0" borderId="23" xfId="0" applyNumberFormat="1" applyFont="1" applyBorder="1" applyAlignment="1">
      <alignment horizontal="center"/>
    </xf>
    <xf numFmtId="0" fontId="7" fillId="10" borderId="1" xfId="0" applyFont="1" applyFill="1" applyBorder="1" applyAlignment="1">
      <alignment horizontal="left"/>
    </xf>
    <xf numFmtId="178" fontId="7" fillId="3" borderId="1" xfId="0" applyNumberFormat="1" applyFont="1" applyFill="1" applyBorder="1" applyAlignment="1">
      <alignment horizontal="right"/>
    </xf>
    <xf numFmtId="176" fontId="8" fillId="4" borderId="22" xfId="0" applyNumberFormat="1" applyFont="1" applyFill="1" applyBorder="1" applyAlignment="1">
      <alignment horizontal="center"/>
    </xf>
    <xf numFmtId="176" fontId="7" fillId="10" borderId="23" xfId="0" applyNumberFormat="1" applyFont="1" applyFill="1" applyBorder="1"/>
    <xf numFmtId="0" fontId="3" fillId="0" borderId="20" xfId="0" applyFont="1" applyBorder="1" applyAlignment="1">
      <alignment horizontal="center"/>
    </xf>
    <xf numFmtId="176" fontId="7" fillId="3" borderId="42" xfId="0" applyNumberFormat="1" applyFont="1" applyFill="1" applyBorder="1" applyAlignment="1">
      <alignment horizontal="right"/>
    </xf>
    <xf numFmtId="0" fontId="7" fillId="0" borderId="42" xfId="0" applyFont="1" applyBorder="1" applyAlignment="1">
      <alignment wrapText="1"/>
    </xf>
    <xf numFmtId="0" fontId="2" fillId="0" borderId="43" xfId="0" applyFont="1" applyBorder="1"/>
    <xf numFmtId="176" fontId="8" fillId="11" borderId="3" xfId="0" applyNumberFormat="1" applyFont="1" applyFill="1" applyBorder="1" applyAlignment="1">
      <alignment horizontal="center"/>
    </xf>
    <xf numFmtId="176" fontId="7" fillId="3" borderId="42" xfId="0" applyNumberFormat="1" applyFont="1" applyFill="1" applyBorder="1"/>
    <xf numFmtId="0" fontId="7" fillId="0" borderId="1" xfId="0" applyFont="1" applyBorder="1" applyAlignment="1">
      <alignment wrapText="1"/>
    </xf>
    <xf numFmtId="176" fontId="7" fillId="3" borderId="1" xfId="0" applyNumberFormat="1" applyFont="1" applyFill="1" applyBorder="1" applyAlignment="1">
      <alignment horizontal="right"/>
    </xf>
    <xf numFmtId="176" fontId="8" fillId="4" borderId="17" xfId="0" applyNumberFormat="1" applyFont="1" applyFill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176" fontId="8" fillId="4" borderId="44" xfId="0" applyNumberFormat="1" applyFont="1" applyFill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7" fillId="10" borderId="36" xfId="0" applyFont="1" applyFill="1" applyBorder="1" applyAlignment="1">
      <alignment horizontal="left"/>
    </xf>
    <xf numFmtId="0" fontId="7" fillId="10" borderId="45" xfId="0" applyFont="1" applyFill="1" applyBorder="1"/>
    <xf numFmtId="176" fontId="7" fillId="3" borderId="36" xfId="0" applyNumberFormat="1" applyFont="1" applyFill="1" applyBorder="1" applyAlignment="1">
      <alignment horizontal="right"/>
    </xf>
    <xf numFmtId="176" fontId="7" fillId="0" borderId="35" xfId="0" applyNumberFormat="1" applyFont="1" applyBorder="1" applyAlignment="1">
      <alignment horizontal="center"/>
    </xf>
    <xf numFmtId="176" fontId="12" fillId="0" borderId="45" xfId="0" applyNumberFormat="1" applyFont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7" fillId="10" borderId="47" xfId="0" applyFont="1" applyFill="1" applyBorder="1" applyAlignment="1">
      <alignment horizontal="left"/>
    </xf>
    <xf numFmtId="0" fontId="14" fillId="10" borderId="27" xfId="0" applyFont="1" applyFill="1" applyBorder="1"/>
    <xf numFmtId="178" fontId="7" fillId="3" borderId="47" xfId="0" applyNumberFormat="1" applyFont="1" applyFill="1" applyBorder="1" applyAlignment="1">
      <alignment horizontal="right"/>
    </xf>
    <xf numFmtId="176" fontId="15" fillId="4" borderId="25" xfId="0" applyNumberFormat="1" applyFont="1" applyFill="1" applyBorder="1" applyAlignment="1">
      <alignment horizontal="center"/>
    </xf>
    <xf numFmtId="176" fontId="14" fillId="0" borderId="26" xfId="0" applyNumberFormat="1" applyFont="1" applyBorder="1" applyAlignment="1">
      <alignment horizontal="center"/>
    </xf>
    <xf numFmtId="176" fontId="16" fillId="0" borderId="27" xfId="0" applyNumberFormat="1" applyFont="1" applyBorder="1" applyAlignment="1">
      <alignment horizontal="center"/>
    </xf>
    <xf numFmtId="0" fontId="10" fillId="9" borderId="8" xfId="0" applyFont="1" applyFill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2" fillId="0" borderId="48" xfId="0" applyFont="1" applyBorder="1"/>
    <xf numFmtId="14" fontId="17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4" fillId="0" borderId="36" xfId="0" applyFont="1" applyBorder="1" applyAlignment="1">
      <alignment horizontal="left"/>
    </xf>
    <xf numFmtId="0" fontId="2" fillId="0" borderId="49" xfId="0" applyFont="1" applyBorder="1"/>
    <xf numFmtId="0" fontId="8" fillId="0" borderId="5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176" fontId="12" fillId="0" borderId="23" xfId="0" applyNumberFormat="1" applyFont="1" applyBorder="1"/>
    <xf numFmtId="0" fontId="12" fillId="0" borderId="1" xfId="0" applyFont="1" applyBorder="1" applyAlignment="1">
      <alignment horizontal="left"/>
    </xf>
    <xf numFmtId="0" fontId="19" fillId="12" borderId="5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/>
    </xf>
    <xf numFmtId="0" fontId="2" fillId="0" borderId="52" xfId="0" applyFont="1" applyBorder="1"/>
    <xf numFmtId="176" fontId="11" fillId="3" borderId="21" xfId="0" applyNumberFormat="1" applyFont="1" applyFill="1" applyBorder="1"/>
    <xf numFmtId="0" fontId="2" fillId="0" borderId="53" xfId="0" applyFont="1" applyBorder="1"/>
    <xf numFmtId="0" fontId="20" fillId="0" borderId="51" xfId="0" applyFont="1" applyBorder="1" applyAlignment="1">
      <alignment horizontal="center" vertical="center" wrapText="1"/>
    </xf>
    <xf numFmtId="0" fontId="21" fillId="13" borderId="51" xfId="0" applyFont="1" applyFill="1" applyBorder="1" applyAlignment="1">
      <alignment horizontal="center" vertical="center" wrapText="1"/>
    </xf>
    <xf numFmtId="0" fontId="11" fillId="12" borderId="11" xfId="0" applyFont="1" applyFill="1" applyBorder="1" applyAlignment="1">
      <alignment horizontal="center"/>
    </xf>
    <xf numFmtId="0" fontId="8" fillId="0" borderId="51" xfId="0" applyFont="1" applyBorder="1" applyAlignment="1">
      <alignment vertical="center" wrapText="1"/>
    </xf>
    <xf numFmtId="176" fontId="3" fillId="3" borderId="4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176" fontId="11" fillId="0" borderId="45" xfId="0" applyNumberFormat="1" applyFont="1" applyBorder="1"/>
    <xf numFmtId="0" fontId="8" fillId="0" borderId="36" xfId="0" applyFont="1" applyBorder="1" applyAlignment="1">
      <alignment horizontal="left"/>
    </xf>
    <xf numFmtId="176" fontId="15" fillId="0" borderId="27" xfId="0" applyNumberFormat="1" applyFont="1" applyBorder="1"/>
    <xf numFmtId="176" fontId="15" fillId="0" borderId="47" xfId="0" applyNumberFormat="1" applyFont="1" applyBorder="1" applyAlignment="1">
      <alignment horizontal="left"/>
    </xf>
    <xf numFmtId="0" fontId="2" fillId="0" borderId="54" xfId="0" applyFont="1" applyBorder="1"/>
    <xf numFmtId="0" fontId="2" fillId="0" borderId="42" xfId="0" applyFont="1" applyBorder="1"/>
    <xf numFmtId="0" fontId="2" fillId="0" borderId="55" xfId="0" applyFont="1" applyBorder="1"/>
    <xf numFmtId="0" fontId="10" fillId="9" borderId="1" xfId="0" applyFont="1" applyFill="1" applyBorder="1" applyAlignment="1">
      <alignment horizontal="center" vertical="center"/>
    </xf>
    <xf numFmtId="0" fontId="7" fillId="0" borderId="0" xfId="0" applyFont="1"/>
    <xf numFmtId="0" fontId="10" fillId="9" borderId="1" xfId="0" applyFont="1" applyFill="1" applyBorder="1" applyAlignment="1">
      <alignment horizontal="center"/>
    </xf>
    <xf numFmtId="179" fontId="11" fillId="12" borderId="23" xfId="0" applyNumberFormat="1" applyFont="1" applyFill="1" applyBorder="1" applyAlignment="1">
      <alignment horizontal="center"/>
    </xf>
    <xf numFmtId="176" fontId="7" fillId="3" borderId="3" xfId="0" applyNumberFormat="1" applyFont="1" applyFill="1" applyBorder="1" applyAlignment="1">
      <alignment horizontal="center"/>
    </xf>
    <xf numFmtId="0" fontId="1" fillId="8" borderId="14" xfId="0" applyFont="1" applyFill="1" applyBorder="1" applyAlignment="1">
      <alignment horizontal="center" vertical="center"/>
    </xf>
    <xf numFmtId="0" fontId="7" fillId="0" borderId="56" xfId="0" applyFont="1" applyBorder="1" applyAlignment="1">
      <alignment horizontal="center"/>
    </xf>
    <xf numFmtId="0" fontId="7" fillId="10" borderId="42" xfId="0" applyFont="1" applyFill="1" applyBorder="1" applyAlignment="1">
      <alignment horizontal="left"/>
    </xf>
    <xf numFmtId="0" fontId="7" fillId="10" borderId="57" xfId="0" applyFont="1" applyFill="1" applyBorder="1"/>
    <xf numFmtId="0" fontId="7" fillId="0" borderId="55" xfId="0" applyFont="1" applyBorder="1" applyAlignment="1">
      <alignment horizontal="right"/>
    </xf>
    <xf numFmtId="0" fontId="8" fillId="4" borderId="17" xfId="0" applyFont="1" applyFill="1" applyBorder="1"/>
    <xf numFmtId="176" fontId="7" fillId="0" borderId="43" xfId="0" applyNumberFormat="1" applyFont="1" applyBorder="1" applyAlignment="1">
      <alignment horizontal="center"/>
    </xf>
    <xf numFmtId="176" fontId="12" fillId="0" borderId="57" xfId="0" applyNumberFormat="1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3" fillId="0" borderId="1" xfId="0" applyFont="1" applyBorder="1" applyAlignment="1">
      <alignment wrapText="1"/>
    </xf>
    <xf numFmtId="0" fontId="23" fillId="10" borderId="23" xfId="0" applyFont="1" applyFill="1" applyBorder="1"/>
    <xf numFmtId="176" fontId="23" fillId="3" borderId="1" xfId="0" applyNumberFormat="1" applyFont="1" applyFill="1" applyBorder="1" applyAlignment="1">
      <alignment horizontal="right"/>
    </xf>
    <xf numFmtId="176" fontId="24" fillId="4" borderId="22" xfId="0" applyNumberFormat="1" applyFont="1" applyFill="1" applyBorder="1" applyAlignment="1">
      <alignment horizontal="center"/>
    </xf>
    <xf numFmtId="176" fontId="24" fillId="11" borderId="3" xfId="0" applyNumberFormat="1" applyFont="1" applyFill="1" applyBorder="1" applyAlignment="1">
      <alignment horizontal="center"/>
    </xf>
    <xf numFmtId="176" fontId="25" fillId="0" borderId="23" xfId="0" applyNumberFormat="1" applyFont="1" applyBorder="1" applyAlignment="1">
      <alignment horizontal="center"/>
    </xf>
    <xf numFmtId="0" fontId="19" fillId="0" borderId="51" xfId="0" applyFont="1" applyBorder="1" applyAlignment="1">
      <alignment horizontal="center" vertical="center" wrapText="1"/>
    </xf>
    <xf numFmtId="176" fontId="7" fillId="0" borderId="57" xfId="0" applyNumberFormat="1" applyFont="1" applyBorder="1"/>
    <xf numFmtId="0" fontId="7" fillId="0" borderId="42" xfId="0" applyFont="1" applyBorder="1"/>
    <xf numFmtId="176" fontId="11" fillId="12" borderId="23" xfId="0" applyNumberFormat="1" applyFont="1" applyFill="1" applyBorder="1" applyAlignment="1">
      <alignment horizontal="center"/>
    </xf>
    <xf numFmtId="176" fontId="11" fillId="0" borderId="23" xfId="0" applyNumberFormat="1" applyFont="1" applyBorder="1"/>
    <xf numFmtId="176" fontId="11" fillId="0" borderId="1" xfId="0" applyNumberFormat="1" applyFont="1" applyBorder="1" applyAlignment="1">
      <alignment horizontal="left"/>
    </xf>
    <xf numFmtId="0" fontId="1" fillId="8" borderId="58" xfId="0" applyFont="1" applyFill="1" applyBorder="1" applyAlignment="1">
      <alignment horizontal="center" vertical="center"/>
    </xf>
    <xf numFmtId="0" fontId="2" fillId="0" borderId="59" xfId="0" applyFont="1" applyBorder="1"/>
    <xf numFmtId="0" fontId="3" fillId="0" borderId="60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3" fillId="0" borderId="61" xfId="0" applyFont="1" applyBorder="1" applyAlignment="1">
      <alignment horizontal="right"/>
    </xf>
    <xf numFmtId="0" fontId="10" fillId="9" borderId="36" xfId="0" applyFont="1" applyFill="1" applyBorder="1" applyAlignment="1">
      <alignment horizontal="center"/>
    </xf>
    <xf numFmtId="0" fontId="14" fillId="0" borderId="42" xfId="0" applyFont="1" applyBorder="1"/>
    <xf numFmtId="0" fontId="14" fillId="10" borderId="57" xfId="0" applyFont="1" applyFill="1" applyBorder="1"/>
    <xf numFmtId="0" fontId="14" fillId="0" borderId="55" xfId="0" applyFont="1" applyBorder="1" applyAlignment="1">
      <alignment horizontal="right"/>
    </xf>
    <xf numFmtId="0" fontId="15" fillId="4" borderId="17" xfId="0" applyFont="1" applyFill="1" applyBorder="1"/>
    <xf numFmtId="176" fontId="14" fillId="0" borderId="43" xfId="0" applyNumberFormat="1" applyFont="1" applyBorder="1" applyAlignment="1">
      <alignment horizontal="center"/>
    </xf>
    <xf numFmtId="176" fontId="16" fillId="0" borderId="57" xfId="0" applyNumberFormat="1" applyFont="1" applyBorder="1" applyAlignment="1">
      <alignment horizontal="center"/>
    </xf>
    <xf numFmtId="0" fontId="14" fillId="0" borderId="1" xfId="0" applyFont="1" applyBorder="1"/>
    <xf numFmtId="0" fontId="14" fillId="10" borderId="23" xfId="0" applyFont="1" applyFill="1" applyBorder="1"/>
    <xf numFmtId="176" fontId="14" fillId="0" borderId="2" xfId="0" applyNumberFormat="1" applyFont="1" applyBorder="1" applyAlignment="1">
      <alignment horizontal="right"/>
    </xf>
    <xf numFmtId="176" fontId="15" fillId="4" borderId="22" xfId="0" applyNumberFormat="1" applyFont="1" applyFill="1" applyBorder="1"/>
    <xf numFmtId="176" fontId="14" fillId="0" borderId="3" xfId="0" applyNumberFormat="1" applyFont="1" applyBorder="1" applyAlignment="1">
      <alignment horizontal="center"/>
    </xf>
    <xf numFmtId="176" fontId="16" fillId="0" borderId="23" xfId="0" applyNumberFormat="1" applyFont="1" applyBorder="1" applyAlignment="1">
      <alignment horizontal="center"/>
    </xf>
    <xf numFmtId="176" fontId="14" fillId="10" borderId="23" xfId="0" applyNumberFormat="1" applyFont="1" applyFill="1" applyBorder="1"/>
    <xf numFmtId="176" fontId="14" fillId="3" borderId="42" xfId="0" applyNumberFormat="1" applyFont="1" applyFill="1" applyBorder="1"/>
    <xf numFmtId="0" fontId="14" fillId="0" borderId="23" xfId="0" applyFont="1" applyBorder="1"/>
    <xf numFmtId="176" fontId="15" fillId="4" borderId="22" xfId="0" applyNumberFormat="1" applyFont="1" applyFill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2" fillId="0" borderId="62" xfId="0" applyFont="1" applyBorder="1"/>
    <xf numFmtId="0" fontId="2" fillId="0" borderId="63" xfId="0" applyFont="1" applyBorder="1"/>
    <xf numFmtId="0" fontId="2" fillId="0" borderId="64" xfId="0" applyFont="1" applyBorder="1"/>
    <xf numFmtId="176" fontId="14" fillId="0" borderId="57" xfId="0" applyNumberFormat="1" applyFont="1" applyBorder="1"/>
    <xf numFmtId="176" fontId="16" fillId="0" borderId="23" xfId="0" applyNumberFormat="1" applyFont="1" applyBorder="1"/>
    <xf numFmtId="0" fontId="16" fillId="0" borderId="1" xfId="0" applyFont="1" applyBorder="1" applyAlignment="1">
      <alignment horizontal="left"/>
    </xf>
    <xf numFmtId="176" fontId="27" fillId="0" borderId="23" xfId="0" applyNumberFormat="1" applyFont="1" applyBorder="1"/>
    <xf numFmtId="0" fontId="27" fillId="0" borderId="1" xfId="0" applyFont="1" applyBorder="1" applyAlignment="1">
      <alignment horizontal="left"/>
    </xf>
    <xf numFmtId="176" fontId="27" fillId="0" borderId="1" xfId="0" applyNumberFormat="1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176" fontId="15" fillId="0" borderId="23" xfId="0" applyNumberFormat="1" applyFont="1" applyBorder="1"/>
    <xf numFmtId="176" fontId="15" fillId="0" borderId="1" xfId="0" applyNumberFormat="1" applyFont="1" applyBorder="1" applyAlignment="1">
      <alignment horizontal="left"/>
    </xf>
    <xf numFmtId="0" fontId="0" fillId="0" borderId="0" xfId="50" applyFont="1" applyFill="1" applyAlignment="1"/>
    <xf numFmtId="0" fontId="28" fillId="0" borderId="1" xfId="50" applyFont="1" applyFill="1" applyBorder="1" applyAlignment="1">
      <alignment horizontal="center" vertical="center"/>
    </xf>
    <xf numFmtId="0" fontId="29" fillId="0" borderId="2" xfId="50" applyFont="1" applyFill="1" applyBorder="1" applyAlignment="1"/>
    <xf numFmtId="0" fontId="29" fillId="0" borderId="3" xfId="50" applyFont="1" applyFill="1" applyBorder="1" applyAlignment="1"/>
    <xf numFmtId="0" fontId="6" fillId="0" borderId="23" xfId="50" applyFont="1" applyFill="1" applyBorder="1" applyAlignment="1">
      <alignment horizontal="center" vertical="center"/>
    </xf>
    <xf numFmtId="0" fontId="6" fillId="14" borderId="1" xfId="50" applyFont="1" applyFill="1" applyBorder="1" applyAlignment="1">
      <alignment horizontal="center" vertical="center"/>
    </xf>
    <xf numFmtId="0" fontId="6" fillId="14" borderId="2" xfId="50" applyFont="1" applyFill="1" applyBorder="1" applyAlignment="1">
      <alignment horizontal="center" vertical="center"/>
    </xf>
    <xf numFmtId="0" fontId="30" fillId="15" borderId="56" xfId="50" applyFont="1" applyFill="1" applyBorder="1" applyAlignment="1">
      <alignment horizontal="right" vertical="center"/>
    </xf>
    <xf numFmtId="0" fontId="31" fillId="0" borderId="55" xfId="50" applyFont="1" applyFill="1" applyBorder="1" applyAlignment="1"/>
    <xf numFmtId="0" fontId="32" fillId="0" borderId="65" xfId="56" applyFont="1" applyFill="1" applyBorder="1" applyAlignment="1">
      <alignment horizontal="left" vertical="center"/>
    </xf>
    <xf numFmtId="0" fontId="30" fillId="15" borderId="42" xfId="50" applyFont="1" applyFill="1" applyBorder="1" applyAlignment="1">
      <alignment horizontal="right" vertical="center"/>
    </xf>
    <xf numFmtId="0" fontId="32" fillId="16" borderId="42" xfId="50" applyFont="1" applyFill="1" applyBorder="1" applyAlignment="1">
      <alignment horizontal="left" vertical="center"/>
    </xf>
    <xf numFmtId="0" fontId="33" fillId="0" borderId="43" xfId="50" applyFont="1" applyFill="1" applyBorder="1" applyAlignment="1"/>
    <xf numFmtId="0" fontId="33" fillId="0" borderId="0" xfId="50" applyFont="1" applyFill="1" applyBorder="1" applyAlignment="1"/>
    <xf numFmtId="180" fontId="32" fillId="17" borderId="36" xfId="50" applyNumberFormat="1" applyFont="1" applyFill="1" applyBorder="1" applyAlignment="1">
      <alignment horizontal="center" vertical="center"/>
    </xf>
    <xf numFmtId="0" fontId="30" fillId="15" borderId="20" xfId="50" applyFont="1" applyFill="1" applyBorder="1" applyAlignment="1">
      <alignment horizontal="right" vertical="center"/>
    </xf>
    <xf numFmtId="0" fontId="31" fillId="0" borderId="2" xfId="50" applyFont="1" applyFill="1" applyBorder="1" applyAlignment="1"/>
    <xf numFmtId="14" fontId="34" fillId="0" borderId="42" xfId="50" applyNumberFormat="1" applyFont="1" applyFill="1" applyBorder="1" applyAlignment="1">
      <alignment horizontal="left" vertical="center"/>
    </xf>
    <xf numFmtId="0" fontId="30" fillId="15" borderId="1" xfId="50" applyFont="1" applyFill="1" applyBorder="1" applyAlignment="1">
      <alignment horizontal="right" vertical="center"/>
    </xf>
    <xf numFmtId="0" fontId="32" fillId="16" borderId="1" xfId="50" applyFont="1" applyFill="1" applyBorder="1" applyAlignment="1">
      <alignment horizontal="left" vertical="center"/>
    </xf>
    <xf numFmtId="0" fontId="33" fillId="0" borderId="3" xfId="50" applyFont="1" applyFill="1" applyBorder="1" applyAlignment="1"/>
    <xf numFmtId="180" fontId="32" fillId="17" borderId="48" xfId="50" applyNumberFormat="1" applyFont="1" applyFill="1" applyBorder="1" applyAlignment="1">
      <alignment horizontal="center" vertical="center"/>
    </xf>
    <xf numFmtId="0" fontId="34" fillId="0" borderId="42" xfId="50" applyFont="1" applyFill="1" applyBorder="1" applyAlignment="1">
      <alignment horizontal="left" vertical="center"/>
    </xf>
    <xf numFmtId="49" fontId="34" fillId="0" borderId="42" xfId="50" applyNumberFormat="1" applyFont="1" applyFill="1" applyBorder="1" applyAlignment="1">
      <alignment horizontal="left" vertical="center"/>
    </xf>
    <xf numFmtId="0" fontId="34" fillId="0" borderId="1" xfId="50" applyFont="1" applyFill="1" applyBorder="1" applyAlignment="1">
      <alignment horizontal="left" vertical="center"/>
    </xf>
    <xf numFmtId="0" fontId="33" fillId="0" borderId="55" xfId="50" applyFont="1" applyFill="1" applyBorder="1" applyAlignment="1"/>
    <xf numFmtId="180" fontId="32" fillId="17" borderId="42" xfId="50" applyNumberFormat="1" applyFont="1" applyFill="1" applyBorder="1" applyAlignment="1">
      <alignment horizontal="center" vertical="center"/>
    </xf>
    <xf numFmtId="0" fontId="20" fillId="18" borderId="37" xfId="50" applyFont="1" applyFill="1" applyBorder="1" applyAlignment="1">
      <alignment horizontal="center" vertical="center" wrapText="1"/>
    </xf>
    <xf numFmtId="0" fontId="20" fillId="18" borderId="35" xfId="50" applyFont="1" applyFill="1" applyBorder="1" applyAlignment="1">
      <alignment horizontal="center" vertical="center" wrapText="1"/>
    </xf>
    <xf numFmtId="0" fontId="30" fillId="18" borderId="66" xfId="50" applyFont="1" applyFill="1" applyBorder="1" applyAlignment="1">
      <alignment horizontal="center" vertical="center" wrapText="1"/>
    </xf>
    <xf numFmtId="0" fontId="35" fillId="18" borderId="66" xfId="50" applyFont="1" applyFill="1" applyBorder="1" applyAlignment="1">
      <alignment horizontal="center" vertical="center" wrapText="1"/>
    </xf>
    <xf numFmtId="0" fontId="20" fillId="18" borderId="55" xfId="50" applyFont="1" applyFill="1" applyBorder="1" applyAlignment="1">
      <alignment horizontal="center" vertical="center" wrapText="1"/>
    </xf>
    <xf numFmtId="0" fontId="20" fillId="18" borderId="43" xfId="50" applyFont="1" applyFill="1" applyBorder="1" applyAlignment="1">
      <alignment horizontal="center" vertical="center" wrapText="1"/>
    </xf>
    <xf numFmtId="0" fontId="31" fillId="0" borderId="57" xfId="50" applyFont="1" applyFill="1" applyBorder="1" applyAlignment="1"/>
    <xf numFmtId="0" fontId="36" fillId="0" borderId="57" xfId="50" applyFont="1" applyFill="1" applyBorder="1" applyAlignment="1"/>
    <xf numFmtId="0" fontId="34" fillId="0" borderId="1" xfId="53" applyFont="1" applyFill="1" applyBorder="1" applyAlignment="1">
      <alignment vertical="center"/>
    </xf>
    <xf numFmtId="0" fontId="34" fillId="0" borderId="2" xfId="53" applyFont="1" applyFill="1" applyBorder="1" applyAlignment="1">
      <alignment vertical="center"/>
    </xf>
    <xf numFmtId="0" fontId="37" fillId="0" borderId="23" xfId="0" applyFont="1" applyBorder="1" applyAlignment="1">
      <alignment vertical="center"/>
    </xf>
    <xf numFmtId="178" fontId="38" fillId="3" borderId="23" xfId="50" applyNumberFormat="1" applyFont="1" applyFill="1" applyBorder="1" applyAlignment="1">
      <alignment horizontal="center"/>
    </xf>
    <xf numFmtId="181" fontId="4" fillId="0" borderId="23" xfId="50" applyNumberFormat="1" applyFont="1" applyFill="1" applyBorder="1" applyAlignment="1">
      <alignment horizontal="center" wrapText="1"/>
    </xf>
    <xf numFmtId="0" fontId="34" fillId="0" borderId="1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178" fontId="38" fillId="3" borderId="57" xfId="50" applyNumberFormat="1" applyFont="1" applyFill="1" applyBorder="1" applyAlignment="1">
      <alignment horizontal="center"/>
    </xf>
    <xf numFmtId="0" fontId="34" fillId="0" borderId="1" xfId="53" applyFont="1" applyFill="1" applyBorder="1" applyAlignment="1">
      <alignment horizontal="left" vertical="center"/>
    </xf>
    <xf numFmtId="0" fontId="34" fillId="0" borderId="2" xfId="53" applyFont="1" applyFill="1" applyBorder="1" applyAlignment="1">
      <alignment horizontal="left" vertical="center"/>
    </xf>
    <xf numFmtId="178" fontId="38" fillId="0" borderId="57" xfId="50" applyNumberFormat="1" applyFont="1" applyFill="1" applyBorder="1" applyAlignment="1">
      <alignment horizontal="center"/>
    </xf>
    <xf numFmtId="178" fontId="38" fillId="3" borderId="43" xfId="50" applyNumberFormat="1" applyFont="1" applyFill="1" applyBorder="1" applyAlignment="1">
      <alignment horizontal="center"/>
    </xf>
    <xf numFmtId="0" fontId="37" fillId="0" borderId="23" xfId="53" applyFont="1" applyFill="1" applyBorder="1" applyAlignment="1">
      <alignment vertical="center"/>
    </xf>
    <xf numFmtId="182" fontId="38" fillId="0" borderId="57" xfId="50" applyNumberFormat="1" applyFont="1" applyFill="1" applyBorder="1" applyAlignment="1">
      <alignment horizontal="center"/>
    </xf>
    <xf numFmtId="0" fontId="32" fillId="0" borderId="1" xfId="50" applyFont="1" applyFill="1" applyBorder="1" applyAlignment="1">
      <alignment horizontal="left"/>
    </xf>
    <xf numFmtId="0" fontId="32" fillId="0" borderId="2" xfId="50" applyFont="1" applyFill="1" applyBorder="1" applyAlignment="1">
      <alignment horizontal="left"/>
    </xf>
    <xf numFmtId="0" fontId="39" fillId="0" borderId="23" xfId="50" applyFont="1" applyFill="1" applyBorder="1" applyAlignment="1"/>
    <xf numFmtId="176" fontId="38" fillId="3" borderId="43" xfId="50" applyNumberFormat="1" applyFont="1" applyFill="1" applyBorder="1" applyAlignment="1">
      <alignment horizontal="center"/>
    </xf>
    <xf numFmtId="0" fontId="34" fillId="0" borderId="1" xfId="56" applyFont="1" applyFill="1" applyBorder="1" applyAlignment="1">
      <alignment horizontal="left" vertical="center"/>
    </xf>
    <xf numFmtId="0" fontId="34" fillId="0" borderId="2" xfId="56" applyFont="1" applyFill="1" applyBorder="1" applyAlignment="1">
      <alignment horizontal="left" vertical="center"/>
    </xf>
    <xf numFmtId="178" fontId="38" fillId="3" borderId="43" xfId="50" applyNumberFormat="1" applyFont="1" applyFill="1" applyBorder="1" applyAlignment="1">
      <alignment horizontal="center" vertical="center"/>
    </xf>
    <xf numFmtId="0" fontId="40" fillId="0" borderId="1" xfId="51" applyFont="1" applyFill="1" applyBorder="1" applyAlignment="1">
      <alignment horizontal="center"/>
    </xf>
    <xf numFmtId="0" fontId="40" fillId="0" borderId="2" xfId="51" applyFont="1" applyFill="1" applyBorder="1" applyAlignment="1">
      <alignment horizontal="center"/>
    </xf>
    <xf numFmtId="0" fontId="34" fillId="0" borderId="23" xfId="53" applyFont="1" applyFill="1" applyBorder="1" applyAlignment="1">
      <alignment vertical="center"/>
    </xf>
    <xf numFmtId="182" fontId="38" fillId="0" borderId="57" xfId="50" applyNumberFormat="1" applyFont="1" applyFill="1" applyBorder="1" applyAlignment="1">
      <alignment horizontal="center" vertical="center" wrapText="1"/>
    </xf>
    <xf numFmtId="182" fontId="38" fillId="0" borderId="57" xfId="50" applyNumberFormat="1" applyFont="1" applyFill="1" applyBorder="1" applyAlignment="1">
      <alignment horizontal="center" vertical="center" wrapText="1"/>
    </xf>
    <xf numFmtId="176" fontId="31" fillId="0" borderId="23" xfId="56" applyNumberFormat="1" applyFont="1" applyFill="1" applyBorder="1" applyAlignment="1">
      <alignment horizontal="center" vertical="center" wrapText="1"/>
    </xf>
    <xf numFmtId="0" fontId="32" fillId="0" borderId="0" xfId="50" applyFont="1" applyFill="1" applyAlignment="1"/>
    <xf numFmtId="0" fontId="41" fillId="0" borderId="0" xfId="50" applyFont="1" applyFill="1" applyAlignment="1"/>
    <xf numFmtId="180" fontId="32" fillId="17" borderId="37" xfId="50" applyNumberFormat="1" applyFont="1" applyFill="1" applyBorder="1" applyAlignment="1">
      <alignment horizontal="center" vertical="center"/>
    </xf>
    <xf numFmtId="180" fontId="32" fillId="17" borderId="35" xfId="50" applyNumberFormat="1" applyFont="1" applyFill="1" applyBorder="1" applyAlignment="1">
      <alignment horizontal="center" vertical="center"/>
    </xf>
    <xf numFmtId="0" fontId="34" fillId="3" borderId="0" xfId="50" applyFont="1" applyFill="1" applyAlignment="1"/>
    <xf numFmtId="180" fontId="32" fillId="17" borderId="0" xfId="50" applyNumberFormat="1" applyFont="1" applyFill="1" applyAlignment="1">
      <alignment horizontal="center" vertical="center"/>
    </xf>
    <xf numFmtId="180" fontId="32" fillId="17" borderId="54" xfId="50" applyNumberFormat="1" applyFont="1" applyFill="1" applyBorder="1" applyAlignment="1">
      <alignment horizontal="center" vertical="center"/>
    </xf>
    <xf numFmtId="180" fontId="32" fillId="17" borderId="55" xfId="50" applyNumberFormat="1" applyFont="1" applyFill="1" applyBorder="1" applyAlignment="1">
      <alignment horizontal="center" vertical="center"/>
    </xf>
    <xf numFmtId="180" fontId="32" fillId="17" borderId="43" xfId="50" applyNumberFormat="1" applyFont="1" applyFill="1" applyBorder="1" applyAlignment="1">
      <alignment horizontal="center" vertical="center"/>
    </xf>
    <xf numFmtId="0" fontId="34" fillId="10" borderId="0" xfId="50" applyFont="1" applyFill="1" applyAlignment="1"/>
    <xf numFmtId="0" fontId="9" fillId="18" borderId="66" xfId="50" applyFont="1" applyFill="1" applyBorder="1" applyAlignment="1">
      <alignment horizontal="center" vertical="center" wrapText="1"/>
    </xf>
    <xf numFmtId="0" fontId="21" fillId="18" borderId="66" xfId="50" applyFont="1" applyFill="1" applyBorder="1" applyAlignment="1">
      <alignment horizontal="center" vertical="center" wrapText="1"/>
    </xf>
    <xf numFmtId="0" fontId="34" fillId="0" borderId="0" xfId="50" applyFont="1" applyFill="1" applyAlignment="1">
      <alignment vertical="center"/>
    </xf>
    <xf numFmtId="0" fontId="30" fillId="0" borderId="0" xfId="50" applyFont="1" applyFill="1" applyAlignment="1">
      <alignment horizontal="center" vertical="center"/>
    </xf>
    <xf numFmtId="0" fontId="42" fillId="0" borderId="0" xfId="50" applyFont="1" applyFill="1" applyAlignment="1">
      <alignment horizontal="center" vertical="center" wrapText="1"/>
    </xf>
    <xf numFmtId="0" fontId="43" fillId="0" borderId="0" xfId="50" applyFont="1" applyFill="1" applyAlignment="1">
      <alignment horizontal="center" vertical="center"/>
    </xf>
    <xf numFmtId="176" fontId="34" fillId="0" borderId="0" xfId="50" applyNumberFormat="1" applyFont="1" applyFill="1" applyAlignment="1">
      <alignment horizontal="center" vertical="center" wrapText="1"/>
    </xf>
    <xf numFmtId="176" fontId="4" fillId="0" borderId="0" xfId="50" applyNumberFormat="1" applyFont="1" applyFill="1" applyAlignment="1">
      <alignment horizontal="center" vertical="center" wrapText="1"/>
    </xf>
    <xf numFmtId="182" fontId="34" fillId="3" borderId="3" xfId="57" applyNumberFormat="1" applyFont="1" applyFill="1" applyBorder="1" applyAlignment="1">
      <alignment horizontal="center" wrapText="1"/>
    </xf>
    <xf numFmtId="182" fontId="34" fillId="0" borderId="3" xfId="57" applyNumberFormat="1" applyFont="1" applyFill="1" applyBorder="1" applyAlignment="1">
      <alignment horizontal="center" wrapText="1"/>
    </xf>
    <xf numFmtId="0" fontId="34" fillId="0" borderId="0" xfId="50" applyFont="1" applyFill="1" applyAlignment="1">
      <alignment horizontal="center" vertical="center"/>
    </xf>
    <xf numFmtId="176" fontId="4" fillId="3" borderId="23" xfId="50" applyNumberFormat="1" applyFont="1" applyFill="1" applyBorder="1" applyAlignment="1">
      <alignment horizontal="center" wrapText="1"/>
    </xf>
    <xf numFmtId="182" fontId="4" fillId="19" borderId="23" xfId="50" applyNumberFormat="1" applyFont="1" applyFill="1" applyBorder="1" applyAlignment="1">
      <alignment horizontal="center" wrapText="1"/>
    </xf>
    <xf numFmtId="183" fontId="4" fillId="3" borderId="23" xfId="50" applyNumberFormat="1" applyFont="1" applyFill="1" applyBorder="1" applyAlignment="1">
      <alignment horizontal="center" wrapText="1"/>
    </xf>
    <xf numFmtId="182" fontId="4" fillId="19" borderId="23" xfId="57" applyNumberFormat="1" applyFont="1" applyFill="1" applyBorder="1" applyAlignment="1">
      <alignment horizontal="center" wrapText="1"/>
    </xf>
    <xf numFmtId="176" fontId="31" fillId="20" borderId="23" xfId="56" applyNumberFormat="1" applyFont="1" applyFill="1" applyBorder="1" applyAlignment="1">
      <alignment horizontal="center" vertical="center" wrapText="1"/>
    </xf>
    <xf numFmtId="182" fontId="44" fillId="3" borderId="3" xfId="50" applyNumberFormat="1" applyFont="1" applyFill="1" applyBorder="1" applyAlignment="1">
      <alignment horizontal="center" wrapText="1"/>
    </xf>
    <xf numFmtId="182" fontId="4" fillId="3" borderId="23" xfId="50" applyNumberFormat="1" applyFont="1" applyFill="1" applyBorder="1" applyAlignment="1">
      <alignment horizontal="center" wrapText="1"/>
    </xf>
    <xf numFmtId="182" fontId="44" fillId="3" borderId="3" xfId="57" applyNumberFormat="1" applyFont="1" applyFill="1" applyBorder="1" applyAlignment="1">
      <alignment horizontal="center" wrapText="1"/>
    </xf>
    <xf numFmtId="182" fontId="44" fillId="0" borderId="3" xfId="57" applyNumberFormat="1" applyFont="1" applyFill="1" applyBorder="1" applyAlignment="1">
      <alignment horizontal="center" wrapText="1"/>
    </xf>
    <xf numFmtId="0" fontId="28" fillId="0" borderId="67" xfId="51" applyFont="1" applyFill="1" applyBorder="1" applyAlignment="1">
      <alignment horizontal="center" vertical="center"/>
    </xf>
    <xf numFmtId="0" fontId="28" fillId="0" borderId="68" xfId="51" applyFont="1" applyFill="1" applyBorder="1" applyAlignment="1">
      <alignment horizontal="center" vertical="center"/>
    </xf>
    <xf numFmtId="0" fontId="28" fillId="0" borderId="69" xfId="51" applyFont="1" applyFill="1" applyBorder="1" applyAlignment="1">
      <alignment horizontal="center" vertical="center"/>
    </xf>
    <xf numFmtId="0" fontId="6" fillId="21" borderId="70" xfId="51" applyFont="1" applyFill="1" applyBorder="1" applyAlignment="1">
      <alignment horizontal="center" vertical="center"/>
    </xf>
    <xf numFmtId="0" fontId="30" fillId="15" borderId="71" xfId="51" applyFont="1" applyFill="1" applyBorder="1" applyAlignment="1">
      <alignment horizontal="right" vertical="center"/>
    </xf>
    <xf numFmtId="0" fontId="31" fillId="0" borderId="55" xfId="51" applyFont="1" applyFill="1" applyBorder="1" applyAlignment="1"/>
    <xf numFmtId="0" fontId="32" fillId="0" borderId="72" xfId="49" applyFont="1" applyFill="1" applyBorder="1" applyAlignment="1">
      <alignment vertical="center"/>
    </xf>
    <xf numFmtId="0" fontId="30" fillId="15" borderId="42" xfId="51" applyFont="1" applyFill="1" applyBorder="1" applyAlignment="1">
      <alignment horizontal="right" vertical="center"/>
    </xf>
    <xf numFmtId="0" fontId="32" fillId="0" borderId="65" xfId="49" applyFont="1" applyFill="1" applyBorder="1" applyAlignment="1">
      <alignment horizontal="left" vertical="center"/>
    </xf>
    <xf numFmtId="180" fontId="32" fillId="17" borderId="0" xfId="51" applyNumberFormat="1" applyFont="1" applyFill="1" applyAlignment="1">
      <alignment horizontal="center" vertical="center"/>
    </xf>
    <xf numFmtId="180" fontId="32" fillId="17" borderId="37" xfId="51" applyNumberFormat="1" applyFont="1" applyFill="1" applyBorder="1" applyAlignment="1">
      <alignment horizontal="center" vertical="center"/>
    </xf>
    <xf numFmtId="0" fontId="30" fillId="15" borderId="73" xfId="51" applyFont="1" applyFill="1" applyBorder="1" applyAlignment="1">
      <alignment horizontal="right" vertical="center"/>
    </xf>
    <xf numFmtId="0" fontId="31" fillId="0" borderId="2" xfId="51" applyFont="1" applyFill="1" applyBorder="1" applyAlignment="1"/>
    <xf numFmtId="14" fontId="32" fillId="0" borderId="65" xfId="49" applyNumberFormat="1" applyFont="1" applyFill="1" applyBorder="1" applyAlignment="1">
      <alignment horizontal="left" vertical="center"/>
    </xf>
    <xf numFmtId="0" fontId="30" fillId="15" borderId="1" xfId="51" applyFont="1" applyFill="1" applyBorder="1" applyAlignment="1">
      <alignment horizontal="right" vertical="center"/>
    </xf>
    <xf numFmtId="180" fontId="32" fillId="17" borderId="74" xfId="51" applyNumberFormat="1" applyFont="1" applyFill="1" applyBorder="1" applyAlignment="1">
      <alignment horizontal="center" vertical="center"/>
    </xf>
    <xf numFmtId="180" fontId="32" fillId="17" borderId="55" xfId="51" applyNumberFormat="1" applyFont="1" applyFill="1" applyBorder="1" applyAlignment="1">
      <alignment horizontal="center" vertical="center"/>
    </xf>
    <xf numFmtId="0" fontId="20" fillId="18" borderId="75" xfId="51" applyFont="1" applyFill="1" applyBorder="1" applyAlignment="1">
      <alignment horizontal="center" vertical="center" wrapText="1"/>
    </xf>
    <xf numFmtId="0" fontId="20" fillId="18" borderId="0" xfId="51" applyFont="1" applyFill="1" applyAlignment="1">
      <alignment horizontal="center" vertical="center" wrapText="1"/>
    </xf>
    <xf numFmtId="0" fontId="20" fillId="18" borderId="54" xfId="51" applyFont="1" applyFill="1" applyBorder="1" applyAlignment="1">
      <alignment horizontal="center" vertical="center" wrapText="1"/>
    </xf>
    <xf numFmtId="0" fontId="42" fillId="18" borderId="66" xfId="51" applyFont="1" applyFill="1" applyBorder="1" applyAlignment="1">
      <alignment horizontal="center" vertical="center" wrapText="1"/>
    </xf>
    <xf numFmtId="0" fontId="42" fillId="18" borderId="45" xfId="51" applyFont="1" applyFill="1" applyBorder="1" applyAlignment="1">
      <alignment horizontal="center" vertical="center" wrapText="1"/>
    </xf>
    <xf numFmtId="0" fontId="9" fillId="18" borderId="66" xfId="51" applyFont="1" applyFill="1" applyBorder="1" applyAlignment="1">
      <alignment horizontal="center" vertical="center" wrapText="1"/>
    </xf>
    <xf numFmtId="0" fontId="20" fillId="18" borderId="71" xfId="51" applyFont="1" applyFill="1" applyBorder="1" applyAlignment="1">
      <alignment horizontal="center" vertical="center" wrapText="1"/>
    </xf>
    <xf numFmtId="0" fontId="20" fillId="18" borderId="55" xfId="51" applyFont="1" applyFill="1" applyBorder="1" applyAlignment="1">
      <alignment horizontal="center" vertical="center" wrapText="1"/>
    </xf>
    <xf numFmtId="0" fontId="20" fillId="18" borderId="43" xfId="51" applyFont="1" applyFill="1" applyBorder="1" applyAlignment="1">
      <alignment horizontal="center" vertical="center" wrapText="1"/>
    </xf>
    <xf numFmtId="0" fontId="29" fillId="0" borderId="57" xfId="51" applyFont="1" applyFill="1" applyBorder="1" applyAlignment="1"/>
    <xf numFmtId="0" fontId="42" fillId="18" borderId="57" xfId="51" applyFont="1" applyFill="1" applyBorder="1" applyAlignment="1">
      <alignment horizontal="center" vertical="center" wrapText="1"/>
    </xf>
    <xf numFmtId="0" fontId="36" fillId="0" borderId="57" xfId="51" applyFont="1" applyFill="1" applyBorder="1" applyAlignment="1"/>
    <xf numFmtId="0" fontId="34" fillId="0" borderId="1" xfId="0" applyFont="1" applyBorder="1" applyAlignment="1">
      <alignment vertical="center"/>
    </xf>
    <xf numFmtId="0" fontId="34" fillId="0" borderId="2" xfId="0" applyFont="1" applyBorder="1" applyAlignment="1">
      <alignment vertical="center"/>
    </xf>
    <xf numFmtId="178" fontId="38" fillId="3" borderId="57" xfId="0" applyNumberFormat="1" applyFont="1" applyFill="1" applyBorder="1" applyAlignment="1">
      <alignment horizontal="center"/>
    </xf>
    <xf numFmtId="181" fontId="34" fillId="0" borderId="3" xfId="0" applyNumberFormat="1" applyFont="1" applyBorder="1" applyAlignment="1">
      <alignment horizontal="center" wrapText="1"/>
    </xf>
    <xf numFmtId="178" fontId="38" fillId="0" borderId="57" xfId="0" applyNumberFormat="1" applyFont="1" applyBorder="1" applyAlignment="1">
      <alignment horizontal="center"/>
    </xf>
    <xf numFmtId="182" fontId="38" fillId="0" borderId="57" xfId="0" applyNumberFormat="1" applyFont="1" applyBorder="1" applyAlignment="1">
      <alignment horizontal="center"/>
    </xf>
    <xf numFmtId="0" fontId="32" fillId="0" borderId="1" xfId="50" applyFont="1" applyFill="1" applyBorder="1" applyAlignment="1"/>
    <xf numFmtId="0" fontId="32" fillId="0" borderId="2" xfId="50" applyFont="1" applyFill="1" applyBorder="1" applyAlignment="1"/>
    <xf numFmtId="176" fontId="38" fillId="3" borderId="57" xfId="0" applyNumberFormat="1" applyFont="1" applyFill="1" applyBorder="1" applyAlignment="1">
      <alignment horizontal="center"/>
    </xf>
    <xf numFmtId="0" fontId="29" fillId="0" borderId="76" xfId="51" applyFont="1" applyFill="1" applyBorder="1" applyAlignment="1"/>
    <xf numFmtId="0" fontId="29" fillId="0" borderId="77" xfId="51" applyFont="1" applyFill="1" applyBorder="1" applyAlignment="1"/>
    <xf numFmtId="180" fontId="32" fillId="17" borderId="78" xfId="51" applyNumberFormat="1" applyFont="1" applyFill="1" applyBorder="1" applyAlignment="1">
      <alignment horizontal="center" vertical="center"/>
    </xf>
    <xf numFmtId="180" fontId="32" fillId="17" borderId="79" xfId="51" applyNumberFormat="1" applyFont="1" applyFill="1" applyBorder="1" applyAlignment="1">
      <alignment horizontal="center" vertical="center"/>
    </xf>
    <xf numFmtId="180" fontId="32" fillId="17" borderId="80" xfId="51" applyNumberFormat="1" applyFont="1" applyFill="1" applyBorder="1" applyAlignment="1">
      <alignment horizontal="center" vertical="center"/>
    </xf>
    <xf numFmtId="180" fontId="32" fillId="17" borderId="81" xfId="51" applyNumberFormat="1" applyFont="1" applyFill="1" applyBorder="1" applyAlignment="1">
      <alignment horizontal="center" vertical="center"/>
    </xf>
    <xf numFmtId="0" fontId="18" fillId="18" borderId="66" xfId="51" applyFont="1" applyFill="1" applyBorder="1" applyAlignment="1">
      <alignment horizontal="center" vertical="center" wrapText="1"/>
    </xf>
    <xf numFmtId="0" fontId="21" fillId="18" borderId="66" xfId="51" applyFont="1" applyFill="1" applyBorder="1" applyAlignment="1">
      <alignment horizontal="center" vertical="center" wrapText="1"/>
    </xf>
    <xf numFmtId="0" fontId="9" fillId="18" borderId="82" xfId="51" applyFont="1" applyFill="1" applyBorder="1" applyAlignment="1">
      <alignment horizontal="center" vertical="center" wrapText="1"/>
    </xf>
    <xf numFmtId="0" fontId="36" fillId="0" borderId="83" xfId="51" applyFont="1" applyFill="1" applyBorder="1" applyAlignment="1"/>
    <xf numFmtId="184" fontId="34" fillId="0" borderId="3" xfId="0" applyNumberFormat="1" applyFont="1" applyBorder="1" applyAlignment="1">
      <alignment horizontal="center" wrapText="1"/>
    </xf>
    <xf numFmtId="184" fontId="44" fillId="0" borderId="3" xfId="0" applyNumberFormat="1" applyFont="1" applyBorder="1" applyAlignment="1">
      <alignment horizontal="center" wrapText="1"/>
    </xf>
    <xf numFmtId="184" fontId="34" fillId="0" borderId="23" xfId="0" applyNumberFormat="1" applyFont="1" applyBorder="1" applyAlignment="1">
      <alignment horizontal="center" wrapText="1"/>
    </xf>
    <xf numFmtId="176" fontId="32" fillId="0" borderId="23" xfId="0" applyNumberFormat="1" applyFont="1" applyBorder="1" applyAlignment="1">
      <alignment horizontal="center" wrapText="1"/>
    </xf>
    <xf numFmtId="176" fontId="4" fillId="0" borderId="23" xfId="0" applyNumberFormat="1" applyFont="1" applyBorder="1" applyAlignment="1">
      <alignment horizontal="center" wrapText="1"/>
    </xf>
    <xf numFmtId="182" fontId="32" fillId="0" borderId="23" xfId="0" applyNumberFormat="1" applyFont="1" applyBorder="1" applyAlignment="1">
      <alignment horizontal="center" wrapText="1"/>
    </xf>
    <xf numFmtId="182" fontId="4" fillId="0" borderId="23" xfId="0" applyNumberFormat="1" applyFont="1" applyBorder="1" applyAlignment="1">
      <alignment horizontal="center" wrapText="1"/>
    </xf>
    <xf numFmtId="184" fontId="32" fillId="0" borderId="23" xfId="0" applyNumberFormat="1" applyFont="1" applyBorder="1" applyAlignment="1">
      <alignment horizontal="center" wrapText="1"/>
    </xf>
    <xf numFmtId="184" fontId="4" fillId="0" borderId="23" xfId="0" applyNumberFormat="1" applyFont="1" applyBorder="1" applyAlignment="1">
      <alignment horizontal="center" wrapText="1"/>
    </xf>
    <xf numFmtId="184" fontId="44" fillId="22" borderId="3" xfId="0" applyNumberFormat="1" applyFont="1" applyFill="1" applyBorder="1" applyAlignment="1">
      <alignment horizontal="center" wrapText="1"/>
    </xf>
    <xf numFmtId="176" fontId="4" fillId="22" borderId="23" xfId="0" applyNumberFormat="1" applyFont="1" applyFill="1" applyBorder="1" applyAlignment="1">
      <alignment horizontal="center" wrapText="1"/>
    </xf>
    <xf numFmtId="184" fontId="4" fillId="22" borderId="23" xfId="0" applyNumberFormat="1" applyFont="1" applyFill="1" applyBorder="1" applyAlignment="1">
      <alignment horizontal="center" wrapText="1"/>
    </xf>
    <xf numFmtId="0" fontId="7" fillId="23" borderId="1" xfId="0" applyFont="1" applyFill="1" applyBorder="1" applyAlignment="1">
      <alignment horizontal="left"/>
    </xf>
    <xf numFmtId="0" fontId="44" fillId="0" borderId="1" xfId="0" applyFont="1" applyBorder="1" applyAlignment="1">
      <alignment horizontal="left"/>
    </xf>
    <xf numFmtId="14" fontId="44" fillId="0" borderId="1" xfId="0" applyNumberFormat="1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55" xfId="0" applyFont="1" applyBorder="1" applyAlignment="1">
      <alignment horizontal="left"/>
    </xf>
    <xf numFmtId="0" fontId="44" fillId="0" borderId="55" xfId="0" applyFont="1" applyBorder="1" applyAlignment="1">
      <alignment horizontal="left"/>
    </xf>
    <xf numFmtId="0" fontId="45" fillId="9" borderId="14" xfId="0" applyFont="1" applyFill="1" applyBorder="1" applyAlignment="1">
      <alignment horizontal="center" vertical="center"/>
    </xf>
    <xf numFmtId="0" fontId="46" fillId="9" borderId="20" xfId="0" applyFont="1" applyFill="1" applyBorder="1" applyAlignment="1">
      <alignment horizontal="left"/>
    </xf>
    <xf numFmtId="0" fontId="46" fillId="9" borderId="1" xfId="0" applyFont="1" applyFill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7" fillId="0" borderId="1" xfId="0" applyFont="1" applyBorder="1"/>
    <xf numFmtId="185" fontId="34" fillId="0" borderId="20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185" fontId="8" fillId="0" borderId="20" xfId="0" applyNumberFormat="1" applyFont="1" applyBorder="1" applyAlignment="1">
      <alignment horizontal="left"/>
    </xf>
    <xf numFmtId="185" fontId="8" fillId="0" borderId="4" xfId="0" applyNumberFormat="1" applyFont="1" applyBorder="1" applyAlignment="1">
      <alignment horizontal="left"/>
    </xf>
    <xf numFmtId="0" fontId="8" fillId="0" borderId="47" xfId="0" applyFont="1" applyBorder="1" applyAlignment="1">
      <alignment horizontal="left"/>
    </xf>
    <xf numFmtId="0" fontId="47" fillId="0" borderId="0" xfId="0" applyFont="1"/>
    <xf numFmtId="0" fontId="8" fillId="0" borderId="84" xfId="0" applyFont="1" applyBorder="1" applyAlignment="1">
      <alignment horizontal="center" vertical="center"/>
    </xf>
    <xf numFmtId="0" fontId="2" fillId="0" borderId="85" xfId="0" applyFont="1" applyBorder="1"/>
    <xf numFmtId="0" fontId="2" fillId="0" borderId="86" xfId="0" applyFont="1" applyBorder="1"/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 2 3 2" xfId="49"/>
    <cellStyle name="Normal 3" xfId="50"/>
    <cellStyle name="Normal 3 2" xfId="51"/>
    <cellStyle name="Normal 3 2 3" xfId="52"/>
    <cellStyle name="Normal 4" xfId="53"/>
    <cellStyle name="Normal 4 2" xfId="54"/>
    <cellStyle name="Normal 5" xfId="55"/>
    <cellStyle name="Normal 2" xfId="56"/>
    <cellStyle name="Normal 5 2 2" xfId="57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FFFF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1838325</xdr:colOff>
      <xdr:row>23</xdr:row>
      <xdr:rowOff>0</xdr:rowOff>
    </xdr:from>
    <xdr:ext cx="5695950" cy="4029075"/>
    <xdr:sp>
      <xdr:nvSpPr>
        <xdr:cNvPr id="51" name="Shape 51"/>
        <xdr:cNvSpPr txBox="1"/>
      </xdr:nvSpPr>
      <xdr:spPr>
        <a:xfrm>
          <a:off x="12158980" y="5705475"/>
          <a:ext cx="5695950" cy="402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FOLLOW REFERENCE SAMPLE FOR FIT FOR M </a:t>
          </a:r>
          <a:endParaRPr sz="1200" b="1">
            <a:highlight>
              <a:srgbClr val="FFFFFF"/>
            </a:highlight>
          </a:endParaRPr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4325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350"/>
            <a:buFont typeface="Calibri" panose="020F0502020204030204"/>
            <a:buAutoNum type="arabicPeriod"/>
          </a:pPr>
          <a:r>
            <a:rPr lang="en-US" sz="135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NEW TARGET MEASUREMENT FROM REF. SAMPLE FITTING IS STATED IN RED. PLEASE FOLLOW AS PER TARGET REQUEST</a:t>
          </a:r>
          <a:endParaRPr sz="1200" b="1" u="sng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r>
            <a:rPr lang="en-US" sz="1200" b="1" u="sng"/>
            <a:t>CONSTRUCTION:</a:t>
          </a: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200" b="1" u="sng"/>
        </a:p>
        <a:p>
          <a:pPr marL="457200" lvl="0" indent="-304800" algn="l" rtl="0">
            <a:spcBef>
              <a:spcPts val="0"/>
            </a:spcBef>
            <a:spcAft>
              <a:spcPts val="0"/>
            </a:spcAft>
            <a:buSzPts val="1200"/>
            <a:buFont typeface="Calibri" panose="020F0502020204030204"/>
            <a:buChar char="-"/>
          </a:pP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MONITOR SEWING THROUGHOUT GARMENT AND WATCH T/S TENSION. PLEASE TRIM AWAY ANY LOOSE THREAD ENDS. </a:t>
          </a: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9525</xdr:rowOff>
    </xdr:from>
    <xdr:ext cx="2381250" cy="381000"/>
    <xdr:pic>
      <xdr:nvPicPr>
        <xdr:cNvPr id="2" name="image2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675" y="9525"/>
          <a:ext cx="23812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1895475</xdr:colOff>
      <xdr:row>24</xdr:row>
      <xdr:rowOff>171450</xdr:rowOff>
    </xdr:from>
    <xdr:ext cx="5695950" cy="7096125"/>
    <xdr:sp>
      <xdr:nvSpPr>
        <xdr:cNvPr id="52" name="Shape 52"/>
        <xdr:cNvSpPr txBox="1"/>
      </xdr:nvSpPr>
      <xdr:spPr>
        <a:xfrm>
          <a:off x="12146280" y="6076950"/>
          <a:ext cx="5695950" cy="7096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1ST FIT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2ND FIT  SAMPLE.</a:t>
          </a:r>
          <a:endParaRPr sz="1500" b="1">
            <a:solidFill>
              <a:srgbClr val="0000FF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r>
            <a:rPr lang="en-US" sz="1400" b="1"/>
            <a:t>PLEASE SEE NOTES BELOW: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**PLEASE GO BACK TO SPEC ON ALL POMs OUT OF TOLERANCE***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1. SKIRT SIDE SEAMS ARE TWISTING. PLEASE MAKE SURE SIDE SEAMS ARE BALANCED.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2. WE HAVE ADDED POM FOR FINISHED SIDE SEAM RUCHING LENGTH. REDUCE -1/2” FROM FINISHED RUCHING LENGTH.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SPEC AND REVISION.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3. REDUCE -25% FROM SHIRRING FULLNESS  AT SIDE SEAM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4. REDUCE -2” FROM BODY LENGTH, TO MATCH OUR NEW TARGET BODY LENGTH FROM HPS (62”)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REVISED SPEC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5. WE ARE ADDING POM FOR SKIRT SLIT LENGTH. 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SPEC AND REVISION.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6. REVISE BUST CIRCUMFERENCE TO 36”, TO ALIGN WITH JAY SATIN DRESS.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7. WE ARE ADDING POMs FOR FRONT AND BACK ARMHOLE ALONG EDGE. 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SPEC.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</a:t>
          </a:r>
          <a:r>
            <a:rPr lang="en-US" sz="15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:</a:t>
          </a:r>
          <a:endParaRPr sz="1250">
            <a:solidFill>
              <a:srgbClr val="1D1C1D"/>
            </a:solidFill>
            <a:highlight>
              <a:srgbClr val="F8F8F8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PLEASE IMPROVE OVERALL SEWING THROUGHOUT GARMENT, REDUCE PUCKERING, AND ENSURE ALL LOOSE THREAD ENDS ARE NEATLY CLIPPED AWAY.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9525</xdr:rowOff>
    </xdr:from>
    <xdr:ext cx="2381250" cy="381000"/>
    <xdr:pic>
      <xdr:nvPicPr>
        <xdr:cNvPr id="2" name="image2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675" y="9525"/>
          <a:ext cx="23812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58</xdr:row>
      <xdr:rowOff>38100</xdr:rowOff>
    </xdr:from>
    <xdr:ext cx="11782425" cy="9848850"/>
    <xdr:pic>
      <xdr:nvPicPr>
        <xdr:cNvPr id="3" name="image23.jpg" title="Image"/>
        <xdr:cNvPicPr preferRelativeResize="0"/>
      </xdr:nvPicPr>
      <xdr:blipFill>
        <a:blip r:embed="rId2"/>
        <a:stretch>
          <a:fillRect/>
        </a:stretch>
      </xdr:blipFill>
      <xdr:spPr>
        <a:xfrm>
          <a:off x="3141345" y="12973050"/>
          <a:ext cx="11782425" cy="98488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116</xdr:row>
      <xdr:rowOff>28575</xdr:rowOff>
    </xdr:from>
    <xdr:ext cx="7877175" cy="9058275"/>
    <xdr:pic>
      <xdr:nvPicPr>
        <xdr:cNvPr id="4" name="image24.jpg" title="Image"/>
        <xdr:cNvPicPr preferRelativeResize="0"/>
      </xdr:nvPicPr>
      <xdr:blipFill>
        <a:blip r:embed="rId3"/>
        <a:stretch>
          <a:fillRect/>
        </a:stretch>
      </xdr:blipFill>
      <xdr:spPr>
        <a:xfrm>
          <a:off x="5384800" y="24898350"/>
          <a:ext cx="7877175" cy="90582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95250</xdr:colOff>
      <xdr:row>22</xdr:row>
      <xdr:rowOff>171450</xdr:rowOff>
    </xdr:from>
    <xdr:ext cx="5695950" cy="7324725"/>
    <xdr:sp>
      <xdr:nvSpPr>
        <xdr:cNvPr id="53" name="Shape 53"/>
        <xdr:cNvSpPr txBox="1"/>
      </xdr:nvSpPr>
      <xdr:spPr>
        <a:xfrm>
          <a:off x="12241530" y="5667375"/>
          <a:ext cx="5695950" cy="7324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2ND FIT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3RD FIT SAMPLE.</a:t>
          </a:r>
          <a:endParaRPr sz="1500" b="1">
            <a:solidFill>
              <a:srgbClr val="0000FF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r>
            <a:rPr lang="en-US" sz="1300" b="1"/>
            <a:t>PLEASE SEE NOTES BELOW: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SHIRRING FULLNESS IS PRESENT AT TOP BODICE, MUST REDUCE -1 1/2”IN. TOTAL FROM FULLNESS 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SEE PHOTO COMMENTS AND UPDATE PATTERN. 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SHIRRING FULLNESS IS PRESENT AT SKIRT, MUST REDUCE FROM FULLNESS AS PER REQUESTED 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SEE PHOTO COMMENTS AND UPDATE PATTERN.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**PLEASE GO BACK TO SPEC ON ALL POMs OUT OF TOLERANCE***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</a:t>
          </a:r>
          <a:r>
            <a:rPr lang="en-US" sz="15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:</a:t>
          </a: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NECKLINE IS SLIGHTLY STRETCHED OUT,  LINING IS ROLLING OUT AT W/R  – 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NECKLINE SHAPE AND DO NOT STRETCH WHILE IN SEWING. 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SLIT OPENING IS CURVED IN SHAPE 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PLEASE IMPROVE SLIT OPENING SHAPE AND ENSURE SLIT AND SWEEP OPENING HAVE AN IMPROVED SHAPE. 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04800" algn="l" rtl="0">
            <a:spcBef>
              <a:spcPts val="0"/>
            </a:spcBef>
            <a:spcAft>
              <a:spcPts val="0"/>
            </a:spcAft>
            <a:buSzPts val="1200"/>
            <a:buFont typeface="Calibri" panose="020F0502020204030204"/>
            <a:buAutoNum type="arabicPeriod"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T/S TENSION, OVERALL SEWING THROUGHOUT GARMENT, AND ENSURE ALL LOOSE THREAD ENDS ARE NEATLY CLIPPED AWAY.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9525</xdr:rowOff>
    </xdr:from>
    <xdr:ext cx="2381250" cy="381000"/>
    <xdr:pic>
      <xdr:nvPicPr>
        <xdr:cNvPr id="2" name="image2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675" y="9525"/>
          <a:ext cx="23812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57</xdr:row>
      <xdr:rowOff>-200025</xdr:rowOff>
    </xdr:from>
    <xdr:ext cx="17154525" cy="11487150"/>
    <xdr:pic>
      <xdr:nvPicPr>
        <xdr:cNvPr id="3" name="image26.png" title="Image"/>
        <xdr:cNvPicPr preferRelativeResize="0"/>
      </xdr:nvPicPr>
      <xdr:blipFill>
        <a:blip r:embed="rId2"/>
        <a:stretch>
          <a:fillRect/>
        </a:stretch>
      </xdr:blipFill>
      <xdr:spPr>
        <a:xfrm>
          <a:off x="742950" y="12525375"/>
          <a:ext cx="17154525" cy="11487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923925</xdr:colOff>
      <xdr:row>114</xdr:row>
      <xdr:rowOff>-76200</xdr:rowOff>
    </xdr:from>
    <xdr:ext cx="16973550" cy="10858500"/>
    <xdr:pic>
      <xdr:nvPicPr>
        <xdr:cNvPr id="4" name="image25.png" title="Image"/>
        <xdr:cNvPicPr preferRelativeResize="0"/>
      </xdr:nvPicPr>
      <xdr:blipFill>
        <a:blip r:embed="rId3"/>
        <a:stretch>
          <a:fillRect/>
        </a:stretch>
      </xdr:blipFill>
      <xdr:spPr>
        <a:xfrm>
          <a:off x="832485" y="24384000"/>
          <a:ext cx="16973550" cy="108585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38100</xdr:colOff>
      <xdr:row>23</xdr:row>
      <xdr:rowOff>19050</xdr:rowOff>
    </xdr:from>
    <xdr:ext cx="5695950" cy="7372350"/>
    <xdr:sp>
      <xdr:nvSpPr>
        <xdr:cNvPr id="54" name="Shape 54"/>
        <xdr:cNvSpPr txBox="1"/>
      </xdr:nvSpPr>
      <xdr:spPr>
        <a:xfrm>
          <a:off x="12184380" y="5715000"/>
          <a:ext cx="5695950" cy="7372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3RD FIT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PP FIT SAMPLE.</a:t>
          </a:r>
          <a:endParaRPr sz="1500" b="1">
            <a:solidFill>
              <a:srgbClr val="0000FF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r>
            <a:rPr lang="en-US" sz="1300" b="1"/>
            <a:t>PLEASE SEE NOTES BELOW: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REDUCING SIDE SEAM BODICE LENGTH  -3/4”IN. TOTAL FROM SAMPLE 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SEE PHOTO COMMENTS AND FOLLOW AS PER REQUESTED SPEC.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KEEPING FRONT NECK DROP AND FRONT STRAP SPREAD AS PER SAMPLE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SEE PHOTO COMMENTS AND FOLLOW AS PER REQUESTED SPEC.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**PLEASE GO BACK TO SPEC ON ALL POMs OUT OF TOLERANCE***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</a:t>
          </a:r>
          <a:r>
            <a:rPr lang="en-US" sz="15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:</a:t>
          </a: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300"/>
            <a:buFont typeface="Calibri" panose="020F0502020204030204"/>
            <a:buAutoNum type="arabicPeriod"/>
          </a:pPr>
          <a:r>
            <a:rPr lang="en-US" sz="1300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NECKLINE IS WAVY ALONG EDGE DUE TO STRETCHING WHILE IN SEWING, MUST CORRECT AS THIS WAS PRESENT ON LAST SAMPLE</a:t>
          </a: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– 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NECKLINE SHAPE AND DO NOT STRETCH WHILE IN SEWING. 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MUST ENSURE NECKLINE V-POINT ALIGNS DOWN TRUE CF.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MUST ENSURE WAIST SEAM IS FINISHING BALANCED FROM W/R TO W/L. 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T/S TENSION, OVERALL SEWING THROUGHOUT GARMENT, AND ENSURE ALL LOOSE THREAD ENDS ARE NEATLY CLIPPED AWAY.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Clr>
              <a:srgbClr val="1D1C1D"/>
            </a:buClr>
            <a:buSzPts val="1400"/>
            <a:buFont typeface="Calibri" panose="020F0502020204030204"/>
            <a:buAutoNum type="arabicPeriod"/>
          </a:pPr>
          <a:r>
            <a:rPr lang="en-US" sz="1300" b="1">
              <a:solidFill>
                <a:srgbClr val="1D1C1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DO NOT HARD PRESS SAMPLES, LIGHT STEAM ONLY. </a:t>
          </a:r>
          <a:endParaRPr sz="11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9525</xdr:rowOff>
    </xdr:from>
    <xdr:ext cx="2381250" cy="381000"/>
    <xdr:pic>
      <xdr:nvPicPr>
        <xdr:cNvPr id="2" name="image2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675" y="9525"/>
          <a:ext cx="23812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57</xdr:row>
      <xdr:rowOff>-47625</xdr:rowOff>
    </xdr:from>
    <xdr:ext cx="17649825" cy="11220450"/>
    <xdr:pic>
      <xdr:nvPicPr>
        <xdr:cNvPr id="3" name="image28.png" title="Image"/>
        <xdr:cNvPicPr preferRelativeResize="0"/>
      </xdr:nvPicPr>
      <xdr:blipFill>
        <a:blip r:embed="rId2"/>
        <a:stretch>
          <a:fillRect/>
        </a:stretch>
      </xdr:blipFill>
      <xdr:spPr>
        <a:xfrm>
          <a:off x="152400" y="12677775"/>
          <a:ext cx="17649825" cy="11220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933450</xdr:colOff>
      <xdr:row>114</xdr:row>
      <xdr:rowOff>66675</xdr:rowOff>
    </xdr:from>
    <xdr:ext cx="10296525" cy="10601325"/>
    <xdr:pic>
      <xdr:nvPicPr>
        <xdr:cNvPr id="4" name="image27.png" title="Image"/>
        <xdr:cNvPicPr preferRelativeResize="0"/>
      </xdr:nvPicPr>
      <xdr:blipFill>
        <a:blip r:embed="rId3"/>
        <a:stretch>
          <a:fillRect/>
        </a:stretch>
      </xdr:blipFill>
      <xdr:spPr>
        <a:xfrm>
          <a:off x="3712845" y="24526875"/>
          <a:ext cx="10296525" cy="106013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38100</xdr:colOff>
      <xdr:row>23</xdr:row>
      <xdr:rowOff>19050</xdr:rowOff>
    </xdr:from>
    <xdr:ext cx="5695950" cy="7372350"/>
    <xdr:sp>
      <xdr:nvSpPr>
        <xdr:cNvPr id="55" name="Shape 55"/>
        <xdr:cNvSpPr txBox="1"/>
      </xdr:nvSpPr>
      <xdr:spPr>
        <a:xfrm>
          <a:off x="12184380" y="5715000"/>
          <a:ext cx="5695950" cy="7372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3RD FIT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PP FIT SAMPLE.</a:t>
          </a:r>
          <a:endParaRPr sz="1500" b="1">
            <a:solidFill>
              <a:srgbClr val="0000FF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r>
            <a:rPr lang="en-US" sz="1300" b="1"/>
            <a:t>PLEASE SEE NOTES BELOW: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REDUCING SIDE SEAM BODICE LENGTH  -3/4”IN. TOTAL FROM SAMPLE 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SEE PHOTO COMMENTS AND FOLLOW AS PER REQUESTED SPEC.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KEEPING FRONT NECK DROP AND FRONT STRAP SPREAD AS PER SAMPLE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SEE PHOTO COMMENTS AND FOLLOW AS PER REQUESTED SPEC.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**PLEASE GO BACK TO SPEC ON ALL POMs OUT OF TOLERANCE***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</a:t>
          </a:r>
          <a:r>
            <a:rPr lang="en-US" sz="15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:</a:t>
          </a: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300"/>
            <a:buFont typeface="Calibri" panose="020F0502020204030204"/>
            <a:buAutoNum type="arabicPeriod"/>
          </a:pPr>
          <a:r>
            <a:rPr lang="en-US" sz="1300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NECKLINE IS WAVY ALONG EDGE DUE TO STRETCHING WHILE IN SEWING, MUST CORRECT AS THIS WAS PRESENT ON LAST SAMPLE</a:t>
          </a: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– 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NECKLINE SHAPE AND DO NOT STRETCH WHILE IN SEWING. 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115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AutoNum type="arabicPeriod"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MUST ENSURE NECKLINE V-POINT ALIGNS DOWN TRUE CF.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MUST ENSURE WAIST SEAM IS FINISHING BALANCED FROM W/R TO W/L. 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T/S TENSION, OVERALL SEWING THROUGHOUT GARMENT, AND ENSURE ALL LOOSE THREAD ENDS ARE NEATLY CLIPPED AWAY.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Clr>
              <a:srgbClr val="1D1C1D"/>
            </a:buClr>
            <a:buSzPts val="1400"/>
            <a:buFont typeface="Calibri" panose="020F0502020204030204"/>
            <a:buAutoNum type="arabicPeriod"/>
          </a:pPr>
          <a:r>
            <a:rPr lang="en-US" sz="1300" b="1">
              <a:solidFill>
                <a:srgbClr val="1D1C1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DO NOT HARD PRESS SAMPLES, LIGHT STEAM ONLY. </a:t>
          </a:r>
          <a:endParaRPr sz="11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9525</xdr:rowOff>
    </xdr:from>
    <xdr:ext cx="2381250" cy="381000"/>
    <xdr:pic>
      <xdr:nvPicPr>
        <xdr:cNvPr id="2" name="image2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675" y="9525"/>
          <a:ext cx="23812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A8:K8"/>
    </sheetView>
  </sheetViews>
  <sheetFormatPr defaultColWidth="10.2814814814815" defaultRowHeight="15" customHeight="1"/>
  <cols>
    <col min="1" max="2" width="11" customWidth="1"/>
    <col min="3" max="4" width="7" customWidth="1"/>
    <col min="5" max="5" width="14.7111111111111" customWidth="1"/>
    <col min="6" max="6" width="11" customWidth="1"/>
    <col min="7" max="7" width="17.7111111111111" customWidth="1"/>
    <col min="8" max="8" width="4.28148148148148" customWidth="1"/>
    <col min="9" max="10" width="11" customWidth="1"/>
    <col min="11" max="11" width="27" customWidth="1"/>
    <col min="12" max="26" width="11" customWidth="1"/>
  </cols>
  <sheetData>
    <row r="1" ht="36.75" customHeight="1" spans="1:11">
      <c r="A1" s="385"/>
      <c r="B1" s="2"/>
      <c r="C1" s="2"/>
      <c r="D1" s="2"/>
      <c r="E1" s="2"/>
      <c r="F1" s="2"/>
      <c r="G1" s="2"/>
      <c r="H1" s="2"/>
      <c r="I1" s="2"/>
      <c r="J1" s="2"/>
      <c r="K1" s="4"/>
    </row>
    <row r="2" ht="15.75" customHeight="1" spans="1:11">
      <c r="A2" s="164" t="s">
        <v>0</v>
      </c>
      <c r="B2" s="4"/>
      <c r="C2" s="386" t="e">
        <f>#REF!</f>
        <v>#REF!</v>
      </c>
      <c r="D2" s="2"/>
      <c r="E2" s="4"/>
      <c r="F2" s="164" t="s">
        <v>1</v>
      </c>
      <c r="G2" s="4"/>
      <c r="H2" s="387" t="e">
        <f>#REF!</f>
        <v>#REF!</v>
      </c>
      <c r="I2" s="2"/>
      <c r="J2" s="2"/>
      <c r="K2" s="4"/>
    </row>
    <row r="3" ht="15.75" customHeight="1" spans="1:11">
      <c r="A3" s="164" t="s">
        <v>2</v>
      </c>
      <c r="B3" s="4"/>
      <c r="C3" s="386" t="e">
        <f>#REF!</f>
        <v>#REF!</v>
      </c>
      <c r="D3" s="2"/>
      <c r="E3" s="4"/>
      <c r="F3" s="164" t="s">
        <v>3</v>
      </c>
      <c r="G3" s="4"/>
      <c r="H3" s="386" t="e">
        <f>#REF!</f>
        <v>#REF!</v>
      </c>
      <c r="I3" s="2"/>
      <c r="J3" s="2"/>
      <c r="K3" s="4"/>
    </row>
    <row r="4" ht="15.75" customHeight="1" spans="1:11">
      <c r="A4" s="164" t="s">
        <v>4</v>
      </c>
      <c r="B4" s="4"/>
      <c r="C4" s="386" t="e">
        <f>#REF!</f>
        <v>#REF!</v>
      </c>
      <c r="D4" s="2"/>
      <c r="E4" s="4"/>
      <c r="F4" s="388" t="s">
        <v>5</v>
      </c>
      <c r="G4" s="388"/>
      <c r="H4" s="386" t="e">
        <f>#REF!</f>
        <v>#REF!</v>
      </c>
      <c r="I4" s="2"/>
      <c r="J4" s="2"/>
      <c r="K4" s="4"/>
    </row>
    <row r="5" ht="15.75" customHeight="1" spans="1:11">
      <c r="A5" s="164" t="s">
        <v>6</v>
      </c>
      <c r="B5" s="4"/>
      <c r="C5" s="386" t="e">
        <f>#REF!</f>
        <v>#REF!</v>
      </c>
      <c r="D5" s="2"/>
      <c r="E5" s="4"/>
      <c r="F5" s="164" t="s">
        <v>7</v>
      </c>
      <c r="G5" s="4"/>
      <c r="H5" s="386" t="e">
        <f>#REF!</f>
        <v>#REF!</v>
      </c>
      <c r="I5" s="2"/>
      <c r="J5" s="2"/>
      <c r="K5" s="4"/>
    </row>
    <row r="6" ht="15.75" customHeight="1" spans="1:11">
      <c r="A6" s="164" t="s">
        <v>8</v>
      </c>
      <c r="B6" s="4"/>
      <c r="C6" s="386" t="e">
        <f>#REF!</f>
        <v>#REF!</v>
      </c>
      <c r="D6" s="2"/>
      <c r="E6" s="4"/>
      <c r="F6" s="164" t="s">
        <v>9</v>
      </c>
      <c r="G6" s="4"/>
      <c r="H6" s="386" t="e">
        <f>#REF!</f>
        <v>#REF!</v>
      </c>
      <c r="I6" s="2"/>
      <c r="J6" s="2"/>
      <c r="K6" s="4"/>
    </row>
    <row r="7" ht="15.75" customHeight="1" spans="1:11">
      <c r="A7" s="389" t="s">
        <v>10</v>
      </c>
      <c r="B7" s="171"/>
      <c r="C7" s="386" t="e">
        <f>#REF!</f>
        <v>#REF!</v>
      </c>
      <c r="D7" s="2"/>
      <c r="E7" s="4"/>
      <c r="F7" s="389"/>
      <c r="G7" s="389"/>
      <c r="H7" s="390"/>
      <c r="I7" s="390"/>
      <c r="J7" s="390"/>
      <c r="K7" s="390"/>
    </row>
    <row r="8" ht="28.5" spans="1:26">
      <c r="A8" s="391" t="s">
        <v>11</v>
      </c>
      <c r="B8" s="87"/>
      <c r="C8" s="87"/>
      <c r="D8" s="87"/>
      <c r="E8" s="87"/>
      <c r="F8" s="87"/>
      <c r="G8" s="87"/>
      <c r="H8" s="87"/>
      <c r="I8" s="87"/>
      <c r="J8" s="87"/>
      <c r="K8" s="2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</row>
    <row r="9" ht="15.75" customHeight="1" spans="1:11">
      <c r="A9" s="392" t="s">
        <v>12</v>
      </c>
      <c r="B9" s="4"/>
      <c r="C9" s="393" t="s">
        <v>13</v>
      </c>
      <c r="D9" s="2"/>
      <c r="E9" s="4"/>
      <c r="F9" s="393" t="s">
        <v>14</v>
      </c>
      <c r="G9" s="2"/>
      <c r="H9" s="2"/>
      <c r="I9" s="2"/>
      <c r="J9" s="4"/>
      <c r="K9" s="402"/>
    </row>
    <row r="10" ht="15.75" customHeight="1" spans="1:11">
      <c r="A10" s="394">
        <v>44179</v>
      </c>
      <c r="B10" s="4"/>
      <c r="C10" s="395" t="s">
        <v>15</v>
      </c>
      <c r="D10" s="2"/>
      <c r="E10" s="4"/>
      <c r="F10" s="395" t="s">
        <v>16</v>
      </c>
      <c r="G10" s="2"/>
      <c r="H10" s="2"/>
      <c r="I10" s="2"/>
      <c r="J10" s="4"/>
      <c r="K10" s="403"/>
    </row>
    <row r="11" ht="15.75" customHeight="1" spans="1:11">
      <c r="A11" s="396"/>
      <c r="B11" s="4"/>
      <c r="C11" s="397"/>
      <c r="D11" s="2"/>
      <c r="E11" s="4"/>
      <c r="F11" s="164"/>
      <c r="G11" s="2"/>
      <c r="H11" s="2"/>
      <c r="I11" s="2"/>
      <c r="J11" s="4"/>
      <c r="K11" s="403"/>
    </row>
    <row r="12" ht="15.75" customHeight="1" spans="1:11">
      <c r="A12" s="398"/>
      <c r="B12" s="4"/>
      <c r="C12" s="164"/>
      <c r="D12" s="2"/>
      <c r="E12" s="4"/>
      <c r="F12" s="164"/>
      <c r="G12" s="2"/>
      <c r="H12" s="2"/>
      <c r="I12" s="2"/>
      <c r="J12" s="4"/>
      <c r="K12" s="403"/>
    </row>
    <row r="13" ht="15.75" customHeight="1" spans="1:11">
      <c r="A13" s="398"/>
      <c r="B13" s="4"/>
      <c r="C13" s="164"/>
      <c r="D13" s="2"/>
      <c r="E13" s="4"/>
      <c r="F13" s="164"/>
      <c r="G13" s="2"/>
      <c r="H13" s="2"/>
      <c r="I13" s="2"/>
      <c r="J13" s="4"/>
      <c r="K13" s="403"/>
    </row>
    <row r="14" ht="15.75" customHeight="1" spans="1:11">
      <c r="A14" s="398"/>
      <c r="B14" s="4"/>
      <c r="C14" s="164"/>
      <c r="D14" s="2"/>
      <c r="E14" s="4"/>
      <c r="F14" s="164"/>
      <c r="G14" s="2"/>
      <c r="H14" s="2"/>
      <c r="I14" s="2"/>
      <c r="J14" s="4"/>
      <c r="K14" s="403"/>
    </row>
    <row r="15" ht="15.75" customHeight="1" spans="1:11">
      <c r="A15" s="398"/>
      <c r="B15" s="4"/>
      <c r="C15" s="164"/>
      <c r="D15" s="2"/>
      <c r="E15" s="4"/>
      <c r="F15" s="164"/>
      <c r="G15" s="2"/>
      <c r="H15" s="2"/>
      <c r="I15" s="2"/>
      <c r="J15" s="4"/>
      <c r="K15" s="403"/>
    </row>
    <row r="16" ht="15.75" customHeight="1" spans="1:11">
      <c r="A16" s="398"/>
      <c r="B16" s="4"/>
      <c r="C16" s="164"/>
      <c r="D16" s="2"/>
      <c r="E16" s="4"/>
      <c r="F16" s="164"/>
      <c r="G16" s="2"/>
      <c r="H16" s="2"/>
      <c r="I16" s="2"/>
      <c r="J16" s="4"/>
      <c r="K16" s="403"/>
    </row>
    <row r="17" ht="15.75" customHeight="1" spans="1:11">
      <c r="A17" s="398"/>
      <c r="B17" s="4"/>
      <c r="C17" s="164"/>
      <c r="D17" s="2"/>
      <c r="E17" s="4"/>
      <c r="F17" s="164"/>
      <c r="G17" s="2"/>
      <c r="H17" s="2"/>
      <c r="I17" s="2"/>
      <c r="J17" s="4"/>
      <c r="K17" s="403"/>
    </row>
    <row r="18" ht="15.75" customHeight="1" spans="1:11">
      <c r="A18" s="398"/>
      <c r="B18" s="4"/>
      <c r="C18" s="164"/>
      <c r="D18" s="2"/>
      <c r="E18" s="4"/>
      <c r="F18" s="164"/>
      <c r="G18" s="2"/>
      <c r="H18" s="2"/>
      <c r="I18" s="2"/>
      <c r="J18" s="4"/>
      <c r="K18" s="403"/>
    </row>
    <row r="19" ht="15.75" customHeight="1" spans="1:11">
      <c r="A19" s="398"/>
      <c r="B19" s="4"/>
      <c r="C19" s="164"/>
      <c r="D19" s="2"/>
      <c r="E19" s="4"/>
      <c r="F19" s="164"/>
      <c r="G19" s="2"/>
      <c r="H19" s="2"/>
      <c r="I19" s="2"/>
      <c r="J19" s="4"/>
      <c r="K19" s="403"/>
    </row>
    <row r="20" ht="15.75" customHeight="1" spans="1:11">
      <c r="A20" s="398"/>
      <c r="B20" s="4"/>
      <c r="C20" s="164"/>
      <c r="D20" s="2"/>
      <c r="E20" s="4"/>
      <c r="F20" s="164"/>
      <c r="G20" s="2"/>
      <c r="H20" s="2"/>
      <c r="I20" s="2"/>
      <c r="J20" s="4"/>
      <c r="K20" s="403"/>
    </row>
    <row r="21" ht="15.75" customHeight="1" spans="1:11">
      <c r="A21" s="398"/>
      <c r="B21" s="4"/>
      <c r="C21" s="164"/>
      <c r="D21" s="2"/>
      <c r="E21" s="4"/>
      <c r="F21" s="164"/>
      <c r="G21" s="2"/>
      <c r="H21" s="2"/>
      <c r="I21" s="2"/>
      <c r="J21" s="4"/>
      <c r="K21" s="403"/>
    </row>
    <row r="22" ht="15.75" customHeight="1" spans="1:11">
      <c r="A22" s="398"/>
      <c r="B22" s="4"/>
      <c r="C22" s="164"/>
      <c r="D22" s="2"/>
      <c r="E22" s="4"/>
      <c r="F22" s="164"/>
      <c r="G22" s="2"/>
      <c r="H22" s="2"/>
      <c r="I22" s="2"/>
      <c r="J22" s="4"/>
      <c r="K22" s="403"/>
    </row>
    <row r="23" ht="15.75" customHeight="1" spans="1:11">
      <c r="A23" s="398"/>
      <c r="B23" s="4"/>
      <c r="C23" s="164"/>
      <c r="D23" s="2"/>
      <c r="E23" s="4"/>
      <c r="F23" s="164"/>
      <c r="G23" s="2"/>
      <c r="H23" s="2"/>
      <c r="I23" s="2"/>
      <c r="J23" s="4"/>
      <c r="K23" s="403"/>
    </row>
    <row r="24" ht="15.75" customHeight="1" spans="1:11">
      <c r="A24" s="398"/>
      <c r="B24" s="4"/>
      <c r="C24" s="164"/>
      <c r="D24" s="2"/>
      <c r="E24" s="4"/>
      <c r="F24" s="164"/>
      <c r="G24" s="2"/>
      <c r="H24" s="2"/>
      <c r="I24" s="2"/>
      <c r="J24" s="4"/>
      <c r="K24" s="403"/>
    </row>
    <row r="25" ht="15.75" customHeight="1" spans="1:11">
      <c r="A25" s="398"/>
      <c r="B25" s="4"/>
      <c r="C25" s="164"/>
      <c r="D25" s="2"/>
      <c r="E25" s="4"/>
      <c r="F25" s="164"/>
      <c r="G25" s="2"/>
      <c r="H25" s="2"/>
      <c r="I25" s="2"/>
      <c r="J25" s="4"/>
      <c r="K25" s="403"/>
    </row>
    <row r="26" ht="15.75" customHeight="1" spans="1:11">
      <c r="A26" s="398"/>
      <c r="B26" s="4"/>
      <c r="C26" s="164"/>
      <c r="D26" s="2"/>
      <c r="E26" s="4"/>
      <c r="F26" s="164"/>
      <c r="G26" s="2"/>
      <c r="H26" s="2"/>
      <c r="I26" s="2"/>
      <c r="J26" s="4"/>
      <c r="K26" s="403"/>
    </row>
    <row r="27" ht="15.75" customHeight="1" spans="1:11">
      <c r="A27" s="398"/>
      <c r="B27" s="4"/>
      <c r="C27" s="164"/>
      <c r="D27" s="2"/>
      <c r="E27" s="4"/>
      <c r="F27" s="164"/>
      <c r="G27" s="2"/>
      <c r="H27" s="2"/>
      <c r="I27" s="2"/>
      <c r="J27" s="4"/>
      <c r="K27" s="403"/>
    </row>
    <row r="28" ht="15.75" customHeight="1" spans="1:11">
      <c r="A28" s="399"/>
      <c r="B28" s="81"/>
      <c r="C28" s="400"/>
      <c r="D28" s="7"/>
      <c r="E28" s="81"/>
      <c r="F28" s="400"/>
      <c r="G28" s="7"/>
      <c r="H28" s="7"/>
      <c r="I28" s="7"/>
      <c r="J28" s="81"/>
      <c r="K28" s="404"/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4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A8:K8"/>
    <mergeCell ref="A9:B9"/>
    <mergeCell ref="C9:E9"/>
    <mergeCell ref="F9:J9"/>
    <mergeCell ref="A10:B10"/>
    <mergeCell ref="C10:E10"/>
    <mergeCell ref="F10:J10"/>
    <mergeCell ref="A11:B11"/>
    <mergeCell ref="C11:E11"/>
    <mergeCell ref="F11:J11"/>
    <mergeCell ref="A12:B12"/>
    <mergeCell ref="C12:E12"/>
    <mergeCell ref="F12:J12"/>
    <mergeCell ref="A13:B13"/>
    <mergeCell ref="C13:E13"/>
    <mergeCell ref="F13:J13"/>
    <mergeCell ref="A14:B14"/>
    <mergeCell ref="C14:E14"/>
    <mergeCell ref="F14:J14"/>
    <mergeCell ref="A15:B15"/>
    <mergeCell ref="C15:E15"/>
    <mergeCell ref="F15:J15"/>
    <mergeCell ref="A16:B16"/>
    <mergeCell ref="C16:E16"/>
    <mergeCell ref="F16:J16"/>
    <mergeCell ref="A17:B17"/>
    <mergeCell ref="C17:E17"/>
    <mergeCell ref="F17:J17"/>
    <mergeCell ref="A18:B18"/>
    <mergeCell ref="C18:E18"/>
    <mergeCell ref="F18:J18"/>
    <mergeCell ref="A19:B19"/>
    <mergeCell ref="C19:E19"/>
    <mergeCell ref="F19:J19"/>
    <mergeCell ref="A20:B20"/>
    <mergeCell ref="C20:E20"/>
    <mergeCell ref="F20:J20"/>
    <mergeCell ref="A21:B21"/>
    <mergeCell ref="C21:E21"/>
    <mergeCell ref="F21:J21"/>
    <mergeCell ref="A22:B22"/>
    <mergeCell ref="C22:E22"/>
    <mergeCell ref="F22:J22"/>
    <mergeCell ref="A23:B23"/>
    <mergeCell ref="C23:E23"/>
    <mergeCell ref="F23:J23"/>
    <mergeCell ref="A24:B24"/>
    <mergeCell ref="C24:E24"/>
    <mergeCell ref="F24:J24"/>
    <mergeCell ref="A25:B25"/>
    <mergeCell ref="C25:E25"/>
    <mergeCell ref="F25:J25"/>
    <mergeCell ref="A26:B26"/>
    <mergeCell ref="C26:E26"/>
    <mergeCell ref="F26:J26"/>
    <mergeCell ref="A27:B27"/>
    <mergeCell ref="C27:E27"/>
    <mergeCell ref="F27:J27"/>
    <mergeCell ref="A28:B28"/>
    <mergeCell ref="C28:E28"/>
    <mergeCell ref="F28:J28"/>
    <mergeCell ref="K9:K28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outlinePr summaryBelow="0" summaryRight="0"/>
    <pageSetUpPr fitToPage="1"/>
  </sheetPr>
  <dimension ref="A1:K1005"/>
  <sheetViews>
    <sheetView workbookViewId="0">
      <selection activeCell="A1" sqref="A1:K1"/>
    </sheetView>
  </sheetViews>
  <sheetFormatPr defaultColWidth="10.2814814814815" defaultRowHeight="15" customHeight="1"/>
  <cols>
    <col min="1" max="1" width="9.71111111111111" customWidth="1"/>
    <col min="2" max="2" width="22.7111111111111" customWidth="1"/>
    <col min="3" max="3" width="22.2814814814815" customWidth="1"/>
    <col min="4" max="4" width="19.7111111111111" customWidth="1"/>
    <col min="5" max="5" width="8.71111111111111" customWidth="1"/>
    <col min="6" max="9" width="9.57037037037037" customWidth="1"/>
    <col min="10" max="10" width="20.2814814814815" customWidth="1"/>
    <col min="11" max="11" width="60.7111111111111" customWidth="1"/>
    <col min="12" max="26" width="9.57037037037037" customWidth="1"/>
  </cols>
  <sheetData>
    <row r="1" ht="33" customHeight="1" spans="1:11">
      <c r="A1" s="86"/>
      <c r="B1" s="87"/>
      <c r="C1" s="87"/>
      <c r="D1" s="87"/>
      <c r="E1" s="87"/>
      <c r="F1" s="87"/>
      <c r="G1" s="87"/>
      <c r="H1" s="87"/>
      <c r="I1" s="87"/>
      <c r="J1" s="87"/>
      <c r="K1" s="21"/>
    </row>
    <row r="2" ht="18" spans="1:11">
      <c r="A2" s="88" t="s">
        <v>0</v>
      </c>
      <c r="B2" s="4"/>
      <c r="C2" s="89" t="e">
        <f>#REF!</f>
        <v>#REF!</v>
      </c>
      <c r="D2" s="2"/>
      <c r="E2" s="2"/>
      <c r="F2" s="4"/>
      <c r="G2" s="90" t="s">
        <v>22</v>
      </c>
      <c r="H2" s="2"/>
      <c r="I2" s="2"/>
      <c r="J2" s="64" t="e">
        <f>#REF!</f>
        <v>#REF!</v>
      </c>
      <c r="K2" s="29"/>
    </row>
    <row r="3" ht="15.75" spans="1:11">
      <c r="A3" s="88" t="s">
        <v>97</v>
      </c>
      <c r="B3" s="4"/>
      <c r="C3" s="5"/>
      <c r="D3" s="2"/>
      <c r="E3" s="2"/>
      <c r="F3" s="4"/>
      <c r="G3" s="90" t="s">
        <v>98</v>
      </c>
      <c r="H3" s="2"/>
      <c r="I3" s="4"/>
      <c r="J3" s="145">
        <v>44995</v>
      </c>
      <c r="K3" s="29"/>
    </row>
    <row r="4" ht="15.75" spans="1:11">
      <c r="A4" s="88" t="s">
        <v>4</v>
      </c>
      <c r="B4" s="4"/>
      <c r="C4" s="5" t="e">
        <f>#REF!</f>
        <v>#REF!</v>
      </c>
      <c r="D4" s="2"/>
      <c r="E4" s="2"/>
      <c r="F4" s="4"/>
      <c r="G4" s="90" t="s">
        <v>99</v>
      </c>
      <c r="H4" s="2"/>
      <c r="I4" s="4"/>
      <c r="J4" s="5" t="s">
        <v>165</v>
      </c>
      <c r="K4" s="29"/>
    </row>
    <row r="5" ht="15.75" spans="1:11">
      <c r="A5" s="88" t="s">
        <v>6</v>
      </c>
      <c r="B5" s="4"/>
      <c r="C5" s="5" t="e">
        <f>#REF!</f>
        <v>#REF!</v>
      </c>
      <c r="D5" s="2"/>
      <c r="E5" s="2"/>
      <c r="F5" s="4"/>
      <c r="G5" s="90" t="s">
        <v>32</v>
      </c>
      <c r="H5" s="2"/>
      <c r="I5" s="4"/>
      <c r="J5" s="146" t="s">
        <v>101</v>
      </c>
      <c r="K5" s="29"/>
    </row>
    <row r="6" ht="15.75" spans="1:11">
      <c r="A6" s="88" t="s">
        <v>102</v>
      </c>
      <c r="B6" s="4"/>
      <c r="C6" s="5" t="e">
        <f>#REF!</f>
        <v>#REF!</v>
      </c>
      <c r="D6" s="2"/>
      <c r="E6" s="2"/>
      <c r="F6" s="4"/>
      <c r="G6" s="90" t="s">
        <v>103</v>
      </c>
      <c r="H6" s="2"/>
      <c r="I6" s="4"/>
      <c r="J6" s="147"/>
      <c r="K6" s="29"/>
    </row>
    <row r="7" ht="15.75" spans="1:11">
      <c r="A7" s="91" t="s">
        <v>104</v>
      </c>
      <c r="B7" s="92"/>
      <c r="C7" s="93" t="s">
        <v>29</v>
      </c>
      <c r="D7" s="94"/>
      <c r="E7" s="94"/>
      <c r="F7" s="92"/>
      <c r="G7" s="95" t="s">
        <v>105</v>
      </c>
      <c r="H7" s="94"/>
      <c r="I7" s="92"/>
      <c r="J7" s="148"/>
      <c r="K7" s="149"/>
    </row>
    <row r="8" ht="36.75" spans="1:11">
      <c r="A8" s="96" t="s">
        <v>106</v>
      </c>
      <c r="B8" s="94"/>
      <c r="C8" s="94"/>
      <c r="D8" s="94"/>
      <c r="E8" s="94"/>
      <c r="F8" s="94"/>
      <c r="G8" s="94"/>
      <c r="H8" s="94"/>
      <c r="I8" s="94"/>
      <c r="J8" s="94"/>
      <c r="K8" s="149"/>
    </row>
    <row r="9" ht="60" customHeight="1" spans="1:11">
      <c r="A9" s="97" t="s">
        <v>107</v>
      </c>
      <c r="B9" s="98" t="s">
        <v>108</v>
      </c>
      <c r="C9" s="99"/>
      <c r="D9" s="100" t="s">
        <v>109</v>
      </c>
      <c r="E9" s="101" t="s">
        <v>110</v>
      </c>
      <c r="F9" s="102" t="s">
        <v>111</v>
      </c>
      <c r="G9" s="103" t="s">
        <v>112</v>
      </c>
      <c r="H9" s="104" t="s">
        <v>113</v>
      </c>
      <c r="I9" s="104" t="s">
        <v>114</v>
      </c>
      <c r="J9" s="150" t="s">
        <v>115</v>
      </c>
      <c r="K9" s="151" t="s">
        <v>116</v>
      </c>
    </row>
    <row r="10" ht="15.75" spans="1:11">
      <c r="A10" s="105"/>
      <c r="B10" s="106"/>
      <c r="C10" s="4"/>
      <c r="D10" s="107"/>
      <c r="E10" s="108"/>
      <c r="F10" s="109"/>
      <c r="G10" s="110"/>
      <c r="H10" s="111"/>
      <c r="I10" s="152"/>
      <c r="J10" s="153"/>
      <c r="K10" s="154" t="s">
        <v>117</v>
      </c>
    </row>
    <row r="11" ht="15.75" spans="1:11">
      <c r="A11" s="105"/>
      <c r="B11" s="112" t="s">
        <v>118</v>
      </c>
      <c r="C11" s="4"/>
      <c r="D11" s="107"/>
      <c r="E11" s="113">
        <v>44198</v>
      </c>
      <c r="F11" s="114">
        <v>54</v>
      </c>
      <c r="G11" s="110">
        <v>54</v>
      </c>
      <c r="H11" s="111">
        <f t="shared" ref="H11:H12" si="0">G11-F11</f>
        <v>0</v>
      </c>
      <c r="I11" s="152"/>
      <c r="J11" s="155"/>
      <c r="K11" s="156"/>
    </row>
    <row r="12" ht="15.75" spans="1:11">
      <c r="A12" s="105"/>
      <c r="B12" s="112" t="s">
        <v>119</v>
      </c>
      <c r="C12" s="4"/>
      <c r="D12" s="107"/>
      <c r="E12" s="113">
        <v>44198</v>
      </c>
      <c r="F12" s="114">
        <v>53.75</v>
      </c>
      <c r="G12" s="110">
        <v>53.75</v>
      </c>
      <c r="H12" s="111">
        <f t="shared" si="0"/>
        <v>0</v>
      </c>
      <c r="I12" s="152"/>
      <c r="J12" s="157"/>
      <c r="K12" s="156"/>
    </row>
    <row r="13" ht="15.75" spans="1:11">
      <c r="A13" s="105"/>
      <c r="B13" s="112"/>
      <c r="C13" s="4"/>
      <c r="D13" s="115"/>
      <c r="E13" s="113"/>
      <c r="F13" s="114"/>
      <c r="G13" s="110"/>
      <c r="H13" s="111"/>
      <c r="I13" s="152"/>
      <c r="J13" s="155"/>
      <c r="K13" s="156"/>
    </row>
    <row r="14" ht="16.5" spans="1:11">
      <c r="A14" s="105"/>
      <c r="B14" s="112" t="s">
        <v>120</v>
      </c>
      <c r="C14" s="4"/>
      <c r="D14" s="107"/>
      <c r="E14" s="113">
        <v>44200</v>
      </c>
      <c r="F14" s="114">
        <v>10</v>
      </c>
      <c r="G14" s="110">
        <v>9.75</v>
      </c>
      <c r="H14" s="111">
        <f t="shared" ref="H14:H16" si="1">G14-F14</f>
        <v>-0.25</v>
      </c>
      <c r="I14" s="152"/>
      <c r="J14" s="155"/>
      <c r="K14" s="158"/>
    </row>
    <row r="15" ht="15.75" spans="1:11">
      <c r="A15" s="105"/>
      <c r="B15" s="112" t="s">
        <v>121</v>
      </c>
      <c r="C15" s="4"/>
      <c r="D15" s="107"/>
      <c r="E15" s="113">
        <v>44200</v>
      </c>
      <c r="F15" s="114">
        <v>8.75</v>
      </c>
      <c r="G15" s="110">
        <v>8.875</v>
      </c>
      <c r="H15" s="111">
        <f t="shared" si="1"/>
        <v>0.125</v>
      </c>
      <c r="I15" s="152"/>
      <c r="J15" s="153"/>
      <c r="K15" s="159" t="s">
        <v>167</v>
      </c>
    </row>
    <row r="16" ht="15.75" spans="1:11">
      <c r="A16" s="105"/>
      <c r="B16" s="112" t="s">
        <v>123</v>
      </c>
      <c r="C16" s="4"/>
      <c r="D16" s="107"/>
      <c r="E16" s="113">
        <v>44200</v>
      </c>
      <c r="F16" s="114">
        <v>5.625</v>
      </c>
      <c r="G16" s="110">
        <v>5.875</v>
      </c>
      <c r="H16" s="111">
        <f t="shared" si="1"/>
        <v>0.25</v>
      </c>
      <c r="I16" s="152"/>
      <c r="J16" s="157"/>
      <c r="K16" s="156"/>
    </row>
    <row r="17" ht="15.75" spans="1:11">
      <c r="A17" s="105"/>
      <c r="B17" s="106"/>
      <c r="C17" s="4"/>
      <c r="D17" s="107"/>
      <c r="E17" s="108"/>
      <c r="F17" s="109"/>
      <c r="G17" s="110"/>
      <c r="H17" s="111"/>
      <c r="I17" s="152"/>
      <c r="J17" s="153"/>
      <c r="K17" s="156"/>
    </row>
    <row r="18" ht="15.75" spans="1:11">
      <c r="A18" s="116"/>
      <c r="B18" s="112" t="s">
        <v>151</v>
      </c>
      <c r="C18" s="4"/>
      <c r="D18" s="107"/>
      <c r="E18" s="117">
        <v>0.25</v>
      </c>
      <c r="F18" s="114">
        <v>5.5</v>
      </c>
      <c r="G18" s="110">
        <v>5.75</v>
      </c>
      <c r="H18" s="111">
        <f t="shared" ref="H18:H23" si="2">G18-F18</f>
        <v>0.25</v>
      </c>
      <c r="I18" s="152"/>
      <c r="J18" s="155"/>
      <c r="K18" s="156"/>
    </row>
    <row r="19" ht="15.75" spans="1:11">
      <c r="A19" s="116"/>
      <c r="B19" s="112" t="s">
        <v>153</v>
      </c>
      <c r="C19" s="4"/>
      <c r="D19" s="107"/>
      <c r="E19" s="117">
        <v>0.25</v>
      </c>
      <c r="F19" s="114">
        <v>5.5</v>
      </c>
      <c r="G19" s="110">
        <v>5.75</v>
      </c>
      <c r="H19" s="111">
        <f t="shared" si="2"/>
        <v>0.25</v>
      </c>
      <c r="I19" s="152"/>
      <c r="J19" s="155"/>
      <c r="K19" s="156"/>
    </row>
    <row r="20" ht="16.5" spans="1:11">
      <c r="A20" s="105"/>
      <c r="B20" s="118" t="s">
        <v>125</v>
      </c>
      <c r="C20" s="119"/>
      <c r="D20" s="107"/>
      <c r="E20" s="117">
        <v>0.125</v>
      </c>
      <c r="F20" s="114">
        <v>3.625</v>
      </c>
      <c r="G20" s="110">
        <v>3.5</v>
      </c>
      <c r="H20" s="111">
        <f t="shared" si="2"/>
        <v>-0.125</v>
      </c>
      <c r="I20" s="152"/>
      <c r="J20" s="157"/>
      <c r="K20" s="158"/>
    </row>
    <row r="21" ht="15.75" customHeight="1" spans="1:11">
      <c r="A21" s="105"/>
      <c r="B21" s="118" t="s">
        <v>126</v>
      </c>
      <c r="C21" s="119"/>
      <c r="D21" s="107"/>
      <c r="E21" s="117">
        <v>0.125</v>
      </c>
      <c r="F21" s="114">
        <v>4.25</v>
      </c>
      <c r="G21" s="120">
        <v>4.5</v>
      </c>
      <c r="H21" s="111">
        <f t="shared" si="2"/>
        <v>0.25</v>
      </c>
      <c r="I21" s="152"/>
      <c r="J21" s="3"/>
      <c r="K21" s="160" t="s">
        <v>169</v>
      </c>
    </row>
    <row r="22" ht="15.75" customHeight="1" spans="1:11">
      <c r="A22" s="105"/>
      <c r="B22" s="118" t="s">
        <v>128</v>
      </c>
      <c r="C22" s="119"/>
      <c r="D22" s="107"/>
      <c r="E22" s="117">
        <v>0.125</v>
      </c>
      <c r="F22" s="114">
        <v>10.5</v>
      </c>
      <c r="G22" s="110">
        <v>10.5</v>
      </c>
      <c r="H22" s="111">
        <f t="shared" si="2"/>
        <v>0</v>
      </c>
      <c r="I22" s="152"/>
      <c r="J22" s="157"/>
      <c r="K22" s="158"/>
    </row>
    <row r="23" ht="15.75" customHeight="1" spans="1:11">
      <c r="A23" s="105"/>
      <c r="B23" s="118" t="s">
        <v>129</v>
      </c>
      <c r="C23" s="119"/>
      <c r="D23" s="107"/>
      <c r="E23" s="117">
        <v>0.125</v>
      </c>
      <c r="F23" s="114">
        <v>8.5</v>
      </c>
      <c r="G23" s="110">
        <v>8.5</v>
      </c>
      <c r="H23" s="111">
        <f t="shared" si="2"/>
        <v>0</v>
      </c>
      <c r="I23" s="152"/>
      <c r="J23" s="155"/>
      <c r="K23" s="161"/>
    </row>
    <row r="24" ht="15.75" customHeight="1" spans="1:11">
      <c r="A24" s="105"/>
      <c r="B24" s="106"/>
      <c r="C24" s="4"/>
      <c r="D24" s="107"/>
      <c r="E24" s="121"/>
      <c r="F24" s="114"/>
      <c r="G24" s="110"/>
      <c r="H24" s="111"/>
      <c r="I24" s="152"/>
      <c r="J24" s="155"/>
      <c r="K24" s="162"/>
    </row>
    <row r="25" ht="15.75" customHeight="1" spans="1:11">
      <c r="A25" s="105"/>
      <c r="B25" s="118" t="s">
        <v>130</v>
      </c>
      <c r="C25" s="119"/>
      <c r="D25" s="107"/>
      <c r="E25" s="117">
        <v>0</v>
      </c>
      <c r="F25" s="114">
        <v>0.25</v>
      </c>
      <c r="G25" s="110">
        <v>0.25</v>
      </c>
      <c r="H25" s="111">
        <f t="shared" ref="H25:H28" si="3">G25-F25</f>
        <v>0</v>
      </c>
      <c r="I25" s="152"/>
      <c r="J25" s="155"/>
      <c r="K25" s="156"/>
    </row>
    <row r="26" ht="15.75" customHeight="1" spans="1:11">
      <c r="A26" s="105"/>
      <c r="B26" s="118" t="s">
        <v>131</v>
      </c>
      <c r="C26" s="119"/>
      <c r="D26" s="107"/>
      <c r="E26" s="117">
        <v>0.125</v>
      </c>
      <c r="F26" s="114">
        <v>11</v>
      </c>
      <c r="G26" s="120">
        <v>10.75</v>
      </c>
      <c r="H26" s="111">
        <f t="shared" si="3"/>
        <v>-0.25</v>
      </c>
      <c r="I26" s="152"/>
      <c r="J26" s="155"/>
      <c r="K26" s="156"/>
    </row>
    <row r="27" ht="15.75" customHeight="1" spans="1:11">
      <c r="A27" s="105"/>
      <c r="B27" s="118" t="s">
        <v>132</v>
      </c>
      <c r="C27" s="119"/>
      <c r="D27" s="107"/>
      <c r="E27" s="117">
        <v>0.125</v>
      </c>
      <c r="F27" s="114">
        <v>2.5</v>
      </c>
      <c r="G27" s="120">
        <v>2.25</v>
      </c>
      <c r="H27" s="111">
        <f t="shared" si="3"/>
        <v>-0.25</v>
      </c>
      <c r="I27" s="152"/>
      <c r="J27" s="163"/>
      <c r="K27" s="156"/>
    </row>
    <row r="28" ht="15.75" customHeight="1" spans="1:11">
      <c r="A28" s="105"/>
      <c r="B28" s="118" t="s">
        <v>133</v>
      </c>
      <c r="C28" s="119"/>
      <c r="D28" s="107"/>
      <c r="E28" s="117">
        <v>0.25</v>
      </c>
      <c r="F28" s="114">
        <v>13</v>
      </c>
      <c r="G28" s="110">
        <v>13</v>
      </c>
      <c r="H28" s="111">
        <f t="shared" si="3"/>
        <v>0</v>
      </c>
      <c r="I28" s="152"/>
      <c r="J28" s="155"/>
      <c r="K28" s="156"/>
    </row>
    <row r="29" ht="15.75" customHeight="1" spans="1:11">
      <c r="A29" s="105"/>
      <c r="B29" s="106"/>
      <c r="C29" s="4"/>
      <c r="D29" s="107"/>
      <c r="E29" s="113"/>
      <c r="F29" s="114"/>
      <c r="G29" s="110"/>
      <c r="H29" s="111"/>
      <c r="I29" s="152"/>
      <c r="J29" s="155"/>
      <c r="K29" s="156"/>
    </row>
    <row r="30" ht="15.75" customHeight="1" spans="1:11">
      <c r="A30" s="105"/>
      <c r="B30" s="122" t="s">
        <v>134</v>
      </c>
      <c r="C30" s="4"/>
      <c r="D30" s="107"/>
      <c r="E30" s="113">
        <v>44198</v>
      </c>
      <c r="F30" s="114">
        <v>36</v>
      </c>
      <c r="G30" s="110">
        <v>35.5</v>
      </c>
      <c r="H30" s="111">
        <f t="shared" ref="H30:H37" si="4">G30-F30</f>
        <v>-0.5</v>
      </c>
      <c r="I30" s="152"/>
      <c r="J30" s="155"/>
      <c r="K30" s="156"/>
    </row>
    <row r="31" ht="15.75" customHeight="1" spans="1:11">
      <c r="A31" s="105"/>
      <c r="B31" s="118" t="s">
        <v>135</v>
      </c>
      <c r="C31" s="119"/>
      <c r="D31" s="107"/>
      <c r="E31" s="123">
        <v>0</v>
      </c>
      <c r="F31" s="124">
        <v>3.5</v>
      </c>
      <c r="G31" s="110">
        <v>3.5</v>
      </c>
      <c r="H31" s="111">
        <f t="shared" si="4"/>
        <v>0</v>
      </c>
      <c r="I31" s="152"/>
      <c r="J31" s="155"/>
      <c r="K31" s="156"/>
    </row>
    <row r="32" ht="15.75" customHeight="1" spans="1:11">
      <c r="A32" s="105"/>
      <c r="B32" s="118" t="s">
        <v>136</v>
      </c>
      <c r="C32" s="119"/>
      <c r="D32" s="107"/>
      <c r="E32" s="113">
        <v>44198</v>
      </c>
      <c r="F32" s="124">
        <v>33.5</v>
      </c>
      <c r="G32" s="110">
        <v>33</v>
      </c>
      <c r="H32" s="111">
        <f t="shared" si="4"/>
        <v>-0.5</v>
      </c>
      <c r="I32" s="152"/>
      <c r="J32" s="155"/>
      <c r="K32" s="156"/>
    </row>
    <row r="33" ht="15.75" customHeight="1" spans="1:11">
      <c r="A33" s="105"/>
      <c r="B33" s="118" t="s">
        <v>137</v>
      </c>
      <c r="C33" s="119"/>
      <c r="D33" s="107"/>
      <c r="E33" s="113">
        <v>44198</v>
      </c>
      <c r="F33" s="124">
        <v>30</v>
      </c>
      <c r="G33" s="110">
        <v>30</v>
      </c>
      <c r="H33" s="111">
        <f t="shared" si="4"/>
        <v>0</v>
      </c>
      <c r="I33" s="152"/>
      <c r="J33" s="3"/>
      <c r="K33" s="156"/>
    </row>
    <row r="34" ht="15.75" customHeight="1" spans="1:11">
      <c r="A34" s="105"/>
      <c r="B34" s="118" t="s">
        <v>138</v>
      </c>
      <c r="C34" s="119"/>
      <c r="D34" s="107"/>
      <c r="E34" s="113">
        <v>44198</v>
      </c>
      <c r="F34" s="124">
        <v>8</v>
      </c>
      <c r="G34" s="110">
        <v>8</v>
      </c>
      <c r="H34" s="111">
        <f t="shared" si="4"/>
        <v>0</v>
      </c>
      <c r="I34" s="152"/>
      <c r="J34" s="155"/>
      <c r="K34" s="156"/>
    </row>
    <row r="35" ht="15.75" customHeight="1" spans="1:11">
      <c r="A35" s="105"/>
      <c r="B35" s="118" t="s">
        <v>139</v>
      </c>
      <c r="C35" s="119"/>
      <c r="D35" s="107"/>
      <c r="E35" s="123">
        <v>0</v>
      </c>
      <c r="F35" s="124">
        <v>41</v>
      </c>
      <c r="G35" s="110">
        <v>41</v>
      </c>
      <c r="H35" s="111">
        <f t="shared" si="4"/>
        <v>0</v>
      </c>
      <c r="I35" s="152"/>
      <c r="J35" s="155"/>
      <c r="K35" s="156"/>
    </row>
    <row r="36" ht="15.75" customHeight="1" spans="1:11">
      <c r="A36" s="105"/>
      <c r="B36" s="118" t="s">
        <v>140</v>
      </c>
      <c r="C36" s="119"/>
      <c r="D36" s="107"/>
      <c r="E36" s="113">
        <v>44198</v>
      </c>
      <c r="F36" s="124">
        <v>86</v>
      </c>
      <c r="G36" s="110">
        <v>86</v>
      </c>
      <c r="H36" s="111">
        <f t="shared" si="4"/>
        <v>0</v>
      </c>
      <c r="I36" s="152"/>
      <c r="J36" s="3"/>
      <c r="K36" s="156"/>
    </row>
    <row r="37" ht="15.75" customHeight="1" spans="1:11">
      <c r="A37" s="105"/>
      <c r="B37" s="118" t="s">
        <v>141</v>
      </c>
      <c r="C37" s="119"/>
      <c r="D37" s="107"/>
      <c r="E37" s="123">
        <v>1</v>
      </c>
      <c r="F37" s="124">
        <v>80</v>
      </c>
      <c r="G37" s="110">
        <v>80</v>
      </c>
      <c r="H37" s="111">
        <f t="shared" si="4"/>
        <v>0</v>
      </c>
      <c r="I37" s="152"/>
      <c r="J37" s="3"/>
      <c r="K37" s="156"/>
    </row>
    <row r="38" ht="15.75" customHeight="1" spans="1:11">
      <c r="A38" s="105"/>
      <c r="B38" s="112"/>
      <c r="C38" s="4"/>
      <c r="D38" s="107"/>
      <c r="E38" s="123"/>
      <c r="F38" s="124"/>
      <c r="G38" s="110"/>
      <c r="H38" s="111"/>
      <c r="I38" s="152"/>
      <c r="J38" s="155"/>
      <c r="K38" s="156"/>
    </row>
    <row r="39" ht="15.75" customHeight="1" spans="1:11">
      <c r="A39" s="125" t="s">
        <v>155</v>
      </c>
      <c r="B39" s="112" t="s">
        <v>156</v>
      </c>
      <c r="C39" s="4"/>
      <c r="D39" s="107"/>
      <c r="E39" s="113">
        <v>44198</v>
      </c>
      <c r="F39" s="114">
        <v>44</v>
      </c>
      <c r="G39" s="110">
        <v>44.125</v>
      </c>
      <c r="H39" s="111">
        <f t="shared" ref="H39:H44" si="5">G39-F39</f>
        <v>0.125</v>
      </c>
      <c r="I39" s="152"/>
      <c r="J39" s="155"/>
      <c r="K39" s="156"/>
    </row>
    <row r="40" ht="15.75" customHeight="1" spans="1:11">
      <c r="A40" s="125" t="s">
        <v>155</v>
      </c>
      <c r="B40" s="112" t="s">
        <v>157</v>
      </c>
      <c r="C40" s="4"/>
      <c r="D40" s="107"/>
      <c r="E40" s="113">
        <v>44198</v>
      </c>
      <c r="F40" s="114">
        <v>45</v>
      </c>
      <c r="G40" s="110">
        <v>45</v>
      </c>
      <c r="H40" s="111">
        <f t="shared" si="5"/>
        <v>0</v>
      </c>
      <c r="I40" s="152"/>
      <c r="J40" s="155"/>
      <c r="K40" s="156"/>
    </row>
    <row r="41" ht="15.75" customHeight="1" spans="1:11">
      <c r="A41" s="126" t="s">
        <v>8</v>
      </c>
      <c r="B41" s="112" t="s">
        <v>158</v>
      </c>
      <c r="C41" s="4"/>
      <c r="D41" s="107"/>
      <c r="E41" s="113">
        <v>44198</v>
      </c>
      <c r="F41" s="114">
        <v>43</v>
      </c>
      <c r="G41" s="110">
        <v>43</v>
      </c>
      <c r="H41" s="111">
        <f t="shared" si="5"/>
        <v>0</v>
      </c>
      <c r="I41" s="152"/>
      <c r="J41" s="155"/>
      <c r="K41" s="156"/>
    </row>
    <row r="42" ht="15.75" customHeight="1" spans="1:11">
      <c r="A42" s="126" t="s">
        <v>8</v>
      </c>
      <c r="B42" s="112" t="s">
        <v>160</v>
      </c>
      <c r="C42" s="4"/>
      <c r="D42" s="107"/>
      <c r="E42" s="113">
        <v>44198</v>
      </c>
      <c r="F42" s="114">
        <v>43.5</v>
      </c>
      <c r="G42" s="110">
        <v>43.5</v>
      </c>
      <c r="H42" s="111">
        <f t="shared" si="5"/>
        <v>0</v>
      </c>
      <c r="I42" s="152"/>
      <c r="J42" s="155"/>
      <c r="K42" s="156"/>
    </row>
    <row r="43" ht="15.75" customHeight="1" spans="1:11">
      <c r="A43" s="116"/>
      <c r="B43" s="112" t="s">
        <v>161</v>
      </c>
      <c r="C43" s="4"/>
      <c r="D43" s="107"/>
      <c r="E43" s="117">
        <v>0.25</v>
      </c>
      <c r="F43" s="114">
        <v>31</v>
      </c>
      <c r="G43" s="110">
        <v>31</v>
      </c>
      <c r="H43" s="111">
        <f t="shared" si="5"/>
        <v>0</v>
      </c>
      <c r="I43" s="152"/>
      <c r="J43" s="155"/>
      <c r="K43" s="156"/>
    </row>
    <row r="44" ht="15.75" customHeight="1" spans="1:11">
      <c r="A44" s="116"/>
      <c r="B44" s="112" t="s">
        <v>162</v>
      </c>
      <c r="C44" s="4"/>
      <c r="D44" s="107"/>
      <c r="E44" s="117">
        <v>0.25</v>
      </c>
      <c r="F44" s="114">
        <v>30</v>
      </c>
      <c r="G44" s="110">
        <v>30</v>
      </c>
      <c r="H44" s="111">
        <f t="shared" si="5"/>
        <v>0</v>
      </c>
      <c r="I44" s="152"/>
      <c r="J44" s="155"/>
      <c r="K44" s="156"/>
    </row>
    <row r="45" ht="15.75" customHeight="1" spans="1:11">
      <c r="A45" s="127"/>
      <c r="B45" s="112"/>
      <c r="C45" s="4"/>
      <c r="D45" s="107"/>
      <c r="E45" s="123"/>
      <c r="F45" s="128"/>
      <c r="G45" s="110"/>
      <c r="H45" s="111"/>
      <c r="I45" s="152"/>
      <c r="J45" s="164"/>
      <c r="K45" s="156"/>
    </row>
    <row r="46" ht="15.75" customHeight="1" spans="1:11">
      <c r="A46" s="116"/>
      <c r="B46" s="112" t="s">
        <v>163</v>
      </c>
      <c r="C46" s="4"/>
      <c r="D46" s="107"/>
      <c r="E46" s="117">
        <v>0.25</v>
      </c>
      <c r="F46" s="114">
        <v>2.875</v>
      </c>
      <c r="G46" s="120">
        <v>2.5</v>
      </c>
      <c r="H46" s="111">
        <f t="shared" ref="H46:H47" si="6">G46-F46</f>
        <v>-0.375</v>
      </c>
      <c r="I46" s="152"/>
      <c r="J46" s="155"/>
      <c r="K46" s="156"/>
    </row>
    <row r="47" ht="15.75" customHeight="1" spans="1:11">
      <c r="A47" s="116"/>
      <c r="B47" s="112" t="s">
        <v>164</v>
      </c>
      <c r="C47" s="4"/>
      <c r="D47" s="107"/>
      <c r="E47" s="117">
        <v>0.25</v>
      </c>
      <c r="F47" s="114">
        <v>8</v>
      </c>
      <c r="G47" s="110">
        <v>8</v>
      </c>
      <c r="H47" s="111">
        <f t="shared" si="6"/>
        <v>0</v>
      </c>
      <c r="I47" s="152"/>
      <c r="J47" s="155"/>
      <c r="K47" s="156"/>
    </row>
    <row r="48" ht="15.75" customHeight="1" spans="1:11">
      <c r="A48" s="105"/>
      <c r="B48" s="112"/>
      <c r="C48" s="4"/>
      <c r="D48" s="107"/>
      <c r="E48" s="123"/>
      <c r="F48" s="128"/>
      <c r="G48" s="110"/>
      <c r="H48" s="111"/>
      <c r="I48" s="152"/>
      <c r="J48" s="155"/>
      <c r="K48" s="156"/>
    </row>
    <row r="49" ht="15.75" customHeight="1" spans="1:11">
      <c r="A49" s="105"/>
      <c r="B49" s="112"/>
      <c r="C49" s="4"/>
      <c r="D49" s="107"/>
      <c r="E49" s="123"/>
      <c r="F49" s="128"/>
      <c r="G49" s="110"/>
      <c r="H49" s="111"/>
      <c r="I49" s="152"/>
      <c r="J49" s="164"/>
      <c r="K49" s="156"/>
    </row>
    <row r="50" ht="15.75" customHeight="1" spans="1:11">
      <c r="A50" s="105"/>
      <c r="B50" s="112"/>
      <c r="C50" s="4"/>
      <c r="D50" s="107"/>
      <c r="E50" s="123"/>
      <c r="F50" s="128"/>
      <c r="G50" s="110"/>
      <c r="H50" s="111"/>
      <c r="I50" s="152"/>
      <c r="J50" s="164"/>
      <c r="K50" s="156"/>
    </row>
    <row r="51" ht="15.75" customHeight="1" spans="1:11">
      <c r="A51" s="105"/>
      <c r="B51" s="112"/>
      <c r="C51" s="4"/>
      <c r="D51" s="107"/>
      <c r="E51" s="123"/>
      <c r="F51" s="128"/>
      <c r="G51" s="110"/>
      <c r="H51" s="111"/>
      <c r="I51" s="152"/>
      <c r="J51" s="164"/>
      <c r="K51" s="156"/>
    </row>
    <row r="52" ht="15.75" customHeight="1" spans="1:11">
      <c r="A52" s="105"/>
      <c r="B52" s="112"/>
      <c r="C52" s="4"/>
      <c r="D52" s="107"/>
      <c r="E52" s="123"/>
      <c r="F52" s="128"/>
      <c r="G52" s="110"/>
      <c r="H52" s="111"/>
      <c r="I52" s="152"/>
      <c r="J52" s="164"/>
      <c r="K52" s="156"/>
    </row>
    <row r="53" ht="15.75" customHeight="1" spans="1:11">
      <c r="A53" s="129"/>
      <c r="B53" s="130"/>
      <c r="C53" s="92"/>
      <c r="D53" s="131"/>
      <c r="E53" s="132"/>
      <c r="F53" s="128"/>
      <c r="G53" s="133"/>
      <c r="H53" s="134"/>
      <c r="I53" s="165"/>
      <c r="J53" s="166"/>
      <c r="K53" s="156"/>
    </row>
    <row r="54" ht="15.75" customHeight="1" spans="1:11">
      <c r="A54" s="129"/>
      <c r="B54" s="130"/>
      <c r="C54" s="92"/>
      <c r="D54" s="131"/>
      <c r="E54" s="132"/>
      <c r="F54" s="128"/>
      <c r="G54" s="133"/>
      <c r="H54" s="134"/>
      <c r="I54" s="165"/>
      <c r="J54" s="166"/>
      <c r="K54" s="156"/>
    </row>
    <row r="55" ht="15.75" customHeight="1" spans="1:11">
      <c r="A55" s="135"/>
      <c r="B55" s="136"/>
      <c r="C55" s="81"/>
      <c r="D55" s="137"/>
      <c r="E55" s="138"/>
      <c r="F55" s="139"/>
      <c r="G55" s="140"/>
      <c r="H55" s="141"/>
      <c r="I55" s="167"/>
      <c r="J55" s="168"/>
      <c r="K55" s="158"/>
    </row>
    <row r="56" ht="33.75" customHeight="1" spans="1:11">
      <c r="A56" s="142" t="s">
        <v>144</v>
      </c>
      <c r="B56" s="11"/>
      <c r="C56" s="11"/>
      <c r="D56" s="11"/>
      <c r="E56" s="11"/>
      <c r="F56" s="11"/>
      <c r="G56" s="11"/>
      <c r="H56" s="11"/>
      <c r="I56" s="11"/>
      <c r="J56" s="11"/>
      <c r="K56" s="65"/>
    </row>
    <row r="57" ht="15.75" customHeight="1" spans="1:11">
      <c r="A57" s="143"/>
      <c r="K57" s="169"/>
    </row>
    <row r="58" ht="15.75" customHeight="1" spans="1:11">
      <c r="A58" s="144"/>
      <c r="K58" s="169"/>
    </row>
    <row r="59" ht="15.75" customHeight="1" spans="1:11">
      <c r="A59" s="144"/>
      <c r="K59" s="169"/>
    </row>
    <row r="60" ht="15.75" customHeight="1" spans="1:11">
      <c r="A60" s="144"/>
      <c r="K60" s="169"/>
    </row>
    <row r="61" ht="15.75" customHeight="1" spans="1:11">
      <c r="A61" s="144"/>
      <c r="K61" s="169"/>
    </row>
    <row r="62" ht="15.75" customHeight="1" spans="1:11">
      <c r="A62" s="144"/>
      <c r="K62" s="169"/>
    </row>
    <row r="63" ht="15.75" customHeight="1" spans="1:11">
      <c r="A63" s="144"/>
      <c r="K63" s="169"/>
    </row>
    <row r="64" ht="15.75" customHeight="1" spans="1:11">
      <c r="A64" s="144"/>
      <c r="K64" s="169"/>
    </row>
    <row r="65" ht="15.75" customHeight="1" spans="1:11">
      <c r="A65" s="144"/>
      <c r="K65" s="169"/>
    </row>
    <row r="66" ht="15.75" customHeight="1" spans="1:11">
      <c r="A66" s="144"/>
      <c r="K66" s="169"/>
    </row>
    <row r="67" ht="15.75" customHeight="1" spans="1:11">
      <c r="A67" s="144"/>
      <c r="K67" s="169"/>
    </row>
    <row r="68" ht="15.75" customHeight="1" spans="1:11">
      <c r="A68" s="144"/>
      <c r="K68" s="169"/>
    </row>
    <row r="69" ht="15.75" customHeight="1" spans="1:11">
      <c r="A69" s="144"/>
      <c r="K69" s="169"/>
    </row>
    <row r="70" ht="15.75" customHeight="1" spans="1:11">
      <c r="A70" s="144"/>
      <c r="K70" s="169"/>
    </row>
    <row r="71" ht="15.75" customHeight="1" spans="1:11">
      <c r="A71" s="144"/>
      <c r="K71" s="169"/>
    </row>
    <row r="72" ht="15.75" customHeight="1" spans="1:11">
      <c r="A72" s="144"/>
      <c r="K72" s="169"/>
    </row>
    <row r="73" ht="15.75" customHeight="1" spans="1:11">
      <c r="A73" s="144"/>
      <c r="K73" s="169"/>
    </row>
    <row r="74" ht="15.75" customHeight="1" spans="1:11">
      <c r="A74" s="144"/>
      <c r="K74" s="169"/>
    </row>
    <row r="75" ht="15.75" customHeight="1" spans="1:11">
      <c r="A75" s="144"/>
      <c r="K75" s="169"/>
    </row>
    <row r="76" ht="15.75" customHeight="1" spans="1:11">
      <c r="A76" s="144"/>
      <c r="K76" s="169"/>
    </row>
    <row r="77" ht="15.75" customHeight="1" spans="1:11">
      <c r="A77" s="144"/>
      <c r="K77" s="169"/>
    </row>
    <row r="78" ht="15.75" customHeight="1" spans="1:11">
      <c r="A78" s="144"/>
      <c r="K78" s="169"/>
    </row>
    <row r="79" ht="15.75" customHeight="1" spans="1:11">
      <c r="A79" s="144"/>
      <c r="K79" s="169"/>
    </row>
    <row r="80" ht="15.75" customHeight="1" spans="1:11">
      <c r="A80" s="144"/>
      <c r="K80" s="169"/>
    </row>
    <row r="81" ht="15.75" customHeight="1" spans="1:11">
      <c r="A81" s="144"/>
      <c r="K81" s="169"/>
    </row>
    <row r="82" ht="15.75" customHeight="1" spans="1:11">
      <c r="A82" s="144"/>
      <c r="K82" s="169"/>
    </row>
    <row r="83" ht="15.75" customHeight="1" spans="1:11">
      <c r="A83" s="144"/>
      <c r="K83" s="169"/>
    </row>
    <row r="84" ht="15.75" customHeight="1" spans="1:11">
      <c r="A84" s="144"/>
      <c r="K84" s="169"/>
    </row>
    <row r="85" ht="15.75" customHeight="1" spans="1:11">
      <c r="A85" s="144"/>
      <c r="K85" s="169"/>
    </row>
    <row r="86" ht="15.75" customHeight="1" spans="1:11">
      <c r="A86" s="144"/>
      <c r="K86" s="169"/>
    </row>
    <row r="87" ht="15.75" customHeight="1" spans="1:11">
      <c r="A87" s="144"/>
      <c r="K87" s="169"/>
    </row>
    <row r="88" ht="15.75" customHeight="1" spans="1:11">
      <c r="A88" s="144"/>
      <c r="K88" s="169"/>
    </row>
    <row r="89" ht="15.75" customHeight="1" spans="1:11">
      <c r="A89" s="144"/>
      <c r="K89" s="169"/>
    </row>
    <row r="90" ht="15.75" customHeight="1" spans="1:11">
      <c r="A90" s="144"/>
      <c r="K90" s="169"/>
    </row>
    <row r="91" ht="15.75" customHeight="1" spans="1:11">
      <c r="A91" s="144"/>
      <c r="K91" s="169"/>
    </row>
    <row r="92" ht="15.75" customHeight="1" spans="1:11">
      <c r="A92" s="144"/>
      <c r="K92" s="169"/>
    </row>
    <row r="93" ht="15.75" customHeight="1" spans="1:11">
      <c r="A93" s="144"/>
      <c r="K93" s="169"/>
    </row>
    <row r="94" ht="15.75" customHeight="1" spans="1:11">
      <c r="A94" s="144"/>
      <c r="K94" s="169"/>
    </row>
    <row r="95" ht="15.75" customHeight="1" spans="1:11">
      <c r="A95" s="144"/>
      <c r="K95" s="169"/>
    </row>
    <row r="96" ht="15.75" customHeight="1" spans="1:11">
      <c r="A96" s="144"/>
      <c r="K96" s="169"/>
    </row>
    <row r="97" ht="15.75" customHeight="1" spans="1:11">
      <c r="A97" s="144"/>
      <c r="K97" s="169"/>
    </row>
    <row r="98" ht="15.75" customHeight="1" spans="1:11">
      <c r="A98" s="144"/>
      <c r="K98" s="169"/>
    </row>
    <row r="99" ht="15.75" customHeight="1" spans="1:11">
      <c r="A99" s="144"/>
      <c r="K99" s="169"/>
    </row>
    <row r="100" ht="15.75" customHeight="1" spans="1:11">
      <c r="A100" s="144"/>
      <c r="K100" s="169"/>
    </row>
    <row r="101" ht="15.75" customHeight="1" spans="1:11">
      <c r="A101" s="144"/>
      <c r="K101" s="169"/>
    </row>
    <row r="102" ht="15.75" customHeight="1" spans="1:11">
      <c r="A102" s="144"/>
      <c r="K102" s="169"/>
    </row>
    <row r="103" ht="15.75" customHeight="1" spans="1:11">
      <c r="A103" s="144"/>
      <c r="K103" s="169"/>
    </row>
    <row r="104" ht="15.75" customHeight="1" spans="1:11">
      <c r="A104" s="144"/>
      <c r="K104" s="169"/>
    </row>
    <row r="105" ht="15.75" customHeight="1" spans="1:11">
      <c r="A105" s="144"/>
      <c r="K105" s="169"/>
    </row>
    <row r="106" ht="15.75" customHeight="1" spans="1:11">
      <c r="A106" s="144"/>
      <c r="K106" s="169"/>
    </row>
    <row r="107" ht="15.75" customHeight="1" spans="1:11">
      <c r="A107" s="144"/>
      <c r="K107" s="169"/>
    </row>
    <row r="108" ht="15.75" customHeight="1" spans="1:11">
      <c r="A108" s="144"/>
      <c r="K108" s="169"/>
    </row>
    <row r="109" ht="15.75" customHeight="1" spans="1:11">
      <c r="A109" s="144"/>
      <c r="K109" s="169"/>
    </row>
    <row r="110" ht="15.75" customHeight="1" spans="1:11">
      <c r="A110" s="144"/>
      <c r="K110" s="169"/>
    </row>
    <row r="111" ht="15.75" customHeight="1" spans="1:11">
      <c r="A111" s="144"/>
      <c r="K111" s="169"/>
    </row>
    <row r="112" ht="15.75" customHeight="1" spans="1:11">
      <c r="A112" s="144"/>
      <c r="K112" s="169"/>
    </row>
    <row r="113" ht="15.75" customHeight="1" spans="1:11">
      <c r="A113" s="170"/>
      <c r="B113" s="171"/>
      <c r="C113" s="171"/>
      <c r="D113" s="171"/>
      <c r="E113" s="171"/>
      <c r="F113" s="171"/>
      <c r="G113" s="171"/>
      <c r="H113" s="171"/>
      <c r="I113" s="171"/>
      <c r="J113" s="171"/>
      <c r="K113" s="119"/>
    </row>
    <row r="114" ht="42" customHeight="1" spans="1:11">
      <c r="A114" s="172" t="s">
        <v>145</v>
      </c>
      <c r="B114" s="2"/>
      <c r="C114" s="2"/>
      <c r="D114" s="2"/>
      <c r="E114" s="2"/>
      <c r="F114" s="2"/>
      <c r="G114" s="2"/>
      <c r="H114" s="2"/>
      <c r="I114" s="2"/>
      <c r="J114" s="2"/>
      <c r="K114" s="4"/>
    </row>
    <row r="115" customHeight="1" spans="1:1">
      <c r="A115" s="173"/>
    </row>
    <row r="172" ht="33" customHeight="1" spans="1:11">
      <c r="A172" s="172" t="s">
        <v>145</v>
      </c>
      <c r="B172" s="2"/>
      <c r="C172" s="2"/>
      <c r="D172" s="2"/>
      <c r="E172" s="2"/>
      <c r="F172" s="2"/>
      <c r="G172" s="2"/>
      <c r="H172" s="2"/>
      <c r="I172" s="2"/>
      <c r="J172" s="2"/>
      <c r="K172" s="4"/>
    </row>
    <row r="173" customHeight="1" spans="1:1">
      <c r="A173" s="173"/>
    </row>
    <row r="230" ht="15.75" customHeight="1" spans="1:11">
      <c r="A230" s="174" t="s">
        <v>145</v>
      </c>
      <c r="B230" s="2"/>
      <c r="C230" s="2"/>
      <c r="D230" s="2"/>
      <c r="E230" s="2"/>
      <c r="F230" s="2"/>
      <c r="G230" s="2"/>
      <c r="H230" s="2"/>
      <c r="I230" s="2"/>
      <c r="J230" s="2"/>
      <c r="K230" s="4"/>
    </row>
    <row r="231" customHeight="1" spans="1:1">
      <c r="A231" s="173"/>
    </row>
    <row r="288" ht="15.75" customHeight="1" spans="1:11">
      <c r="A288" s="174" t="s">
        <v>145</v>
      </c>
      <c r="B288" s="2"/>
      <c r="C288" s="2"/>
      <c r="D288" s="2"/>
      <c r="E288" s="2"/>
      <c r="F288" s="2"/>
      <c r="G288" s="2"/>
      <c r="H288" s="2"/>
      <c r="I288" s="2"/>
      <c r="J288" s="2"/>
      <c r="K288" s="4"/>
    </row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87">
    <mergeCell ref="A1:K1"/>
    <mergeCell ref="A2:B2"/>
    <mergeCell ref="C2:F2"/>
    <mergeCell ref="G2:I2"/>
    <mergeCell ref="J2:K2"/>
    <mergeCell ref="A3:B3"/>
    <mergeCell ref="C3:F3"/>
    <mergeCell ref="G3:I3"/>
    <mergeCell ref="J3:K3"/>
    <mergeCell ref="A4:B4"/>
    <mergeCell ref="C4:F4"/>
    <mergeCell ref="G4:I4"/>
    <mergeCell ref="J4:K4"/>
    <mergeCell ref="A5:B5"/>
    <mergeCell ref="C5:F5"/>
    <mergeCell ref="G5:I5"/>
    <mergeCell ref="J5:K5"/>
    <mergeCell ref="A6:B6"/>
    <mergeCell ref="C6:F6"/>
    <mergeCell ref="G6:I6"/>
    <mergeCell ref="J6:K6"/>
    <mergeCell ref="A7:B7"/>
    <mergeCell ref="C7:F7"/>
    <mergeCell ref="G7:I7"/>
    <mergeCell ref="J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56:K56"/>
    <mergeCell ref="A114:K114"/>
    <mergeCell ref="A172:K172"/>
    <mergeCell ref="A230:K230"/>
    <mergeCell ref="A288:K288"/>
    <mergeCell ref="K10:K14"/>
    <mergeCell ref="K15:K20"/>
    <mergeCell ref="K21:K22"/>
    <mergeCell ref="K24:K55"/>
    <mergeCell ref="A231:K287"/>
    <mergeCell ref="A289:K345"/>
    <mergeCell ref="A57:K113"/>
    <mergeCell ref="A115:K171"/>
    <mergeCell ref="A173:K229"/>
  </mergeCells>
  <printOptions horizontalCentered="1" gridLines="1"/>
  <pageMargins left="0.7" right="0.7" top="0.75" bottom="1.54152249134948" header="0" footer="0"/>
  <pageSetup paperSize="1" fitToHeight="0" pageOrder="overThenDown" orientation="landscape" cellComments="atEnd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2814814814815" defaultRowHeight="15" customHeight="1"/>
  <cols>
    <col min="1" max="1" width="6.42222222222222" customWidth="1"/>
    <col min="2" max="2" width="17.4222222222222" customWidth="1"/>
    <col min="3" max="3" width="27.7111111111111" customWidth="1"/>
    <col min="4" max="4" width="31" customWidth="1"/>
    <col min="5" max="6" width="7.71111111111111" customWidth="1"/>
    <col min="7" max="25" width="7.42222222222222" customWidth="1"/>
    <col min="26" max="26" width="11" customWidth="1"/>
  </cols>
  <sheetData>
    <row r="1" ht="33.75" customHeight="1" spans="1: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5.75" customHeight="1" spans="1:25">
      <c r="A2" s="3" t="s">
        <v>0</v>
      </c>
      <c r="B2" s="4"/>
      <c r="C2" s="5" t="s">
        <v>171</v>
      </c>
      <c r="D2" s="2"/>
      <c r="E2" s="2"/>
      <c r="F2" s="2"/>
      <c r="G2" s="2"/>
      <c r="H2" s="2"/>
      <c r="I2" s="2"/>
      <c r="J2" s="2"/>
      <c r="K2" s="2"/>
      <c r="L2" s="2"/>
      <c r="M2" s="2"/>
      <c r="N2" s="4"/>
      <c r="O2" s="48"/>
      <c r="P2" s="3" t="s">
        <v>1</v>
      </c>
      <c r="Q2" s="2"/>
      <c r="R2" s="2"/>
      <c r="S2" s="4"/>
      <c r="T2" s="64">
        <v>43845</v>
      </c>
      <c r="U2" s="2"/>
      <c r="V2" s="2"/>
      <c r="W2" s="2"/>
      <c r="X2" s="2"/>
      <c r="Y2" s="4"/>
    </row>
    <row r="3" ht="15.75" customHeight="1" spans="1:25">
      <c r="A3" s="3" t="s">
        <v>2</v>
      </c>
      <c r="B3" s="4"/>
      <c r="C3" s="5">
        <v>2019</v>
      </c>
      <c r="D3" s="2"/>
      <c r="E3" s="2"/>
      <c r="F3" s="2"/>
      <c r="G3" s="2"/>
      <c r="H3" s="2"/>
      <c r="I3" s="2"/>
      <c r="J3" s="2"/>
      <c r="K3" s="2"/>
      <c r="L3" s="2"/>
      <c r="M3" s="2"/>
      <c r="N3" s="4"/>
      <c r="O3" s="48"/>
      <c r="P3" s="3" t="s">
        <v>3</v>
      </c>
      <c r="Q3" s="2"/>
      <c r="R3" s="2"/>
      <c r="S3" s="4"/>
      <c r="T3" s="5" t="s">
        <v>172</v>
      </c>
      <c r="U3" s="2"/>
      <c r="V3" s="2"/>
      <c r="W3" s="2"/>
      <c r="X3" s="2"/>
      <c r="Y3" s="4"/>
    </row>
    <row r="4" ht="15.75" customHeight="1" spans="1:25">
      <c r="A4" s="3" t="s">
        <v>4</v>
      </c>
      <c r="B4" s="4"/>
      <c r="C4" s="5" t="s">
        <v>173</v>
      </c>
      <c r="D4" s="2"/>
      <c r="E4" s="2"/>
      <c r="F4" s="2"/>
      <c r="G4" s="2"/>
      <c r="H4" s="2"/>
      <c r="I4" s="2"/>
      <c r="J4" s="2"/>
      <c r="K4" s="2"/>
      <c r="L4" s="2"/>
      <c r="M4" s="2"/>
      <c r="N4" s="4"/>
      <c r="O4" s="48"/>
      <c r="P4" s="3" t="s">
        <v>5</v>
      </c>
      <c r="Q4" s="2"/>
      <c r="R4" s="2"/>
      <c r="S4" s="4"/>
      <c r="T4" s="5" t="s">
        <v>174</v>
      </c>
      <c r="U4" s="2"/>
      <c r="V4" s="2"/>
      <c r="W4" s="2"/>
      <c r="X4" s="2"/>
      <c r="Y4" s="4"/>
    </row>
    <row r="5" ht="15.75" customHeight="1" spans="1:25">
      <c r="A5" s="3" t="s">
        <v>6</v>
      </c>
      <c r="B5" s="4"/>
      <c r="C5" s="5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8"/>
      <c r="P5" s="3" t="s">
        <v>7</v>
      </c>
      <c r="Q5" s="2"/>
      <c r="R5" s="2"/>
      <c r="S5" s="4"/>
      <c r="T5" s="5"/>
      <c r="U5" s="2"/>
      <c r="V5" s="2"/>
      <c r="W5" s="2"/>
      <c r="X5" s="2"/>
      <c r="Y5" s="4"/>
    </row>
    <row r="6" ht="15.75" customHeight="1" spans="1:25">
      <c r="A6" s="3" t="s">
        <v>8</v>
      </c>
      <c r="B6" s="4"/>
      <c r="C6" s="5"/>
      <c r="D6" s="2"/>
      <c r="E6" s="2"/>
      <c r="F6" s="2"/>
      <c r="G6" s="2"/>
      <c r="H6" s="2"/>
      <c r="I6" s="2"/>
      <c r="J6" s="2"/>
      <c r="K6" s="2"/>
      <c r="L6" s="2"/>
      <c r="M6" s="2"/>
      <c r="N6" s="4"/>
      <c r="O6" s="48"/>
      <c r="P6" s="3" t="s">
        <v>9</v>
      </c>
      <c r="Q6" s="2"/>
      <c r="R6" s="2"/>
      <c r="S6" s="4"/>
      <c r="T6" s="5"/>
      <c r="U6" s="2"/>
      <c r="V6" s="2"/>
      <c r="W6" s="2"/>
      <c r="X6" s="2"/>
      <c r="Y6" s="4"/>
    </row>
    <row r="7" ht="27.75" customHeight="1" spans="1:25">
      <c r="A7" s="6" t="s">
        <v>175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81"/>
    </row>
    <row r="8" ht="18" customHeight="1" spans="1:25">
      <c r="A8" s="8"/>
      <c r="B8" s="9"/>
      <c r="C8" s="9"/>
      <c r="D8" s="9"/>
      <c r="E8" s="9"/>
      <c r="F8" s="10" t="s">
        <v>176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65"/>
      <c r="R8" s="10" t="s">
        <v>177</v>
      </c>
      <c r="S8" s="11"/>
      <c r="T8" s="11"/>
      <c r="U8" s="11"/>
      <c r="V8" s="65"/>
      <c r="W8" s="66"/>
      <c r="X8" s="66"/>
      <c r="Y8" s="82"/>
    </row>
    <row r="9" ht="36" customHeight="1" spans="1:25">
      <c r="A9" s="12" t="s">
        <v>107</v>
      </c>
      <c r="B9" s="12" t="s">
        <v>108</v>
      </c>
      <c r="C9" s="13"/>
      <c r="D9" s="14" t="s">
        <v>109</v>
      </c>
      <c r="E9" s="15" t="s">
        <v>110</v>
      </c>
      <c r="F9" s="16"/>
      <c r="G9" s="17"/>
      <c r="H9" s="18" t="s">
        <v>178</v>
      </c>
      <c r="I9" s="49" t="s">
        <v>179</v>
      </c>
      <c r="J9" s="49"/>
      <c r="K9" s="49" t="s">
        <v>179</v>
      </c>
      <c r="L9" s="50" t="s">
        <v>180</v>
      </c>
      <c r="M9" s="49" t="s">
        <v>179</v>
      </c>
      <c r="N9" s="49"/>
      <c r="O9" s="49" t="s">
        <v>179</v>
      </c>
      <c r="P9" s="51" t="s">
        <v>181</v>
      </c>
      <c r="Q9" s="49" t="s">
        <v>179</v>
      </c>
      <c r="R9" s="49"/>
      <c r="S9" s="49" t="s">
        <v>179</v>
      </c>
      <c r="T9" s="67" t="s">
        <v>182</v>
      </c>
      <c r="U9" s="49"/>
      <c r="V9" s="68"/>
      <c r="W9" s="17"/>
      <c r="X9" s="49"/>
      <c r="Y9" s="68"/>
    </row>
    <row r="10" ht="15.75" customHeight="1" spans="1:25">
      <c r="A10" s="19"/>
      <c r="B10" s="20" t="s">
        <v>183</v>
      </c>
      <c r="C10" s="21"/>
      <c r="D10" s="22"/>
      <c r="E10" s="23"/>
      <c r="F10" s="24"/>
      <c r="G10" s="25"/>
      <c r="H10" s="26"/>
      <c r="I10" s="52"/>
      <c r="J10" s="53"/>
      <c r="K10" s="52"/>
      <c r="L10" s="54"/>
      <c r="M10" s="52"/>
      <c r="N10" s="53"/>
      <c r="O10" s="52"/>
      <c r="P10" s="55"/>
      <c r="Q10" s="52"/>
      <c r="R10" s="53"/>
      <c r="S10" s="52"/>
      <c r="T10" s="69"/>
      <c r="U10" s="52"/>
      <c r="V10" s="70"/>
      <c r="W10" s="71"/>
      <c r="X10" s="72"/>
      <c r="Y10" s="83"/>
    </row>
    <row r="11" ht="15.75" customHeight="1" spans="1:25">
      <c r="A11" s="27"/>
      <c r="B11" s="28" t="s">
        <v>184</v>
      </c>
      <c r="C11" s="29"/>
      <c r="D11" s="30"/>
      <c r="E11" s="31">
        <v>0.125</v>
      </c>
      <c r="F11" s="32"/>
      <c r="G11" s="33"/>
      <c r="H11" s="34">
        <v>34.5</v>
      </c>
      <c r="I11" s="33">
        <v>0.5</v>
      </c>
      <c r="J11" s="56"/>
      <c r="K11" s="33">
        <v>0.5</v>
      </c>
      <c r="L11" s="57">
        <f t="shared" ref="L11:L12" si="0">H11+I11+K11</f>
        <v>35.5</v>
      </c>
      <c r="M11" s="33">
        <v>0.75</v>
      </c>
      <c r="N11" s="58"/>
      <c r="O11" s="33">
        <v>0.75</v>
      </c>
      <c r="P11" s="59">
        <f t="shared" ref="P11:P12" si="1">H11+I11+K11+M11+O11</f>
        <v>37</v>
      </c>
      <c r="Q11" s="33">
        <v>0.75</v>
      </c>
      <c r="R11" s="58"/>
      <c r="S11" s="33">
        <v>0.75</v>
      </c>
      <c r="T11" s="73">
        <f t="shared" ref="T11:T12" si="2">H11+I11+K11+M11+O11+Q11+S11</f>
        <v>38.5</v>
      </c>
      <c r="U11" s="33"/>
      <c r="V11" s="74"/>
      <c r="W11" s="75"/>
      <c r="X11" s="76"/>
      <c r="Y11" s="84"/>
    </row>
    <row r="12" ht="15.75" customHeight="1" spans="1:25">
      <c r="A12" s="27"/>
      <c r="B12" s="28" t="s">
        <v>185</v>
      </c>
      <c r="C12" s="29"/>
      <c r="D12" s="30"/>
      <c r="E12" s="31">
        <v>0.125</v>
      </c>
      <c r="F12" s="32"/>
      <c r="G12" s="33"/>
      <c r="H12" s="34">
        <v>0.5</v>
      </c>
      <c r="I12" s="33">
        <v>0</v>
      </c>
      <c r="J12" s="56"/>
      <c r="K12" s="33">
        <v>0</v>
      </c>
      <c r="L12" s="57">
        <f t="shared" si="0"/>
        <v>0.5</v>
      </c>
      <c r="M12" s="33">
        <v>0</v>
      </c>
      <c r="N12" s="58"/>
      <c r="O12" s="33">
        <v>0</v>
      </c>
      <c r="P12" s="59">
        <f t="shared" si="1"/>
        <v>0.5</v>
      </c>
      <c r="Q12" s="33">
        <v>0</v>
      </c>
      <c r="R12" s="58"/>
      <c r="S12" s="33">
        <v>0</v>
      </c>
      <c r="T12" s="73">
        <f t="shared" si="2"/>
        <v>0.5</v>
      </c>
      <c r="U12" s="33"/>
      <c r="V12" s="74"/>
      <c r="W12" s="75"/>
      <c r="X12" s="76"/>
      <c r="Y12" s="84"/>
    </row>
    <row r="13" ht="15.75" customHeight="1" spans="1:25">
      <c r="A13" s="27"/>
      <c r="B13" s="28"/>
      <c r="C13" s="29"/>
      <c r="D13" s="30"/>
      <c r="E13" s="31"/>
      <c r="F13" s="32"/>
      <c r="G13" s="33"/>
      <c r="H13" s="34"/>
      <c r="I13" s="33"/>
      <c r="J13" s="56"/>
      <c r="K13" s="33"/>
      <c r="L13" s="57"/>
      <c r="M13" s="33"/>
      <c r="N13" s="58"/>
      <c r="O13" s="33"/>
      <c r="P13" s="59"/>
      <c r="Q13" s="33"/>
      <c r="R13" s="58"/>
      <c r="S13" s="33"/>
      <c r="T13" s="73"/>
      <c r="U13" s="33"/>
      <c r="V13" s="74"/>
      <c r="W13" s="75"/>
      <c r="X13" s="76"/>
      <c r="Y13" s="84"/>
    </row>
    <row r="14" ht="15.75" customHeight="1" spans="1:25">
      <c r="A14" s="27"/>
      <c r="B14" s="28" t="s">
        <v>186</v>
      </c>
      <c r="C14" s="29"/>
      <c r="D14" s="30"/>
      <c r="E14" s="31">
        <v>0.125</v>
      </c>
      <c r="F14" s="32"/>
      <c r="G14" s="33"/>
      <c r="H14" s="34">
        <v>21</v>
      </c>
      <c r="I14" s="33">
        <v>1</v>
      </c>
      <c r="J14" s="56"/>
      <c r="K14" s="33">
        <v>1</v>
      </c>
      <c r="L14" s="57">
        <f t="shared" ref="L14:L17" si="3">H14+I14+K14</f>
        <v>23</v>
      </c>
      <c r="M14" s="33">
        <v>1.25</v>
      </c>
      <c r="N14" s="58"/>
      <c r="O14" s="33">
        <v>1.25</v>
      </c>
      <c r="P14" s="59">
        <f t="shared" ref="P14:P17" si="4">H14+I14+K14+M14+O14</f>
        <v>25.5</v>
      </c>
      <c r="Q14" s="33">
        <v>1.5</v>
      </c>
      <c r="R14" s="58"/>
      <c r="S14" s="33">
        <v>1.5</v>
      </c>
      <c r="T14" s="73">
        <f t="shared" ref="T14:T17" si="5">H14+I14+K14+M14+O14+Q14+S14</f>
        <v>28.5</v>
      </c>
      <c r="U14" s="33"/>
      <c r="V14" s="74"/>
      <c r="W14" s="75"/>
      <c r="X14" s="76"/>
      <c r="Y14" s="84"/>
    </row>
    <row r="15" ht="15.75" customHeight="1" spans="1:25">
      <c r="A15" s="27"/>
      <c r="B15" s="28" t="s">
        <v>187</v>
      </c>
      <c r="C15" s="29"/>
      <c r="D15" s="30"/>
      <c r="E15" s="31">
        <v>0.125</v>
      </c>
      <c r="F15" s="32"/>
      <c r="G15" s="33"/>
      <c r="H15" s="34">
        <v>12</v>
      </c>
      <c r="I15" s="33">
        <v>0.5</v>
      </c>
      <c r="J15" s="56"/>
      <c r="K15" s="33">
        <v>0.5</v>
      </c>
      <c r="L15" s="57">
        <f t="shared" si="3"/>
        <v>13</v>
      </c>
      <c r="M15" s="33">
        <v>0.625</v>
      </c>
      <c r="N15" s="58"/>
      <c r="O15" s="33">
        <v>0.625</v>
      </c>
      <c r="P15" s="59">
        <f t="shared" si="4"/>
        <v>14.25</v>
      </c>
      <c r="Q15" s="33">
        <v>0.75</v>
      </c>
      <c r="R15" s="58"/>
      <c r="S15" s="33">
        <v>0.75</v>
      </c>
      <c r="T15" s="73">
        <f t="shared" si="5"/>
        <v>15.75</v>
      </c>
      <c r="U15" s="33"/>
      <c r="V15" s="74"/>
      <c r="W15" s="75"/>
      <c r="X15" s="76"/>
      <c r="Y15" s="84"/>
    </row>
    <row r="16" ht="15.75" customHeight="1" spans="1:25">
      <c r="A16" s="27"/>
      <c r="B16" s="28" t="s">
        <v>188</v>
      </c>
      <c r="C16" s="29"/>
      <c r="D16" s="30"/>
      <c r="E16" s="31">
        <v>0.125</v>
      </c>
      <c r="F16" s="32"/>
      <c r="G16" s="33"/>
      <c r="H16" s="34">
        <v>21</v>
      </c>
      <c r="I16" s="33">
        <v>1</v>
      </c>
      <c r="J16" s="56"/>
      <c r="K16" s="33">
        <v>1</v>
      </c>
      <c r="L16" s="57">
        <f t="shared" si="3"/>
        <v>23</v>
      </c>
      <c r="M16" s="33">
        <v>1.25</v>
      </c>
      <c r="N16" s="58"/>
      <c r="O16" s="33">
        <v>1.25</v>
      </c>
      <c r="P16" s="59">
        <f t="shared" si="4"/>
        <v>25.5</v>
      </c>
      <c r="Q16" s="33">
        <v>1.5</v>
      </c>
      <c r="R16" s="58"/>
      <c r="S16" s="33">
        <v>1.5</v>
      </c>
      <c r="T16" s="73">
        <f t="shared" si="5"/>
        <v>28.5</v>
      </c>
      <c r="U16" s="33"/>
      <c r="V16" s="74"/>
      <c r="W16" s="75"/>
      <c r="X16" s="76"/>
      <c r="Y16" s="84"/>
    </row>
    <row r="17" ht="15.75" customHeight="1" spans="1:25">
      <c r="A17" s="27"/>
      <c r="B17" s="28" t="s">
        <v>189</v>
      </c>
      <c r="C17" s="29"/>
      <c r="D17" s="30"/>
      <c r="E17" s="31">
        <v>0.125</v>
      </c>
      <c r="F17" s="32"/>
      <c r="G17" s="33"/>
      <c r="H17" s="34">
        <v>16</v>
      </c>
      <c r="I17" s="33">
        <v>0.5</v>
      </c>
      <c r="J17" s="56"/>
      <c r="K17" s="33">
        <v>0.5</v>
      </c>
      <c r="L17" s="57">
        <f t="shared" si="3"/>
        <v>17</v>
      </c>
      <c r="M17" s="33">
        <v>0.625</v>
      </c>
      <c r="N17" s="58"/>
      <c r="O17" s="33">
        <v>0.625</v>
      </c>
      <c r="P17" s="59">
        <f t="shared" si="4"/>
        <v>18.25</v>
      </c>
      <c r="Q17" s="33">
        <v>0.75</v>
      </c>
      <c r="R17" s="58"/>
      <c r="S17" s="33">
        <v>0.75</v>
      </c>
      <c r="T17" s="73">
        <f t="shared" si="5"/>
        <v>19.75</v>
      </c>
      <c r="U17" s="33"/>
      <c r="V17" s="74"/>
      <c r="W17" s="75"/>
      <c r="X17" s="76"/>
      <c r="Y17" s="84"/>
    </row>
    <row r="18" ht="15.75" customHeight="1" spans="1:25">
      <c r="A18" s="27"/>
      <c r="B18" s="28"/>
      <c r="C18" s="29"/>
      <c r="D18" s="30"/>
      <c r="E18" s="31"/>
      <c r="F18" s="32"/>
      <c r="G18" s="33"/>
      <c r="H18" s="34"/>
      <c r="I18" s="33"/>
      <c r="J18" s="56"/>
      <c r="K18" s="33"/>
      <c r="L18" s="57"/>
      <c r="M18" s="33"/>
      <c r="N18" s="58"/>
      <c r="O18" s="33"/>
      <c r="P18" s="59"/>
      <c r="Q18" s="33"/>
      <c r="R18" s="58"/>
      <c r="S18" s="33"/>
      <c r="T18" s="73"/>
      <c r="U18" s="33"/>
      <c r="V18" s="74"/>
      <c r="W18" s="75"/>
      <c r="X18" s="76"/>
      <c r="Y18" s="84"/>
    </row>
    <row r="19" ht="15.75" customHeight="1" spans="1:25">
      <c r="A19" s="27"/>
      <c r="B19" s="28" t="s">
        <v>190</v>
      </c>
      <c r="C19" s="29"/>
      <c r="D19" s="30"/>
      <c r="E19" s="31">
        <v>0.125</v>
      </c>
      <c r="F19" s="32"/>
      <c r="G19" s="33"/>
      <c r="H19" s="34">
        <v>2</v>
      </c>
      <c r="I19" s="33">
        <v>0</v>
      </c>
      <c r="J19" s="56"/>
      <c r="K19" s="33">
        <v>0.25</v>
      </c>
      <c r="L19" s="57">
        <f t="shared" ref="L19:L24" si="6">H19+I19+K19</f>
        <v>2.25</v>
      </c>
      <c r="M19" s="33">
        <v>0</v>
      </c>
      <c r="N19" s="58"/>
      <c r="O19" s="33">
        <v>0.25</v>
      </c>
      <c r="P19" s="59">
        <f t="shared" ref="P19:P24" si="7">H19+I19+K19+M19+O19</f>
        <v>2.5</v>
      </c>
      <c r="Q19" s="33">
        <v>0</v>
      </c>
      <c r="R19" s="58"/>
      <c r="S19" s="33">
        <v>0.25</v>
      </c>
      <c r="T19" s="73">
        <f t="shared" ref="T19:T24" si="8">H19+I19+K19+M19+O19+Q19+S19</f>
        <v>2.75</v>
      </c>
      <c r="U19" s="33"/>
      <c r="V19" s="74"/>
      <c r="W19" s="75"/>
      <c r="X19" s="76"/>
      <c r="Y19" s="84"/>
    </row>
    <row r="20" ht="15.75" customHeight="1" spans="1:25">
      <c r="A20" s="27"/>
      <c r="B20" s="28" t="s">
        <v>191</v>
      </c>
      <c r="C20" s="29"/>
      <c r="D20" s="30"/>
      <c r="E20" s="31">
        <v>0.125</v>
      </c>
      <c r="F20" s="32"/>
      <c r="G20" s="33"/>
      <c r="H20" s="34">
        <v>13</v>
      </c>
      <c r="I20" s="33">
        <v>0.25</v>
      </c>
      <c r="J20" s="56"/>
      <c r="K20" s="33">
        <v>0.25</v>
      </c>
      <c r="L20" s="57">
        <f t="shared" si="6"/>
        <v>13.5</v>
      </c>
      <c r="M20" s="33">
        <v>0.25</v>
      </c>
      <c r="N20" s="58"/>
      <c r="O20" s="33">
        <v>0.25</v>
      </c>
      <c r="P20" s="59">
        <f t="shared" si="7"/>
        <v>14</v>
      </c>
      <c r="Q20" s="33">
        <v>0.25</v>
      </c>
      <c r="R20" s="58"/>
      <c r="S20" s="33">
        <v>0.25</v>
      </c>
      <c r="T20" s="73">
        <f t="shared" si="8"/>
        <v>14.5</v>
      </c>
      <c r="U20" s="33"/>
      <c r="V20" s="74"/>
      <c r="W20" s="75"/>
      <c r="X20" s="76"/>
      <c r="Y20" s="84"/>
    </row>
    <row r="21" ht="15.75" customHeight="1" spans="1:25">
      <c r="A21" s="27"/>
      <c r="B21" s="28" t="s">
        <v>192</v>
      </c>
      <c r="C21" s="29"/>
      <c r="D21" s="30"/>
      <c r="E21" s="31">
        <v>0.125</v>
      </c>
      <c r="F21" s="32"/>
      <c r="G21" s="33"/>
      <c r="H21" s="34">
        <v>21.75</v>
      </c>
      <c r="I21" s="33">
        <v>0.5</v>
      </c>
      <c r="J21" s="56"/>
      <c r="K21" s="33">
        <v>0.5</v>
      </c>
      <c r="L21" s="57">
        <f t="shared" si="6"/>
        <v>22.75</v>
      </c>
      <c r="M21" s="33">
        <v>0.625</v>
      </c>
      <c r="N21" s="58"/>
      <c r="O21" s="33">
        <v>0.625</v>
      </c>
      <c r="P21" s="59">
        <f t="shared" si="7"/>
        <v>24</v>
      </c>
      <c r="Q21" s="33">
        <v>0.75</v>
      </c>
      <c r="R21" s="58"/>
      <c r="S21" s="33">
        <v>0.75</v>
      </c>
      <c r="T21" s="73">
        <f t="shared" si="8"/>
        <v>25.5</v>
      </c>
      <c r="U21" s="33"/>
      <c r="V21" s="74"/>
      <c r="W21" s="75"/>
      <c r="X21" s="76"/>
      <c r="Y21" s="84"/>
    </row>
    <row r="22" ht="15.75" customHeight="1" spans="1:25">
      <c r="A22" s="27"/>
      <c r="B22" s="28" t="s">
        <v>193</v>
      </c>
      <c r="C22" s="29"/>
      <c r="D22" s="30"/>
      <c r="E22" s="31">
        <v>0.125</v>
      </c>
      <c r="F22" s="32"/>
      <c r="G22" s="33"/>
      <c r="H22" s="34">
        <v>5</v>
      </c>
      <c r="I22" s="33">
        <v>0.125</v>
      </c>
      <c r="J22" s="56"/>
      <c r="K22" s="33">
        <v>0.125</v>
      </c>
      <c r="L22" s="57">
        <f t="shared" si="6"/>
        <v>5.25</v>
      </c>
      <c r="M22" s="33">
        <v>0.125</v>
      </c>
      <c r="N22" s="58"/>
      <c r="O22" s="33">
        <v>0.125</v>
      </c>
      <c r="P22" s="59">
        <f t="shared" si="7"/>
        <v>5.5</v>
      </c>
      <c r="Q22" s="33">
        <v>0.125</v>
      </c>
      <c r="R22" s="58"/>
      <c r="S22" s="33">
        <v>0.125</v>
      </c>
      <c r="T22" s="73">
        <f t="shared" si="8"/>
        <v>5.75</v>
      </c>
      <c r="U22" s="33"/>
      <c r="V22" s="74"/>
      <c r="W22" s="75"/>
      <c r="X22" s="76"/>
      <c r="Y22" s="84"/>
    </row>
    <row r="23" ht="15.75" customHeight="1" spans="1:25">
      <c r="A23" s="27"/>
      <c r="B23" s="28" t="s">
        <v>194</v>
      </c>
      <c r="C23" s="29"/>
      <c r="D23" s="30"/>
      <c r="E23" s="31">
        <v>0.125</v>
      </c>
      <c r="F23" s="32"/>
      <c r="G23" s="33"/>
      <c r="H23" s="34">
        <v>21</v>
      </c>
      <c r="I23" s="33">
        <v>0.5</v>
      </c>
      <c r="J23" s="56"/>
      <c r="K23" s="33">
        <v>0.5</v>
      </c>
      <c r="L23" s="57">
        <f t="shared" si="6"/>
        <v>22</v>
      </c>
      <c r="M23" s="33">
        <v>0.625</v>
      </c>
      <c r="N23" s="58"/>
      <c r="O23" s="33">
        <v>0.625</v>
      </c>
      <c r="P23" s="59">
        <f t="shared" si="7"/>
        <v>23.25</v>
      </c>
      <c r="Q23" s="33">
        <v>0.75</v>
      </c>
      <c r="R23" s="58"/>
      <c r="S23" s="33">
        <v>0.75</v>
      </c>
      <c r="T23" s="73">
        <f t="shared" si="8"/>
        <v>24.75</v>
      </c>
      <c r="U23" s="33"/>
      <c r="V23" s="74"/>
      <c r="W23" s="75"/>
      <c r="X23" s="76"/>
      <c r="Y23" s="84"/>
    </row>
    <row r="24" ht="15.75" customHeight="1" spans="1:25">
      <c r="A24" s="27"/>
      <c r="B24" s="28" t="s">
        <v>195</v>
      </c>
      <c r="C24" s="29"/>
      <c r="D24" s="30"/>
      <c r="E24" s="31">
        <v>0.125</v>
      </c>
      <c r="F24" s="32"/>
      <c r="G24" s="33"/>
      <c r="H24" s="34">
        <v>21</v>
      </c>
      <c r="I24" s="33">
        <v>0.5</v>
      </c>
      <c r="J24" s="56"/>
      <c r="K24" s="33">
        <v>0.5</v>
      </c>
      <c r="L24" s="57">
        <f t="shared" si="6"/>
        <v>22</v>
      </c>
      <c r="M24" s="33">
        <v>0.625</v>
      </c>
      <c r="N24" s="58"/>
      <c r="O24" s="33">
        <v>0.625</v>
      </c>
      <c r="P24" s="59">
        <f t="shared" si="7"/>
        <v>23.25</v>
      </c>
      <c r="Q24" s="33">
        <v>0.75</v>
      </c>
      <c r="R24" s="58"/>
      <c r="S24" s="33">
        <v>0.75</v>
      </c>
      <c r="T24" s="73">
        <f t="shared" si="8"/>
        <v>24.75</v>
      </c>
      <c r="U24" s="33"/>
      <c r="V24" s="74"/>
      <c r="W24" s="75"/>
      <c r="X24" s="76"/>
      <c r="Y24" s="84"/>
    </row>
    <row r="25" ht="15.75" customHeight="1" spans="1:25">
      <c r="A25" s="27"/>
      <c r="B25" s="28"/>
      <c r="C25" s="29"/>
      <c r="D25" s="30"/>
      <c r="E25" s="31"/>
      <c r="F25" s="32"/>
      <c r="G25" s="33"/>
      <c r="H25" s="34"/>
      <c r="I25" s="33"/>
      <c r="J25" s="56"/>
      <c r="K25" s="33"/>
      <c r="L25" s="57"/>
      <c r="M25" s="33"/>
      <c r="N25" s="58"/>
      <c r="O25" s="33"/>
      <c r="P25" s="59"/>
      <c r="Q25" s="33"/>
      <c r="R25" s="58"/>
      <c r="S25" s="33"/>
      <c r="T25" s="73"/>
      <c r="U25" s="33"/>
      <c r="V25" s="74"/>
      <c r="W25" s="75"/>
      <c r="X25" s="76"/>
      <c r="Y25" s="84"/>
    </row>
    <row r="26" ht="15.75" customHeight="1" spans="1:25">
      <c r="A26" s="27"/>
      <c r="B26" s="28" t="s">
        <v>196</v>
      </c>
      <c r="C26" s="29"/>
      <c r="D26" s="30"/>
      <c r="E26" s="31">
        <v>0.125</v>
      </c>
      <c r="F26" s="32"/>
      <c r="G26" s="33"/>
      <c r="H26" s="34">
        <v>12.5</v>
      </c>
      <c r="I26" s="33">
        <v>0</v>
      </c>
      <c r="J26" s="56"/>
      <c r="K26" s="33">
        <v>0.25</v>
      </c>
      <c r="L26" s="57">
        <f t="shared" ref="L26:L29" si="9">H26+I26+K26</f>
        <v>12.75</v>
      </c>
      <c r="M26" s="33">
        <v>0</v>
      </c>
      <c r="N26" s="58"/>
      <c r="O26" s="33">
        <v>0.25</v>
      </c>
      <c r="P26" s="59">
        <f t="shared" ref="P26:P29" si="10">H26+I26+K26+M26+O26</f>
        <v>13</v>
      </c>
      <c r="Q26" s="33">
        <v>0</v>
      </c>
      <c r="R26" s="58"/>
      <c r="S26" s="33">
        <v>0.25</v>
      </c>
      <c r="T26" s="73">
        <f t="shared" ref="T26:T29" si="11">H26+I26+K26+M26+O26+Q26+S26</f>
        <v>13.25</v>
      </c>
      <c r="U26" s="33"/>
      <c r="V26" s="74"/>
      <c r="W26" s="75"/>
      <c r="X26" s="76"/>
      <c r="Y26" s="84"/>
    </row>
    <row r="27" ht="15.75" customHeight="1" spans="1:25">
      <c r="A27" s="27"/>
      <c r="B27" s="28" t="s">
        <v>197</v>
      </c>
      <c r="C27" s="29"/>
      <c r="D27" s="30"/>
      <c r="E27" s="31">
        <v>0.125</v>
      </c>
      <c r="F27" s="32"/>
      <c r="G27" s="33"/>
      <c r="H27" s="34">
        <v>10.75</v>
      </c>
      <c r="I27" s="33">
        <v>0</v>
      </c>
      <c r="J27" s="56"/>
      <c r="K27" s="33">
        <v>0.125</v>
      </c>
      <c r="L27" s="57">
        <f t="shared" si="9"/>
        <v>10.875</v>
      </c>
      <c r="M27" s="33">
        <v>0</v>
      </c>
      <c r="N27" s="58"/>
      <c r="O27" s="33">
        <v>0.125</v>
      </c>
      <c r="P27" s="59">
        <f t="shared" si="10"/>
        <v>11</v>
      </c>
      <c r="Q27" s="33">
        <v>0</v>
      </c>
      <c r="R27" s="58"/>
      <c r="S27" s="33">
        <v>0.125</v>
      </c>
      <c r="T27" s="73">
        <f t="shared" si="11"/>
        <v>11.125</v>
      </c>
      <c r="U27" s="33"/>
      <c r="V27" s="74"/>
      <c r="W27" s="75"/>
      <c r="X27" s="76"/>
      <c r="Y27" s="84"/>
    </row>
    <row r="28" ht="15.75" customHeight="1" spans="1:25">
      <c r="A28" s="27"/>
      <c r="B28" s="28" t="s">
        <v>198</v>
      </c>
      <c r="C28" s="29"/>
      <c r="D28" s="30"/>
      <c r="E28" s="31">
        <v>0.125</v>
      </c>
      <c r="F28" s="32"/>
      <c r="G28" s="33"/>
      <c r="H28" s="34">
        <v>9</v>
      </c>
      <c r="I28" s="33">
        <v>0.25</v>
      </c>
      <c r="J28" s="56"/>
      <c r="K28" s="33">
        <v>0.25</v>
      </c>
      <c r="L28" s="57">
        <f t="shared" si="9"/>
        <v>9.5</v>
      </c>
      <c r="M28" s="33">
        <v>0.25</v>
      </c>
      <c r="N28" s="58"/>
      <c r="O28" s="33">
        <v>0.25</v>
      </c>
      <c r="P28" s="59">
        <f t="shared" si="10"/>
        <v>10</v>
      </c>
      <c r="Q28" s="33">
        <v>0.25</v>
      </c>
      <c r="R28" s="58"/>
      <c r="S28" s="33">
        <v>0.25</v>
      </c>
      <c r="T28" s="73">
        <f t="shared" si="11"/>
        <v>10.5</v>
      </c>
      <c r="U28" s="33"/>
      <c r="V28" s="74"/>
      <c r="W28" s="75"/>
      <c r="X28" s="76"/>
      <c r="Y28" s="84"/>
    </row>
    <row r="29" ht="15.75" customHeight="1" spans="1:25">
      <c r="A29" s="27"/>
      <c r="B29" s="28" t="s">
        <v>199</v>
      </c>
      <c r="C29" s="29"/>
      <c r="D29" s="30"/>
      <c r="E29" s="31">
        <v>0</v>
      </c>
      <c r="F29" s="32"/>
      <c r="G29" s="33"/>
      <c r="H29" s="34">
        <v>1.5</v>
      </c>
      <c r="I29" s="33">
        <v>0</v>
      </c>
      <c r="J29" s="56"/>
      <c r="K29" s="33">
        <v>0</v>
      </c>
      <c r="L29" s="57">
        <f t="shared" si="9"/>
        <v>1.5</v>
      </c>
      <c r="M29" s="33">
        <v>0</v>
      </c>
      <c r="N29" s="58"/>
      <c r="O29" s="33">
        <v>0</v>
      </c>
      <c r="P29" s="59">
        <f t="shared" si="10"/>
        <v>1.5</v>
      </c>
      <c r="Q29" s="33">
        <v>0</v>
      </c>
      <c r="R29" s="58"/>
      <c r="S29" s="33">
        <v>0</v>
      </c>
      <c r="T29" s="73">
        <f t="shared" si="11"/>
        <v>1.5</v>
      </c>
      <c r="U29" s="33"/>
      <c r="V29" s="74"/>
      <c r="W29" s="75"/>
      <c r="X29" s="76"/>
      <c r="Y29" s="84"/>
    </row>
    <row r="30" ht="15.75" customHeight="1" spans="1:25">
      <c r="A30" s="27"/>
      <c r="B30" s="28"/>
      <c r="C30" s="29"/>
      <c r="D30" s="30"/>
      <c r="E30" s="31"/>
      <c r="F30" s="32"/>
      <c r="G30" s="33"/>
      <c r="H30" s="34"/>
      <c r="I30" s="33"/>
      <c r="J30" s="56"/>
      <c r="K30" s="33"/>
      <c r="L30" s="57"/>
      <c r="M30" s="33"/>
      <c r="N30" s="58"/>
      <c r="O30" s="33"/>
      <c r="P30" s="59"/>
      <c r="Q30" s="33"/>
      <c r="R30" s="58"/>
      <c r="S30" s="33"/>
      <c r="T30" s="73"/>
      <c r="U30" s="33"/>
      <c r="V30" s="74"/>
      <c r="W30" s="75"/>
      <c r="X30" s="76"/>
      <c r="Y30" s="84"/>
    </row>
    <row r="31" ht="15.75" customHeight="1" spans="1:25">
      <c r="A31" s="27"/>
      <c r="B31" s="28" t="s">
        <v>200</v>
      </c>
      <c r="C31" s="29"/>
      <c r="D31" s="30"/>
      <c r="E31" s="31">
        <v>0.125</v>
      </c>
      <c r="F31" s="32"/>
      <c r="G31" s="33"/>
      <c r="H31" s="34">
        <v>6.5</v>
      </c>
      <c r="I31" s="33">
        <v>0.125</v>
      </c>
      <c r="J31" s="56"/>
      <c r="K31" s="33">
        <v>0.125</v>
      </c>
      <c r="L31" s="57">
        <f t="shared" ref="L31:L34" si="12">H31+I31+K31</f>
        <v>6.75</v>
      </c>
      <c r="M31" s="33">
        <v>0.125</v>
      </c>
      <c r="N31" s="58"/>
      <c r="O31" s="33">
        <v>0.125</v>
      </c>
      <c r="P31" s="59">
        <f t="shared" ref="P31:P34" si="13">H31+I31+K31+M31+O31</f>
        <v>7</v>
      </c>
      <c r="Q31" s="33">
        <v>0.125</v>
      </c>
      <c r="R31" s="58"/>
      <c r="S31" s="33">
        <v>0.125</v>
      </c>
      <c r="T31" s="73">
        <f t="shared" ref="T31:T34" si="14">H31+I31+K31+M31+O31+Q31+S31</f>
        <v>7.25</v>
      </c>
      <c r="U31" s="33"/>
      <c r="V31" s="74"/>
      <c r="W31" s="75"/>
      <c r="X31" s="76"/>
      <c r="Y31" s="84"/>
    </row>
    <row r="32" ht="15.75" customHeight="1" spans="1:25">
      <c r="A32" s="27"/>
      <c r="B32" s="28" t="s">
        <v>201</v>
      </c>
      <c r="C32" s="29"/>
      <c r="D32" s="30"/>
      <c r="E32" s="31">
        <v>0.125</v>
      </c>
      <c r="F32" s="32"/>
      <c r="G32" s="33"/>
      <c r="H32" s="34">
        <v>10</v>
      </c>
      <c r="I32" s="33">
        <v>0.125</v>
      </c>
      <c r="J32" s="56"/>
      <c r="K32" s="33">
        <v>0.125</v>
      </c>
      <c r="L32" s="57">
        <f t="shared" si="12"/>
        <v>10.25</v>
      </c>
      <c r="M32" s="33">
        <v>0.125</v>
      </c>
      <c r="N32" s="58"/>
      <c r="O32" s="33">
        <v>0.125</v>
      </c>
      <c r="P32" s="59">
        <f t="shared" si="13"/>
        <v>10.5</v>
      </c>
      <c r="Q32" s="33">
        <v>0.125</v>
      </c>
      <c r="R32" s="58"/>
      <c r="S32" s="33">
        <v>0.125</v>
      </c>
      <c r="T32" s="73">
        <f t="shared" si="14"/>
        <v>10.75</v>
      </c>
      <c r="U32" s="33"/>
      <c r="V32" s="74"/>
      <c r="W32" s="75"/>
      <c r="X32" s="76"/>
      <c r="Y32" s="84"/>
    </row>
    <row r="33" ht="15.75" customHeight="1" spans="1:25">
      <c r="A33" s="27"/>
      <c r="B33" s="28" t="s">
        <v>202</v>
      </c>
      <c r="C33" s="29"/>
      <c r="D33" s="30"/>
      <c r="E33" s="31">
        <v>0.125</v>
      </c>
      <c r="F33" s="32"/>
      <c r="G33" s="33"/>
      <c r="H33" s="34">
        <v>0.5</v>
      </c>
      <c r="I33" s="33">
        <v>0</v>
      </c>
      <c r="J33" s="56"/>
      <c r="K33" s="33">
        <v>0</v>
      </c>
      <c r="L33" s="57">
        <f t="shared" si="12"/>
        <v>0.5</v>
      </c>
      <c r="M33" s="33">
        <v>0</v>
      </c>
      <c r="N33" s="58"/>
      <c r="O33" s="33">
        <v>0</v>
      </c>
      <c r="P33" s="59">
        <f t="shared" si="13"/>
        <v>0.5</v>
      </c>
      <c r="Q33" s="33">
        <v>0</v>
      </c>
      <c r="R33" s="58"/>
      <c r="S33" s="33">
        <v>0</v>
      </c>
      <c r="T33" s="73">
        <f t="shared" si="14"/>
        <v>0.5</v>
      </c>
      <c r="U33" s="33"/>
      <c r="V33" s="74"/>
      <c r="W33" s="75"/>
      <c r="X33" s="76"/>
      <c r="Y33" s="84"/>
    </row>
    <row r="34" ht="15.75" customHeight="1" spans="1:25">
      <c r="A34" s="27"/>
      <c r="B34" s="28" t="s">
        <v>203</v>
      </c>
      <c r="C34" s="29"/>
      <c r="D34" s="30"/>
      <c r="E34" s="31">
        <v>0</v>
      </c>
      <c r="F34" s="32"/>
      <c r="G34" s="33"/>
      <c r="H34" s="34">
        <v>1.625</v>
      </c>
      <c r="I34" s="33">
        <v>0</v>
      </c>
      <c r="J34" s="56"/>
      <c r="K34" s="33">
        <v>0</v>
      </c>
      <c r="L34" s="57">
        <f t="shared" si="12"/>
        <v>1.625</v>
      </c>
      <c r="M34" s="33">
        <v>0</v>
      </c>
      <c r="N34" s="58"/>
      <c r="O34" s="33">
        <v>0</v>
      </c>
      <c r="P34" s="59">
        <f t="shared" si="13"/>
        <v>1.625</v>
      </c>
      <c r="Q34" s="33">
        <v>0</v>
      </c>
      <c r="R34" s="58"/>
      <c r="S34" s="33">
        <v>0</v>
      </c>
      <c r="T34" s="73">
        <f t="shared" si="14"/>
        <v>1.625</v>
      </c>
      <c r="U34" s="33"/>
      <c r="V34" s="74"/>
      <c r="W34" s="75"/>
      <c r="X34" s="76"/>
      <c r="Y34" s="84"/>
    </row>
    <row r="35" ht="15.75" customHeight="1" spans="1:25">
      <c r="A35" s="27"/>
      <c r="B35" s="28"/>
      <c r="C35" s="29"/>
      <c r="D35" s="30"/>
      <c r="E35" s="31"/>
      <c r="F35" s="32"/>
      <c r="G35" s="33"/>
      <c r="H35" s="34"/>
      <c r="I35" s="33"/>
      <c r="J35" s="56"/>
      <c r="K35" s="33"/>
      <c r="L35" s="57"/>
      <c r="M35" s="33"/>
      <c r="N35" s="58"/>
      <c r="O35" s="33"/>
      <c r="P35" s="59"/>
      <c r="Q35" s="33"/>
      <c r="R35" s="58"/>
      <c r="S35" s="33"/>
      <c r="T35" s="73"/>
      <c r="U35" s="33"/>
      <c r="V35" s="74"/>
      <c r="W35" s="75"/>
      <c r="X35" s="76"/>
      <c r="Y35" s="84"/>
    </row>
    <row r="36" ht="15.75" customHeight="1" spans="1:25">
      <c r="A36" s="27"/>
      <c r="B36" s="28" t="s">
        <v>204</v>
      </c>
      <c r="C36" s="29"/>
      <c r="D36" s="30"/>
      <c r="E36" s="31">
        <v>0.25</v>
      </c>
      <c r="F36" s="32"/>
      <c r="G36" s="33"/>
      <c r="H36" s="34">
        <v>76</v>
      </c>
      <c r="I36" s="33">
        <v>2</v>
      </c>
      <c r="J36" s="56"/>
      <c r="K36" s="33">
        <v>2</v>
      </c>
      <c r="L36" s="57">
        <f t="shared" ref="L36:L38" si="15">H36+I36+K36</f>
        <v>80</v>
      </c>
      <c r="M36" s="33">
        <v>2.5</v>
      </c>
      <c r="N36" s="58"/>
      <c r="O36" s="33">
        <v>2.5</v>
      </c>
      <c r="P36" s="59">
        <f t="shared" ref="P36:P38" si="16">H36+I36+K36+M36+O36</f>
        <v>85</v>
      </c>
      <c r="Q36" s="33">
        <v>3</v>
      </c>
      <c r="R36" s="58"/>
      <c r="S36" s="33">
        <v>3</v>
      </c>
      <c r="T36" s="73">
        <f t="shared" ref="T36:T38" si="17">H36+I36+K36+M36+O36+Q36+S36</f>
        <v>91</v>
      </c>
      <c r="U36" s="33"/>
      <c r="V36" s="74"/>
      <c r="W36" s="75"/>
      <c r="X36" s="76"/>
      <c r="Y36" s="84"/>
    </row>
    <row r="37" ht="15.75" customHeight="1" spans="1:25">
      <c r="A37" s="27"/>
      <c r="B37" s="28" t="s">
        <v>205</v>
      </c>
      <c r="C37" s="29"/>
      <c r="D37" s="30"/>
      <c r="E37" s="31">
        <v>0</v>
      </c>
      <c r="F37" s="32"/>
      <c r="G37" s="33"/>
      <c r="H37" s="34">
        <v>2</v>
      </c>
      <c r="I37" s="33">
        <v>0</v>
      </c>
      <c r="J37" s="56"/>
      <c r="K37" s="33">
        <v>0</v>
      </c>
      <c r="L37" s="57">
        <f t="shared" si="15"/>
        <v>2</v>
      </c>
      <c r="M37" s="33">
        <v>0</v>
      </c>
      <c r="N37" s="58"/>
      <c r="O37" s="33">
        <v>0.25</v>
      </c>
      <c r="P37" s="59">
        <f t="shared" si="16"/>
        <v>2.25</v>
      </c>
      <c r="Q37" s="33">
        <v>0</v>
      </c>
      <c r="R37" s="58"/>
      <c r="S37" s="33">
        <v>0</v>
      </c>
      <c r="T37" s="73">
        <f t="shared" si="17"/>
        <v>2.25</v>
      </c>
      <c r="U37" s="33"/>
      <c r="V37" s="74"/>
      <c r="W37" s="75"/>
      <c r="X37" s="76"/>
      <c r="Y37" s="84"/>
    </row>
    <row r="38" ht="15.75" customHeight="1" spans="1:25">
      <c r="A38" s="27"/>
      <c r="B38" s="28" t="s">
        <v>206</v>
      </c>
      <c r="C38" s="29"/>
      <c r="D38" s="35"/>
      <c r="E38" s="31">
        <v>0.125</v>
      </c>
      <c r="F38" s="36"/>
      <c r="G38" s="33"/>
      <c r="H38" s="37">
        <v>3</v>
      </c>
      <c r="I38" s="33">
        <v>0.25</v>
      </c>
      <c r="J38" s="56"/>
      <c r="K38" s="33">
        <v>0.25</v>
      </c>
      <c r="L38" s="57">
        <f t="shared" si="15"/>
        <v>3.5</v>
      </c>
      <c r="M38" s="33">
        <v>0.25</v>
      </c>
      <c r="N38" s="58"/>
      <c r="O38" s="33">
        <v>0.25</v>
      </c>
      <c r="P38" s="59">
        <f t="shared" si="16"/>
        <v>4</v>
      </c>
      <c r="Q38" s="33">
        <v>0.25</v>
      </c>
      <c r="R38" s="58"/>
      <c r="S38" s="33">
        <v>0.25</v>
      </c>
      <c r="T38" s="73">
        <f t="shared" si="17"/>
        <v>4.5</v>
      </c>
      <c r="U38" s="33"/>
      <c r="V38" s="74"/>
      <c r="W38" s="75"/>
      <c r="X38" s="76"/>
      <c r="Y38" s="84"/>
    </row>
    <row r="39" ht="15.75" customHeight="1" spans="1:25">
      <c r="A39" s="27"/>
      <c r="B39" s="28"/>
      <c r="C39" s="29"/>
      <c r="D39" s="35"/>
      <c r="E39" s="38"/>
      <c r="F39" s="36"/>
      <c r="G39" s="33"/>
      <c r="H39" s="37"/>
      <c r="I39" s="33"/>
      <c r="J39" s="56"/>
      <c r="K39" s="33"/>
      <c r="L39" s="57"/>
      <c r="M39" s="33"/>
      <c r="N39" s="58"/>
      <c r="O39" s="33"/>
      <c r="P39" s="59"/>
      <c r="Q39" s="33"/>
      <c r="R39" s="58"/>
      <c r="S39" s="33"/>
      <c r="T39" s="73"/>
      <c r="U39" s="33"/>
      <c r="V39" s="74"/>
      <c r="W39" s="75"/>
      <c r="X39" s="76"/>
      <c r="Y39" s="84"/>
    </row>
    <row r="40" ht="15.75" customHeight="1" spans="1:25">
      <c r="A40" s="27"/>
      <c r="B40" s="28"/>
      <c r="C40" s="29"/>
      <c r="D40" s="35"/>
      <c r="E40" s="38"/>
      <c r="F40" s="36"/>
      <c r="G40" s="33"/>
      <c r="H40" s="37"/>
      <c r="I40" s="33"/>
      <c r="J40" s="56"/>
      <c r="K40" s="33"/>
      <c r="L40" s="57"/>
      <c r="M40" s="33"/>
      <c r="N40" s="58"/>
      <c r="O40" s="33"/>
      <c r="P40" s="59"/>
      <c r="Q40" s="33"/>
      <c r="R40" s="58"/>
      <c r="S40" s="33"/>
      <c r="T40" s="73"/>
      <c r="U40" s="33"/>
      <c r="V40" s="74"/>
      <c r="W40" s="75"/>
      <c r="X40" s="76"/>
      <c r="Y40" s="84"/>
    </row>
    <row r="41" ht="15.75" customHeight="1" spans="1:25">
      <c r="A41" s="27"/>
      <c r="B41" s="28"/>
      <c r="C41" s="29"/>
      <c r="D41" s="35"/>
      <c r="E41" s="38"/>
      <c r="F41" s="36"/>
      <c r="G41" s="33"/>
      <c r="H41" s="37"/>
      <c r="I41" s="33"/>
      <c r="J41" s="56"/>
      <c r="K41" s="33"/>
      <c r="L41" s="57"/>
      <c r="M41" s="33"/>
      <c r="N41" s="58"/>
      <c r="O41" s="33"/>
      <c r="P41" s="59"/>
      <c r="Q41" s="33"/>
      <c r="R41" s="58"/>
      <c r="S41" s="33"/>
      <c r="T41" s="73"/>
      <c r="U41" s="33"/>
      <c r="V41" s="74"/>
      <c r="W41" s="75"/>
      <c r="X41" s="76"/>
      <c r="Y41" s="84"/>
    </row>
    <row r="42" ht="15.75" customHeight="1" spans="1:25">
      <c r="A42" s="27"/>
      <c r="B42" s="28"/>
      <c r="C42" s="29"/>
      <c r="D42" s="35"/>
      <c r="E42" s="38"/>
      <c r="F42" s="36"/>
      <c r="G42" s="33"/>
      <c r="H42" s="37"/>
      <c r="I42" s="33"/>
      <c r="J42" s="56"/>
      <c r="K42" s="33"/>
      <c r="L42" s="57"/>
      <c r="M42" s="33"/>
      <c r="N42" s="58"/>
      <c r="O42" s="33"/>
      <c r="P42" s="59"/>
      <c r="Q42" s="33"/>
      <c r="R42" s="58"/>
      <c r="S42" s="33"/>
      <c r="T42" s="73"/>
      <c r="U42" s="33"/>
      <c r="V42" s="74"/>
      <c r="W42" s="75"/>
      <c r="X42" s="76"/>
      <c r="Y42" s="84"/>
    </row>
    <row r="43" ht="15.75" customHeight="1" spans="1:25">
      <c r="A43" s="27"/>
      <c r="B43" s="28"/>
      <c r="C43" s="29"/>
      <c r="D43" s="35"/>
      <c r="E43" s="39"/>
      <c r="F43" s="36"/>
      <c r="G43" s="33"/>
      <c r="H43" s="37"/>
      <c r="I43" s="33"/>
      <c r="J43" s="56"/>
      <c r="K43" s="33"/>
      <c r="L43" s="57"/>
      <c r="M43" s="33"/>
      <c r="N43" s="58"/>
      <c r="O43" s="33"/>
      <c r="P43" s="59"/>
      <c r="Q43" s="33"/>
      <c r="R43" s="58"/>
      <c r="S43" s="33"/>
      <c r="T43" s="73"/>
      <c r="U43" s="33"/>
      <c r="V43" s="74"/>
      <c r="W43" s="75"/>
      <c r="X43" s="76"/>
      <c r="Y43" s="84"/>
    </row>
    <row r="44" ht="15.75" customHeight="1" spans="1:25">
      <c r="A44" s="27"/>
      <c r="B44" s="28"/>
      <c r="C44" s="29"/>
      <c r="D44" s="35"/>
      <c r="E44" s="39"/>
      <c r="F44" s="36"/>
      <c r="G44" s="33"/>
      <c r="H44" s="37"/>
      <c r="I44" s="33"/>
      <c r="J44" s="56"/>
      <c r="K44" s="33"/>
      <c r="L44" s="57"/>
      <c r="M44" s="33"/>
      <c r="N44" s="58"/>
      <c r="O44" s="33"/>
      <c r="P44" s="59"/>
      <c r="Q44" s="33"/>
      <c r="R44" s="58"/>
      <c r="S44" s="33"/>
      <c r="T44" s="73"/>
      <c r="U44" s="33"/>
      <c r="V44" s="74"/>
      <c r="W44" s="75"/>
      <c r="X44" s="76"/>
      <c r="Y44" s="84"/>
    </row>
    <row r="45" ht="15.75" customHeight="1" spans="1:25">
      <c r="A45" s="27"/>
      <c r="B45" s="28"/>
      <c r="C45" s="29"/>
      <c r="D45" s="35"/>
      <c r="E45" s="39"/>
      <c r="F45" s="36"/>
      <c r="G45" s="33"/>
      <c r="H45" s="37"/>
      <c r="I45" s="33"/>
      <c r="J45" s="56"/>
      <c r="K45" s="33"/>
      <c r="L45" s="57"/>
      <c r="M45" s="33"/>
      <c r="N45" s="58"/>
      <c r="O45" s="33"/>
      <c r="P45" s="59"/>
      <c r="Q45" s="33"/>
      <c r="R45" s="58"/>
      <c r="S45" s="33"/>
      <c r="T45" s="73"/>
      <c r="U45" s="33"/>
      <c r="V45" s="74"/>
      <c r="W45" s="75"/>
      <c r="X45" s="76"/>
      <c r="Y45" s="84"/>
    </row>
    <row r="46" ht="15.75" customHeight="1" spans="1:25">
      <c r="A46" s="27"/>
      <c r="B46" s="28"/>
      <c r="C46" s="29"/>
      <c r="D46" s="35"/>
      <c r="E46" s="39"/>
      <c r="F46" s="36"/>
      <c r="G46" s="33"/>
      <c r="H46" s="37"/>
      <c r="I46" s="33"/>
      <c r="J46" s="56"/>
      <c r="K46" s="33"/>
      <c r="L46" s="57"/>
      <c r="M46" s="33"/>
      <c r="N46" s="58"/>
      <c r="O46" s="33"/>
      <c r="P46" s="59"/>
      <c r="Q46" s="33"/>
      <c r="R46" s="58"/>
      <c r="S46" s="33"/>
      <c r="T46" s="73"/>
      <c r="U46" s="33"/>
      <c r="V46" s="74"/>
      <c r="W46" s="75"/>
      <c r="X46" s="76"/>
      <c r="Y46" s="84"/>
    </row>
    <row r="47" ht="15.75" customHeight="1" spans="1:25">
      <c r="A47" s="40"/>
      <c r="B47" s="41"/>
      <c r="C47" s="42"/>
      <c r="D47" s="43"/>
      <c r="E47" s="44"/>
      <c r="F47" s="45"/>
      <c r="G47" s="46"/>
      <c r="H47" s="47"/>
      <c r="I47" s="46"/>
      <c r="J47" s="60"/>
      <c r="K47" s="46"/>
      <c r="L47" s="61"/>
      <c r="M47" s="46"/>
      <c r="N47" s="62"/>
      <c r="O47" s="46"/>
      <c r="P47" s="63"/>
      <c r="Q47" s="46"/>
      <c r="R47" s="62"/>
      <c r="S47" s="46"/>
      <c r="T47" s="77"/>
      <c r="U47" s="46"/>
      <c r="V47" s="78"/>
      <c r="W47" s="79"/>
      <c r="X47" s="80"/>
      <c r="Y47" s="85"/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7"/>
  <sheetViews>
    <sheetView view="pageBreakPreview" zoomScaleNormal="100" topLeftCell="A3" workbookViewId="0">
      <selection activeCell="G13" sqref="G13"/>
    </sheetView>
  </sheetViews>
  <sheetFormatPr defaultColWidth="8.85925925925926" defaultRowHeight="15"/>
  <cols>
    <col min="4" max="4" width="30.2296296296296" customWidth="1"/>
    <col min="5" max="5" width="23.2296296296296" customWidth="1"/>
  </cols>
  <sheetData>
    <row r="1" ht="23.25" spans="1:13">
      <c r="A1" s="325" t="s">
        <v>17</v>
      </c>
      <c r="B1" s="326"/>
      <c r="C1" s="326"/>
      <c r="D1" s="326"/>
      <c r="E1" s="326"/>
      <c r="F1" s="326"/>
      <c r="G1" s="327"/>
      <c r="H1" s="328"/>
      <c r="I1" s="363"/>
      <c r="J1" s="363"/>
      <c r="K1" s="363"/>
      <c r="L1" s="363"/>
      <c r="M1" s="364"/>
    </row>
    <row r="2" spans="1:13">
      <c r="A2" s="329" t="s">
        <v>18</v>
      </c>
      <c r="B2" s="330"/>
      <c r="C2" s="331" t="s">
        <v>19</v>
      </c>
      <c r="D2" s="332" t="s">
        <v>20</v>
      </c>
      <c r="E2" s="333" t="s">
        <v>21</v>
      </c>
      <c r="F2" s="333"/>
      <c r="G2" s="334"/>
      <c r="H2" s="335"/>
      <c r="I2" s="335"/>
      <c r="J2" s="335"/>
      <c r="K2" s="335"/>
      <c r="L2" s="335"/>
      <c r="M2" s="365"/>
    </row>
    <row r="3" spans="1:13">
      <c r="A3" s="336" t="s">
        <v>22</v>
      </c>
      <c r="B3" s="337"/>
      <c r="C3" s="338">
        <v>45373</v>
      </c>
      <c r="D3" s="339" t="s">
        <v>23</v>
      </c>
      <c r="E3" s="333"/>
      <c r="F3" s="333"/>
      <c r="G3" s="334"/>
      <c r="H3" s="334"/>
      <c r="I3" s="334"/>
      <c r="J3" s="334"/>
      <c r="K3" s="334"/>
      <c r="L3" s="334"/>
      <c r="M3" s="366"/>
    </row>
    <row r="4" spans="1:13">
      <c r="A4" s="336" t="s">
        <v>24</v>
      </c>
      <c r="B4" s="337"/>
      <c r="C4" s="338"/>
      <c r="D4" s="339" t="s">
        <v>25</v>
      </c>
      <c r="E4" s="333" t="s">
        <v>26</v>
      </c>
      <c r="F4" s="333"/>
      <c r="G4" s="334"/>
      <c r="H4" s="334"/>
      <c r="I4" s="334"/>
      <c r="J4" s="334"/>
      <c r="K4" s="334"/>
      <c r="L4" s="334"/>
      <c r="M4" s="366"/>
    </row>
    <row r="5" spans="1:13">
      <c r="A5" s="336" t="s">
        <v>27</v>
      </c>
      <c r="B5" s="337"/>
      <c r="C5" s="338"/>
      <c r="D5" s="339" t="s">
        <v>28</v>
      </c>
      <c r="E5" s="333" t="s">
        <v>29</v>
      </c>
      <c r="F5" s="333"/>
      <c r="G5" s="340"/>
      <c r="H5" s="340"/>
      <c r="I5" s="340"/>
      <c r="J5" s="340"/>
      <c r="K5" s="340"/>
      <c r="L5" s="340"/>
      <c r="M5" s="367"/>
    </row>
    <row r="6" spans="1:13">
      <c r="A6" s="336" t="s">
        <v>30</v>
      </c>
      <c r="B6" s="337"/>
      <c r="C6" s="338" t="s">
        <v>31</v>
      </c>
      <c r="D6" s="339" t="s">
        <v>32</v>
      </c>
      <c r="E6" s="333" t="s">
        <v>33</v>
      </c>
      <c r="F6" s="333"/>
      <c r="G6" s="341"/>
      <c r="H6" s="341"/>
      <c r="I6" s="341"/>
      <c r="J6" s="341"/>
      <c r="K6" s="341"/>
      <c r="L6" s="341"/>
      <c r="M6" s="368"/>
    </row>
    <row r="7" spans="1:13">
      <c r="A7" s="342" t="s">
        <v>34</v>
      </c>
      <c r="B7" s="343"/>
      <c r="C7" s="343"/>
      <c r="D7" s="343"/>
      <c r="E7" s="344"/>
      <c r="F7" s="345" t="s">
        <v>35</v>
      </c>
      <c r="G7" s="346" t="s">
        <v>36</v>
      </c>
      <c r="H7" s="347" t="s">
        <v>37</v>
      </c>
      <c r="I7" s="369" t="s">
        <v>38</v>
      </c>
      <c r="J7" s="370" t="s">
        <v>39</v>
      </c>
      <c r="K7" s="347" t="s">
        <v>40</v>
      </c>
      <c r="L7" s="347" t="s">
        <v>41</v>
      </c>
      <c r="M7" s="371" t="s">
        <v>42</v>
      </c>
    </row>
    <row r="8" spans="1:13">
      <c r="A8" s="348"/>
      <c r="B8" s="349"/>
      <c r="C8" s="349"/>
      <c r="D8" s="349"/>
      <c r="E8" s="350"/>
      <c r="F8" s="351"/>
      <c r="G8" s="352"/>
      <c r="H8" s="353"/>
      <c r="I8" s="353"/>
      <c r="J8" s="353"/>
      <c r="K8" s="353"/>
      <c r="L8" s="353"/>
      <c r="M8" s="372"/>
    </row>
    <row r="9" ht="20" customHeight="1" spans="1:13">
      <c r="A9" s="354" t="s">
        <v>43</v>
      </c>
      <c r="B9" s="355"/>
      <c r="C9" s="355"/>
      <c r="D9" s="355"/>
      <c r="E9" s="270" t="s">
        <v>44</v>
      </c>
      <c r="F9" s="356">
        <v>44930</v>
      </c>
      <c r="G9" s="373">
        <f>SUM(H9-1/4)</f>
        <v>9</v>
      </c>
      <c r="H9" s="374">
        <f>SUM(I9-1/4)</f>
        <v>9.25</v>
      </c>
      <c r="I9" s="382">
        <v>9.5</v>
      </c>
      <c r="J9" s="374">
        <f t="shared" ref="J9:M9" si="0">SUM(I9+0.25)</f>
        <v>9.75</v>
      </c>
      <c r="K9" s="374">
        <f t="shared" si="0"/>
        <v>10</v>
      </c>
      <c r="L9" s="374">
        <f t="shared" si="0"/>
        <v>10.25</v>
      </c>
      <c r="M9" s="374">
        <f t="shared" si="0"/>
        <v>10.5</v>
      </c>
    </row>
    <row r="10" ht="20" customHeight="1" spans="1:13">
      <c r="A10" s="354" t="s">
        <v>45</v>
      </c>
      <c r="B10" s="355"/>
      <c r="C10" s="355"/>
      <c r="D10" s="355"/>
      <c r="E10" s="270" t="s">
        <v>46</v>
      </c>
      <c r="F10" s="356">
        <v>44930</v>
      </c>
      <c r="G10" s="373">
        <f>SUM(H10-1/8)</f>
        <v>5.5</v>
      </c>
      <c r="H10" s="374">
        <f>SUM(I10-1/8)</f>
        <v>5.625</v>
      </c>
      <c r="I10" s="382">
        <v>5.75</v>
      </c>
      <c r="J10" s="374">
        <f t="shared" ref="J10:M10" si="1">SUM(I10+0.125)</f>
        <v>5.875</v>
      </c>
      <c r="K10" s="374">
        <f t="shared" si="1"/>
        <v>6</v>
      </c>
      <c r="L10" s="374">
        <f t="shared" si="1"/>
        <v>6.125</v>
      </c>
      <c r="M10" s="374">
        <f t="shared" si="1"/>
        <v>6.25</v>
      </c>
    </row>
    <row r="11" ht="20" customHeight="1" spans="1:13">
      <c r="A11" s="354" t="s">
        <v>47</v>
      </c>
      <c r="B11" s="355"/>
      <c r="C11" s="355"/>
      <c r="D11" s="355"/>
      <c r="E11" s="270" t="s">
        <v>48</v>
      </c>
      <c r="F11" s="356">
        <v>44930</v>
      </c>
      <c r="G11" s="373">
        <f>SUM(H11-1/8)</f>
        <v>4.25</v>
      </c>
      <c r="H11" s="374">
        <f>SUM(I11-1/8)</f>
        <v>4.375</v>
      </c>
      <c r="I11" s="382">
        <v>4.5</v>
      </c>
      <c r="J11" s="374">
        <f t="shared" ref="J11:M11" si="2">SUM(I11+0.125)</f>
        <v>4.625</v>
      </c>
      <c r="K11" s="374">
        <f t="shared" si="2"/>
        <v>4.75</v>
      </c>
      <c r="L11" s="374">
        <f t="shared" si="2"/>
        <v>4.875</v>
      </c>
      <c r="M11" s="374">
        <f t="shared" si="2"/>
        <v>5</v>
      </c>
    </row>
    <row r="12" ht="20" customHeight="1" spans="1:13">
      <c r="A12" s="354" t="s">
        <v>49</v>
      </c>
      <c r="B12" s="355"/>
      <c r="C12" s="355"/>
      <c r="D12" s="355"/>
      <c r="E12" s="270" t="s">
        <v>50</v>
      </c>
      <c r="F12" s="358">
        <v>44928</v>
      </c>
      <c r="G12" s="375">
        <f>SUM(H12-0.25)</f>
        <v>45.5</v>
      </c>
      <c r="H12" s="374">
        <f>SUM(I12-1/4)</f>
        <v>45.75</v>
      </c>
      <c r="I12" s="382">
        <v>46</v>
      </c>
      <c r="J12" s="374">
        <f>SUM(I12+0.25)</f>
        <v>46.25</v>
      </c>
      <c r="K12" s="374">
        <f>SUM(J12+0.25)</f>
        <v>46.5</v>
      </c>
      <c r="L12" s="374">
        <f>SUM(K12+0)</f>
        <v>46.5</v>
      </c>
      <c r="M12" s="374">
        <f>SUM(L12+0)</f>
        <v>46.5</v>
      </c>
    </row>
    <row r="13" ht="20" customHeight="1" spans="1:13">
      <c r="A13" s="354" t="s">
        <v>51</v>
      </c>
      <c r="B13" s="355"/>
      <c r="C13" s="355"/>
      <c r="D13" s="355"/>
      <c r="E13" s="270" t="s">
        <v>52</v>
      </c>
      <c r="F13" s="358">
        <v>44928</v>
      </c>
      <c r="G13" s="376">
        <f t="shared" ref="G13:G19" si="3">SUM(H13-1)</f>
        <v>30</v>
      </c>
      <c r="H13" s="377">
        <f t="shared" ref="H13:H19" si="4">SUM(I13-2)</f>
        <v>31</v>
      </c>
      <c r="I13" s="383">
        <v>33</v>
      </c>
      <c r="J13" s="377">
        <f t="shared" ref="J13:M13" si="5">SUM(I13+2)</f>
        <v>35</v>
      </c>
      <c r="K13" s="377">
        <f t="shared" ref="K13:K19" si="6">SUM(J13+2.5)</f>
        <v>37.5</v>
      </c>
      <c r="L13" s="377">
        <f t="shared" si="5"/>
        <v>39.5</v>
      </c>
      <c r="M13" s="377">
        <f t="shared" si="5"/>
        <v>41.5</v>
      </c>
    </row>
    <row r="14" ht="20" customHeight="1" spans="1:13">
      <c r="A14" s="354" t="s">
        <v>53</v>
      </c>
      <c r="B14" s="355"/>
      <c r="C14" s="355"/>
      <c r="D14" s="355"/>
      <c r="E14" s="270" t="s">
        <v>54</v>
      </c>
      <c r="F14" s="358">
        <v>44928</v>
      </c>
      <c r="G14" s="376">
        <f t="shared" si="3"/>
        <v>25</v>
      </c>
      <c r="H14" s="377">
        <f t="shared" si="4"/>
        <v>26</v>
      </c>
      <c r="I14" s="383">
        <v>28</v>
      </c>
      <c r="J14" s="377">
        <f t="shared" ref="J14:M14" si="7">SUM(I14+2)</f>
        <v>30</v>
      </c>
      <c r="K14" s="377">
        <f t="shared" si="6"/>
        <v>32.5</v>
      </c>
      <c r="L14" s="377">
        <f t="shared" si="7"/>
        <v>34.5</v>
      </c>
      <c r="M14" s="377">
        <f t="shared" si="7"/>
        <v>36.5</v>
      </c>
    </row>
    <row r="15" ht="20" customHeight="1" spans="1:13">
      <c r="A15" s="354" t="s">
        <v>55</v>
      </c>
      <c r="B15" s="355"/>
      <c r="C15" s="355"/>
      <c r="D15" s="355"/>
      <c r="E15" s="270" t="s">
        <v>56</v>
      </c>
      <c r="F15" s="358">
        <v>44928</v>
      </c>
      <c r="G15" s="376">
        <f t="shared" si="3"/>
        <v>35</v>
      </c>
      <c r="H15" s="377">
        <f t="shared" si="4"/>
        <v>36</v>
      </c>
      <c r="I15" s="383">
        <v>38</v>
      </c>
      <c r="J15" s="377">
        <f t="shared" ref="J15:M15" si="8">SUM(I15+2)</f>
        <v>40</v>
      </c>
      <c r="K15" s="377">
        <f t="shared" si="6"/>
        <v>42.5</v>
      </c>
      <c r="L15" s="377">
        <f t="shared" si="8"/>
        <v>44.5</v>
      </c>
      <c r="M15" s="377">
        <f t="shared" si="8"/>
        <v>46.5</v>
      </c>
    </row>
    <row r="16" ht="20" customHeight="1" spans="1:13">
      <c r="A16" s="268" t="s">
        <v>57</v>
      </c>
      <c r="B16" s="269"/>
      <c r="C16" s="269"/>
      <c r="D16" s="269"/>
      <c r="E16" s="280" t="s">
        <v>58</v>
      </c>
      <c r="F16" s="358">
        <v>44928</v>
      </c>
      <c r="G16" s="376">
        <f t="shared" si="3"/>
        <v>38</v>
      </c>
      <c r="H16" s="377">
        <f t="shared" si="4"/>
        <v>39</v>
      </c>
      <c r="I16" s="383">
        <v>41</v>
      </c>
      <c r="J16" s="377">
        <f t="shared" ref="J16:M16" si="9">SUM(I16+2)</f>
        <v>43</v>
      </c>
      <c r="K16" s="377">
        <f t="shared" si="6"/>
        <v>45.5</v>
      </c>
      <c r="L16" s="377">
        <f t="shared" si="9"/>
        <v>47.5</v>
      </c>
      <c r="M16" s="377">
        <f t="shared" si="9"/>
        <v>49.5</v>
      </c>
    </row>
    <row r="17" ht="20" customHeight="1" spans="1:13">
      <c r="A17" s="354" t="s">
        <v>59</v>
      </c>
      <c r="B17" s="355"/>
      <c r="C17" s="355"/>
      <c r="D17" s="355"/>
      <c r="E17" s="270" t="s">
        <v>60</v>
      </c>
      <c r="F17" s="358">
        <v>44928</v>
      </c>
      <c r="G17" s="376">
        <f t="shared" si="3"/>
        <v>46</v>
      </c>
      <c r="H17" s="377">
        <f t="shared" si="4"/>
        <v>47</v>
      </c>
      <c r="I17" s="383">
        <v>49</v>
      </c>
      <c r="J17" s="377">
        <f t="shared" ref="J17:M17" si="10">SUM(I17+2)</f>
        <v>51</v>
      </c>
      <c r="K17" s="377">
        <f t="shared" si="6"/>
        <v>53.5</v>
      </c>
      <c r="L17" s="377">
        <f t="shared" si="10"/>
        <v>55.5</v>
      </c>
      <c r="M17" s="377">
        <f t="shared" si="10"/>
        <v>57.5</v>
      </c>
    </row>
    <row r="18" ht="20" customHeight="1" spans="1:13">
      <c r="A18" s="354" t="s">
        <v>61</v>
      </c>
      <c r="B18" s="355"/>
      <c r="C18" s="355"/>
      <c r="D18" s="355"/>
      <c r="E18" s="270" t="s">
        <v>62</v>
      </c>
      <c r="F18" s="358">
        <v>44928</v>
      </c>
      <c r="G18" s="376">
        <f t="shared" si="3"/>
        <v>77.5</v>
      </c>
      <c r="H18" s="377">
        <f t="shared" si="4"/>
        <v>78.5</v>
      </c>
      <c r="I18" s="383">
        <v>80.5</v>
      </c>
      <c r="J18" s="377">
        <f t="shared" ref="J18:M18" si="11">SUM(I18+2)</f>
        <v>82.5</v>
      </c>
      <c r="K18" s="377">
        <f t="shared" si="6"/>
        <v>85</v>
      </c>
      <c r="L18" s="377">
        <f t="shared" si="11"/>
        <v>87</v>
      </c>
      <c r="M18" s="377">
        <f t="shared" si="11"/>
        <v>89</v>
      </c>
    </row>
    <row r="19" ht="20" customHeight="1" spans="1:13">
      <c r="A19" s="354" t="s">
        <v>63</v>
      </c>
      <c r="B19" s="355"/>
      <c r="C19" s="355"/>
      <c r="D19" s="355"/>
      <c r="E19" s="270" t="s">
        <v>64</v>
      </c>
      <c r="F19" s="358">
        <v>44928</v>
      </c>
      <c r="G19" s="376">
        <f t="shared" si="3"/>
        <v>71</v>
      </c>
      <c r="H19" s="377">
        <f t="shared" si="4"/>
        <v>72</v>
      </c>
      <c r="I19" s="383">
        <v>74</v>
      </c>
      <c r="J19" s="377">
        <f t="shared" ref="J19:M19" si="12">SUM(I19+2)</f>
        <v>76</v>
      </c>
      <c r="K19" s="377">
        <f t="shared" si="6"/>
        <v>78.5</v>
      </c>
      <c r="L19" s="377">
        <f t="shared" si="12"/>
        <v>80.5</v>
      </c>
      <c r="M19" s="377">
        <f t="shared" si="12"/>
        <v>82.5</v>
      </c>
    </row>
    <row r="20" ht="20" customHeight="1" spans="1:13">
      <c r="A20" s="354" t="s">
        <v>65</v>
      </c>
      <c r="B20" s="355"/>
      <c r="C20" s="355"/>
      <c r="D20" s="355"/>
      <c r="E20" s="270" t="s">
        <v>66</v>
      </c>
      <c r="F20" s="359">
        <v>0.25</v>
      </c>
      <c r="G20" s="375">
        <f>SUM(H20-0.25)</f>
        <v>30.5</v>
      </c>
      <c r="H20" s="374">
        <f>SUM(I20-1/4)</f>
        <v>30.75</v>
      </c>
      <c r="I20" s="382">
        <v>31</v>
      </c>
      <c r="J20" s="374">
        <f>SUM(I20+0.25)</f>
        <v>31.25</v>
      </c>
      <c r="K20" s="374">
        <f>SUM(J20+0.25)</f>
        <v>31.5</v>
      </c>
      <c r="L20" s="374">
        <f>SUM(K20+0)</f>
        <v>31.5</v>
      </c>
      <c r="M20" s="374">
        <f>SUM(L20+0)</f>
        <v>31.5</v>
      </c>
    </row>
    <row r="21" ht="20" customHeight="1" spans="1:13">
      <c r="A21" s="360" t="s">
        <v>67</v>
      </c>
      <c r="B21" s="361"/>
      <c r="C21" s="361"/>
      <c r="D21" s="361"/>
      <c r="E21" s="284" t="s">
        <v>68</v>
      </c>
      <c r="F21" s="362">
        <v>0.125</v>
      </c>
      <c r="G21" s="378">
        <f>SUM(H21-0.0625)</f>
        <v>2.875</v>
      </c>
      <c r="H21" s="379">
        <f>SUM(I21-0.0625)</f>
        <v>2.9375</v>
      </c>
      <c r="I21" s="384">
        <v>3</v>
      </c>
      <c r="J21" s="379">
        <f t="shared" ref="J21:M21" si="13">SUM(I21+0.0625)</f>
        <v>3.0625</v>
      </c>
      <c r="K21" s="379">
        <f t="shared" si="13"/>
        <v>3.125</v>
      </c>
      <c r="L21" s="379">
        <f t="shared" si="13"/>
        <v>3.1875</v>
      </c>
      <c r="M21" s="379">
        <f t="shared" si="13"/>
        <v>3.25</v>
      </c>
    </row>
    <row r="22" ht="20" customHeight="1" spans="1:13">
      <c r="A22" s="360" t="s">
        <v>69</v>
      </c>
      <c r="B22" s="361"/>
      <c r="C22" s="361"/>
      <c r="D22" s="361"/>
      <c r="E22" s="284" t="s">
        <v>70</v>
      </c>
      <c r="F22" s="362">
        <v>0.125</v>
      </c>
      <c r="G22" s="378">
        <f>SUM(H22-0.0625)</f>
        <v>2.875</v>
      </c>
      <c r="H22" s="379">
        <f>SUM(I22-0.0625)</f>
        <v>2.9375</v>
      </c>
      <c r="I22" s="384">
        <v>3</v>
      </c>
      <c r="J22" s="379">
        <f t="shared" ref="J22:M22" si="14">SUM(I22+0.0625)</f>
        <v>3.0625</v>
      </c>
      <c r="K22" s="379">
        <f t="shared" si="14"/>
        <v>3.125</v>
      </c>
      <c r="L22" s="379">
        <f t="shared" si="14"/>
        <v>3.1875</v>
      </c>
      <c r="M22" s="379">
        <f t="shared" si="14"/>
        <v>3.25</v>
      </c>
    </row>
    <row r="23" ht="20" customHeight="1" spans="1:13">
      <c r="A23" s="354" t="s">
        <v>71</v>
      </c>
      <c r="B23" s="355"/>
      <c r="C23" s="355"/>
      <c r="D23" s="355"/>
      <c r="E23" s="270" t="s">
        <v>72</v>
      </c>
      <c r="F23" s="362">
        <v>0.125</v>
      </c>
      <c r="G23" s="380">
        <f>SUM(H23-0.125)</f>
        <v>10.375</v>
      </c>
      <c r="H23" s="381">
        <f>SUM(I23-0.25)</f>
        <v>10.5</v>
      </c>
      <c r="I23" s="384">
        <v>10.75</v>
      </c>
      <c r="J23" s="381">
        <f t="shared" ref="J23:M23" si="15">SUM(I23+0.25)</f>
        <v>11</v>
      </c>
      <c r="K23" s="381">
        <f t="shared" si="15"/>
        <v>11.25</v>
      </c>
      <c r="L23" s="381">
        <f t="shared" si="15"/>
        <v>11.5</v>
      </c>
      <c r="M23" s="381">
        <f t="shared" si="15"/>
        <v>11.75</v>
      </c>
    </row>
    <row r="24" ht="20" customHeight="1" spans="1:13">
      <c r="A24" s="354" t="s">
        <v>73</v>
      </c>
      <c r="B24" s="355"/>
      <c r="C24" s="355"/>
      <c r="D24" s="355"/>
      <c r="E24" s="270" t="s">
        <v>74</v>
      </c>
      <c r="F24" s="362">
        <v>0.125</v>
      </c>
      <c r="G24" s="380">
        <f>SUM(H24-0.125)</f>
        <v>6.875</v>
      </c>
      <c r="H24" s="381">
        <f>SUM(I24-0.25)</f>
        <v>7</v>
      </c>
      <c r="I24" s="384">
        <v>7.25</v>
      </c>
      <c r="J24" s="381">
        <f t="shared" ref="J24:M24" si="16">SUM(I24+0.25)</f>
        <v>7.5</v>
      </c>
      <c r="K24" s="381">
        <f t="shared" si="16"/>
        <v>7.75</v>
      </c>
      <c r="L24" s="381">
        <f t="shared" si="16"/>
        <v>8</v>
      </c>
      <c r="M24" s="381">
        <f t="shared" si="16"/>
        <v>8.25</v>
      </c>
    </row>
    <row r="25" ht="20" customHeight="1" spans="1:13">
      <c r="A25" s="354" t="s">
        <v>75</v>
      </c>
      <c r="B25" s="355"/>
      <c r="C25" s="355"/>
      <c r="D25" s="355"/>
      <c r="E25" s="270" t="s">
        <v>76</v>
      </c>
      <c r="F25" s="362">
        <v>0.125</v>
      </c>
      <c r="G25" s="376"/>
      <c r="H25" s="374">
        <f>SUM(I25-1/4)</f>
        <v>11.75</v>
      </c>
      <c r="I25" s="383">
        <v>12</v>
      </c>
      <c r="J25" s="374">
        <f t="shared" ref="J25:M25" si="17">SUM(I25+0.25)</f>
        <v>12.25</v>
      </c>
      <c r="K25" s="374">
        <f t="shared" si="17"/>
        <v>12.5</v>
      </c>
      <c r="L25" s="374">
        <f t="shared" si="17"/>
        <v>12.75</v>
      </c>
      <c r="M25" s="374">
        <f t="shared" si="17"/>
        <v>13</v>
      </c>
    </row>
    <row r="26" ht="20" customHeight="1" spans="1:13">
      <c r="A26" s="354" t="s">
        <v>77</v>
      </c>
      <c r="B26" s="355"/>
      <c r="C26" s="355"/>
      <c r="D26" s="355"/>
      <c r="E26" s="270" t="s">
        <v>78</v>
      </c>
      <c r="F26" s="356">
        <v>44930</v>
      </c>
      <c r="G26" s="376">
        <f>H26</f>
        <v>2</v>
      </c>
      <c r="H26" s="377">
        <f>I26</f>
        <v>2</v>
      </c>
      <c r="I26" s="383">
        <v>2</v>
      </c>
      <c r="J26" s="377">
        <f t="shared" ref="J26:M26" si="18">I26</f>
        <v>2</v>
      </c>
      <c r="K26" s="377">
        <f t="shared" si="18"/>
        <v>2</v>
      </c>
      <c r="L26" s="377">
        <f t="shared" si="18"/>
        <v>2</v>
      </c>
      <c r="M26" s="377">
        <f t="shared" si="18"/>
        <v>2</v>
      </c>
    </row>
    <row r="27" ht="20" customHeight="1" spans="1:13">
      <c r="A27" s="354" t="s">
        <v>79</v>
      </c>
      <c r="B27" s="355"/>
      <c r="C27" s="355"/>
      <c r="D27" s="355"/>
      <c r="E27" s="270" t="s">
        <v>80</v>
      </c>
      <c r="F27" s="359">
        <v>0.25</v>
      </c>
      <c r="G27" s="376">
        <f>SUM(H27+0)</f>
        <v>12</v>
      </c>
      <c r="H27" s="377">
        <f>SUM(I27+0)</f>
        <v>12</v>
      </c>
      <c r="I27" s="383">
        <v>12</v>
      </c>
      <c r="J27" s="379">
        <f>SUM(I27+0.5)</f>
        <v>12.5</v>
      </c>
      <c r="K27" s="379">
        <f>SUM(J27+0)</f>
        <v>12.5</v>
      </c>
      <c r="L27" s="379">
        <f>SUM(K27+0.5)</f>
        <v>13</v>
      </c>
      <c r="M27" s="379">
        <f>SUM(L27+0)</f>
        <v>13</v>
      </c>
    </row>
  </sheetData>
  <mergeCells count="22">
    <mergeCell ref="A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A6:B6"/>
    <mergeCell ref="E6:F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A7:E8"/>
  </mergeCells>
  <conditionalFormatting sqref="J9:M20">
    <cfRule type="notContainsBlanks" dxfId="0" priority="4">
      <formula>LEN(TRIM(J9))&gt;0</formula>
    </cfRule>
  </conditionalFormatting>
  <conditionalFormatting sqref="J21:M22">
    <cfRule type="notContainsBlanks" dxfId="0" priority="3">
      <formula>LEN(TRIM(J21))&gt;0</formula>
    </cfRule>
  </conditionalFormatting>
  <conditionalFormatting sqref="J23:M27">
    <cfRule type="notContainsBlanks" dxfId="0" priority="1">
      <formula>LEN(TRIM(J23))&gt;0</formula>
    </cfRule>
  </conditionalFormatting>
  <conditionalFormatting sqref="L23:M24">
    <cfRule type="notContainsBlanks" dxfId="0" priority="2">
      <formula>LEN(TRIM(L23))&gt;0</formula>
    </cfRule>
  </conditionalFormatting>
  <pageMargins left="0.75" right="0.75" top="1" bottom="1" header="0.5" footer="0.5"/>
  <pageSetup paperSize="9" scale="72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7"/>
  <sheetViews>
    <sheetView view="pageBreakPreview" zoomScaleNormal="100" topLeftCell="A9" workbookViewId="0">
      <selection activeCell="G30" sqref="G30"/>
    </sheetView>
  </sheetViews>
  <sheetFormatPr defaultColWidth="8.85925925925926" defaultRowHeight="15"/>
  <cols>
    <col min="4" max="4" width="30.2296296296296" customWidth="1"/>
    <col min="5" max="5" width="23.2296296296296" customWidth="1"/>
  </cols>
  <sheetData>
    <row r="1" ht="23.25" spans="1:13">
      <c r="A1" s="325" t="s">
        <v>17</v>
      </c>
      <c r="B1" s="326"/>
      <c r="C1" s="326"/>
      <c r="D1" s="326"/>
      <c r="E1" s="326"/>
      <c r="F1" s="326"/>
      <c r="G1" s="327"/>
      <c r="H1" s="328"/>
      <c r="I1" s="363"/>
      <c r="J1" s="363"/>
      <c r="K1" s="363"/>
      <c r="L1" s="363"/>
      <c r="M1" s="364"/>
    </row>
    <row r="2" spans="1:13">
      <c r="A2" s="329" t="s">
        <v>18</v>
      </c>
      <c r="B2" s="330"/>
      <c r="C2" s="331" t="s">
        <v>19</v>
      </c>
      <c r="D2" s="332" t="s">
        <v>20</v>
      </c>
      <c r="E2" s="333" t="s">
        <v>21</v>
      </c>
      <c r="F2" s="333"/>
      <c r="G2" s="334"/>
      <c r="H2" s="335"/>
      <c r="I2" s="335"/>
      <c r="J2" s="335"/>
      <c r="K2" s="335"/>
      <c r="L2" s="335"/>
      <c r="M2" s="365"/>
    </row>
    <row r="3" spans="1:13">
      <c r="A3" s="336" t="s">
        <v>22</v>
      </c>
      <c r="B3" s="337"/>
      <c r="C3" s="338">
        <v>45373</v>
      </c>
      <c r="D3" s="339" t="s">
        <v>23</v>
      </c>
      <c r="E3" s="333"/>
      <c r="F3" s="333"/>
      <c r="G3" s="334"/>
      <c r="H3" s="334"/>
      <c r="I3" s="334"/>
      <c r="J3" s="334"/>
      <c r="K3" s="334"/>
      <c r="L3" s="334"/>
      <c r="M3" s="366"/>
    </row>
    <row r="4" spans="1:13">
      <c r="A4" s="336" t="s">
        <v>24</v>
      </c>
      <c r="B4" s="337"/>
      <c r="C4" s="338"/>
      <c r="D4" s="339" t="s">
        <v>25</v>
      </c>
      <c r="E4" s="333" t="s">
        <v>26</v>
      </c>
      <c r="F4" s="333"/>
      <c r="G4" s="334"/>
      <c r="H4" s="334"/>
      <c r="I4" s="334"/>
      <c r="J4" s="334"/>
      <c r="K4" s="334"/>
      <c r="L4" s="334"/>
      <c r="M4" s="366"/>
    </row>
    <row r="5" spans="1:13">
      <c r="A5" s="336" t="s">
        <v>27</v>
      </c>
      <c r="B5" s="337"/>
      <c r="C5" s="338"/>
      <c r="D5" s="339" t="s">
        <v>28</v>
      </c>
      <c r="E5" s="333" t="s">
        <v>29</v>
      </c>
      <c r="F5" s="333"/>
      <c r="G5" s="340"/>
      <c r="H5" s="340"/>
      <c r="I5" s="340"/>
      <c r="J5" s="340"/>
      <c r="K5" s="340"/>
      <c r="L5" s="340"/>
      <c r="M5" s="367"/>
    </row>
    <row r="6" spans="1:13">
      <c r="A6" s="336" t="s">
        <v>30</v>
      </c>
      <c r="B6" s="337"/>
      <c r="C6" s="338" t="s">
        <v>31</v>
      </c>
      <c r="D6" s="339" t="s">
        <v>32</v>
      </c>
      <c r="E6" s="333" t="s">
        <v>33</v>
      </c>
      <c r="F6" s="333"/>
      <c r="G6" s="341"/>
      <c r="H6" s="341"/>
      <c r="I6" s="341"/>
      <c r="J6" s="341"/>
      <c r="K6" s="341"/>
      <c r="L6" s="341"/>
      <c r="M6" s="368"/>
    </row>
    <row r="7" spans="1:13">
      <c r="A7" s="342" t="s">
        <v>34</v>
      </c>
      <c r="B7" s="343"/>
      <c r="C7" s="343"/>
      <c r="D7" s="343"/>
      <c r="E7" s="344"/>
      <c r="F7" s="345" t="s">
        <v>35</v>
      </c>
      <c r="G7" s="346" t="s">
        <v>36</v>
      </c>
      <c r="H7" s="347" t="s">
        <v>37</v>
      </c>
      <c r="I7" s="369" t="s">
        <v>38</v>
      </c>
      <c r="J7" s="370" t="s">
        <v>39</v>
      </c>
      <c r="K7" s="347" t="s">
        <v>40</v>
      </c>
      <c r="L7" s="347" t="s">
        <v>41</v>
      </c>
      <c r="M7" s="371" t="s">
        <v>42</v>
      </c>
    </row>
    <row r="8" spans="1:13">
      <c r="A8" s="348"/>
      <c r="B8" s="349"/>
      <c r="C8" s="349"/>
      <c r="D8" s="349"/>
      <c r="E8" s="350"/>
      <c r="F8" s="351"/>
      <c r="G8" s="352"/>
      <c r="H8" s="353"/>
      <c r="I8" s="353"/>
      <c r="J8" s="353"/>
      <c r="K8" s="353"/>
      <c r="L8" s="353"/>
      <c r="M8" s="372"/>
    </row>
    <row r="9" ht="20" customHeight="1" spans="1:13">
      <c r="A9" s="354" t="s">
        <v>43</v>
      </c>
      <c r="B9" s="355"/>
      <c r="C9" s="355"/>
      <c r="D9" s="355"/>
      <c r="E9" s="270" t="s">
        <v>44</v>
      </c>
      <c r="F9" s="356">
        <v>44930</v>
      </c>
      <c r="G9" s="357">
        <f>'XS-XXL'!G9*2.54</f>
        <v>22.86</v>
      </c>
      <c r="H9" s="357">
        <f>'XS-XXL'!H9*2.54</f>
        <v>23.495</v>
      </c>
      <c r="I9" s="357">
        <f>'XS-XXL'!I9*2.54</f>
        <v>24.13</v>
      </c>
      <c r="J9" s="357">
        <f>'XS-XXL'!J9*2.54</f>
        <v>24.765</v>
      </c>
      <c r="K9" s="357">
        <f>'XS-XXL'!K9*2.54</f>
        <v>25.4</v>
      </c>
      <c r="L9" s="357">
        <f>'XS-XXL'!L9*2.54</f>
        <v>26.035</v>
      </c>
      <c r="M9" s="357">
        <f>'XS-XXL'!M9*2.54</f>
        <v>26.67</v>
      </c>
    </row>
    <row r="10" ht="20" customHeight="1" spans="1:13">
      <c r="A10" s="354" t="s">
        <v>45</v>
      </c>
      <c r="B10" s="355"/>
      <c r="C10" s="355"/>
      <c r="D10" s="355"/>
      <c r="E10" s="270" t="s">
        <v>46</v>
      </c>
      <c r="F10" s="356">
        <v>44930</v>
      </c>
      <c r="G10" s="357">
        <f>'XS-XXL'!G10*2.54</f>
        <v>13.97</v>
      </c>
      <c r="H10" s="357">
        <f>'XS-XXL'!H10*2.54</f>
        <v>14.2875</v>
      </c>
      <c r="I10" s="357">
        <f>'XS-XXL'!I10*2.54</f>
        <v>14.605</v>
      </c>
      <c r="J10" s="357">
        <f>'XS-XXL'!J10*2.54</f>
        <v>14.9225</v>
      </c>
      <c r="K10" s="357">
        <f>'XS-XXL'!K10*2.54</f>
        <v>15.24</v>
      </c>
      <c r="L10" s="357">
        <f>'XS-XXL'!L10*2.54</f>
        <v>15.5575</v>
      </c>
      <c r="M10" s="357">
        <f>'XS-XXL'!M10*2.54</f>
        <v>15.875</v>
      </c>
    </row>
    <row r="11" ht="20" customHeight="1" spans="1:13">
      <c r="A11" s="354" t="s">
        <v>47</v>
      </c>
      <c r="B11" s="355"/>
      <c r="C11" s="355"/>
      <c r="D11" s="355"/>
      <c r="E11" s="270" t="s">
        <v>48</v>
      </c>
      <c r="F11" s="356">
        <v>44930</v>
      </c>
      <c r="G11" s="357">
        <f>'XS-XXL'!G11*2.54</f>
        <v>10.795</v>
      </c>
      <c r="H11" s="357">
        <f>'XS-XXL'!H11*2.54</f>
        <v>11.1125</v>
      </c>
      <c r="I11" s="357">
        <f>'XS-XXL'!I11*2.54</f>
        <v>11.43</v>
      </c>
      <c r="J11" s="357">
        <f>'XS-XXL'!J11*2.54</f>
        <v>11.7475</v>
      </c>
      <c r="K11" s="357">
        <f>'XS-XXL'!K11*2.54</f>
        <v>12.065</v>
      </c>
      <c r="L11" s="357">
        <f>'XS-XXL'!L11*2.54</f>
        <v>12.3825</v>
      </c>
      <c r="M11" s="357">
        <f>'XS-XXL'!M11*2.54</f>
        <v>12.7</v>
      </c>
    </row>
    <row r="12" ht="20" customHeight="1" spans="1:13">
      <c r="A12" s="354" t="s">
        <v>49</v>
      </c>
      <c r="B12" s="355"/>
      <c r="C12" s="355"/>
      <c r="D12" s="355"/>
      <c r="E12" s="270" t="s">
        <v>50</v>
      </c>
      <c r="F12" s="358">
        <v>44928</v>
      </c>
      <c r="G12" s="357">
        <f>'XS-XXL'!G12*2.54</f>
        <v>115.57</v>
      </c>
      <c r="H12" s="357">
        <f>'XS-XXL'!H12*2.54</f>
        <v>116.205</v>
      </c>
      <c r="I12" s="357">
        <f>'XS-XXL'!I12*2.54</f>
        <v>116.84</v>
      </c>
      <c r="J12" s="357">
        <f>'XS-XXL'!J12*2.54</f>
        <v>117.475</v>
      </c>
      <c r="K12" s="357">
        <f>'XS-XXL'!K12*2.54</f>
        <v>118.11</v>
      </c>
      <c r="L12" s="357">
        <f>'XS-XXL'!L12*2.54</f>
        <v>118.11</v>
      </c>
      <c r="M12" s="357">
        <f>'XS-XXL'!M12*2.54</f>
        <v>118.11</v>
      </c>
    </row>
    <row r="13" ht="20" customHeight="1" spans="1:13">
      <c r="A13" s="354" t="s">
        <v>51</v>
      </c>
      <c r="B13" s="355"/>
      <c r="C13" s="355"/>
      <c r="D13" s="355"/>
      <c r="E13" s="270" t="s">
        <v>52</v>
      </c>
      <c r="F13" s="358">
        <v>44928</v>
      </c>
      <c r="G13" s="357">
        <f>'XS-XXL'!G13*2.54</f>
        <v>76.2</v>
      </c>
      <c r="H13" s="357">
        <f>'XS-XXL'!H13*2.54</f>
        <v>78.74</v>
      </c>
      <c r="I13" s="357">
        <f>'XS-XXL'!I13*2.54</f>
        <v>83.82</v>
      </c>
      <c r="J13" s="357">
        <f>'XS-XXL'!J13*2.54</f>
        <v>88.9</v>
      </c>
      <c r="K13" s="357">
        <f>'XS-XXL'!K13*2.54</f>
        <v>95.25</v>
      </c>
      <c r="L13" s="357">
        <f>'XS-XXL'!L13*2.54</f>
        <v>100.33</v>
      </c>
      <c r="M13" s="357">
        <f>'XS-XXL'!M13*2.54</f>
        <v>105.41</v>
      </c>
    </row>
    <row r="14" ht="20" customHeight="1" spans="1:13">
      <c r="A14" s="354" t="s">
        <v>53</v>
      </c>
      <c r="B14" s="355"/>
      <c r="C14" s="355"/>
      <c r="D14" s="355"/>
      <c r="E14" s="270" t="s">
        <v>54</v>
      </c>
      <c r="F14" s="358">
        <v>44928</v>
      </c>
      <c r="G14" s="357">
        <f>'XS-XXL'!G14*2.54</f>
        <v>63.5</v>
      </c>
      <c r="H14" s="357">
        <f>'XS-XXL'!H14*2.54</f>
        <v>66.04</v>
      </c>
      <c r="I14" s="357">
        <f>'XS-XXL'!I14*2.54</f>
        <v>71.12</v>
      </c>
      <c r="J14" s="357">
        <f>'XS-XXL'!J14*2.54</f>
        <v>76.2</v>
      </c>
      <c r="K14" s="357">
        <f>'XS-XXL'!K14*2.54</f>
        <v>82.55</v>
      </c>
      <c r="L14" s="357">
        <f>'XS-XXL'!L14*2.54</f>
        <v>87.63</v>
      </c>
      <c r="M14" s="357">
        <f>'XS-XXL'!M14*2.54</f>
        <v>92.71</v>
      </c>
    </row>
    <row r="15" ht="20" customHeight="1" spans="1:13">
      <c r="A15" s="354" t="s">
        <v>55</v>
      </c>
      <c r="B15" s="355"/>
      <c r="C15" s="355"/>
      <c r="D15" s="355"/>
      <c r="E15" s="270" t="s">
        <v>56</v>
      </c>
      <c r="F15" s="358">
        <v>44928</v>
      </c>
      <c r="G15" s="357">
        <f>'XS-XXL'!G15*2.54</f>
        <v>88.9</v>
      </c>
      <c r="H15" s="357">
        <f>'XS-XXL'!H15*2.54</f>
        <v>91.44</v>
      </c>
      <c r="I15" s="357">
        <f>'XS-XXL'!I15*2.54</f>
        <v>96.52</v>
      </c>
      <c r="J15" s="357">
        <f>'XS-XXL'!J15*2.54</f>
        <v>101.6</v>
      </c>
      <c r="K15" s="357">
        <f>'XS-XXL'!K15*2.54</f>
        <v>107.95</v>
      </c>
      <c r="L15" s="357">
        <f>'XS-XXL'!L15*2.54</f>
        <v>113.03</v>
      </c>
      <c r="M15" s="357">
        <f>'XS-XXL'!M15*2.54</f>
        <v>118.11</v>
      </c>
    </row>
    <row r="16" ht="20" customHeight="1" spans="1:13">
      <c r="A16" s="268" t="s">
        <v>57</v>
      </c>
      <c r="B16" s="269"/>
      <c r="C16" s="269"/>
      <c r="D16" s="269"/>
      <c r="E16" s="280" t="s">
        <v>58</v>
      </c>
      <c r="F16" s="358">
        <v>44928</v>
      </c>
      <c r="G16" s="357">
        <f>'XS-XXL'!G16*2.54</f>
        <v>96.52</v>
      </c>
      <c r="H16" s="357">
        <f>'XS-XXL'!H16*2.54</f>
        <v>99.06</v>
      </c>
      <c r="I16" s="357">
        <f>'XS-XXL'!I16*2.54</f>
        <v>104.14</v>
      </c>
      <c r="J16" s="357">
        <f>'XS-XXL'!J16*2.54</f>
        <v>109.22</v>
      </c>
      <c r="K16" s="357">
        <f>'XS-XXL'!K16*2.54</f>
        <v>115.57</v>
      </c>
      <c r="L16" s="357">
        <f>'XS-XXL'!L16*2.54</f>
        <v>120.65</v>
      </c>
      <c r="M16" s="357">
        <f>'XS-XXL'!M16*2.54</f>
        <v>125.73</v>
      </c>
    </row>
    <row r="17" ht="20" customHeight="1" spans="1:13">
      <c r="A17" s="354" t="s">
        <v>59</v>
      </c>
      <c r="B17" s="355"/>
      <c r="C17" s="355"/>
      <c r="D17" s="355"/>
      <c r="E17" s="270" t="s">
        <v>60</v>
      </c>
      <c r="F17" s="358">
        <v>44928</v>
      </c>
      <c r="G17" s="357">
        <f>'XS-XXL'!G17*2.54</f>
        <v>116.84</v>
      </c>
      <c r="H17" s="357">
        <f>'XS-XXL'!H17*2.54</f>
        <v>119.38</v>
      </c>
      <c r="I17" s="357">
        <f>'XS-XXL'!I17*2.54</f>
        <v>124.46</v>
      </c>
      <c r="J17" s="357">
        <f>'XS-XXL'!J17*2.54</f>
        <v>129.54</v>
      </c>
      <c r="K17" s="357">
        <f>'XS-XXL'!K17*2.54</f>
        <v>135.89</v>
      </c>
      <c r="L17" s="357">
        <f>'XS-XXL'!L17*2.54</f>
        <v>140.97</v>
      </c>
      <c r="M17" s="357">
        <f>'XS-XXL'!M17*2.54</f>
        <v>146.05</v>
      </c>
    </row>
    <row r="18" ht="20" customHeight="1" spans="1:13">
      <c r="A18" s="354" t="s">
        <v>61</v>
      </c>
      <c r="B18" s="355"/>
      <c r="C18" s="355"/>
      <c r="D18" s="355"/>
      <c r="E18" s="270" t="s">
        <v>62</v>
      </c>
      <c r="F18" s="358">
        <v>44928</v>
      </c>
      <c r="G18" s="357">
        <f>'XS-XXL'!G18*2.54</f>
        <v>196.85</v>
      </c>
      <c r="H18" s="357">
        <f>'XS-XXL'!H18*2.54</f>
        <v>199.39</v>
      </c>
      <c r="I18" s="357">
        <f>'XS-XXL'!I18*2.54</f>
        <v>204.47</v>
      </c>
      <c r="J18" s="357">
        <f>'XS-XXL'!J18*2.54</f>
        <v>209.55</v>
      </c>
      <c r="K18" s="357">
        <f>'XS-XXL'!K18*2.54</f>
        <v>215.9</v>
      </c>
      <c r="L18" s="357">
        <f>'XS-XXL'!L18*2.54</f>
        <v>220.98</v>
      </c>
      <c r="M18" s="357">
        <f>'XS-XXL'!M18*2.54</f>
        <v>226.06</v>
      </c>
    </row>
    <row r="19" ht="20" customHeight="1" spans="1:13">
      <c r="A19" s="354" t="s">
        <v>63</v>
      </c>
      <c r="B19" s="355"/>
      <c r="C19" s="355"/>
      <c r="D19" s="355"/>
      <c r="E19" s="270" t="s">
        <v>64</v>
      </c>
      <c r="F19" s="358">
        <v>44928</v>
      </c>
      <c r="G19" s="357">
        <f>'XS-XXL'!G19*2.54</f>
        <v>180.34</v>
      </c>
      <c r="H19" s="357">
        <f>'XS-XXL'!H19*2.54</f>
        <v>182.88</v>
      </c>
      <c r="I19" s="357">
        <f>'XS-XXL'!I19*2.54</f>
        <v>187.96</v>
      </c>
      <c r="J19" s="357">
        <f>'XS-XXL'!J19*2.54</f>
        <v>193.04</v>
      </c>
      <c r="K19" s="357">
        <f>'XS-XXL'!K19*2.54</f>
        <v>199.39</v>
      </c>
      <c r="L19" s="357">
        <f>'XS-XXL'!L19*2.54</f>
        <v>204.47</v>
      </c>
      <c r="M19" s="357">
        <f>'XS-XXL'!M19*2.54</f>
        <v>209.55</v>
      </c>
    </row>
    <row r="20" ht="20" customHeight="1" spans="1:13">
      <c r="A20" s="354" t="s">
        <v>65</v>
      </c>
      <c r="B20" s="355"/>
      <c r="C20" s="355"/>
      <c r="D20" s="355"/>
      <c r="E20" s="270" t="s">
        <v>66</v>
      </c>
      <c r="F20" s="359">
        <v>0.25</v>
      </c>
      <c r="G20" s="357">
        <f>'XS-XXL'!G20*2.54</f>
        <v>77.47</v>
      </c>
      <c r="H20" s="357">
        <f>'XS-XXL'!H20*2.54</f>
        <v>78.105</v>
      </c>
      <c r="I20" s="357">
        <f>'XS-XXL'!I20*2.54</f>
        <v>78.74</v>
      </c>
      <c r="J20" s="357">
        <f>'XS-XXL'!J20*2.54</f>
        <v>79.375</v>
      </c>
      <c r="K20" s="357">
        <f>'XS-XXL'!K20*2.54</f>
        <v>80.01</v>
      </c>
      <c r="L20" s="357">
        <f>'XS-XXL'!L20*2.54</f>
        <v>80.01</v>
      </c>
      <c r="M20" s="357">
        <f>'XS-XXL'!M20*2.54</f>
        <v>80.01</v>
      </c>
    </row>
    <row r="21" ht="20" customHeight="1" spans="1:13">
      <c r="A21" s="360" t="s">
        <v>67</v>
      </c>
      <c r="B21" s="361"/>
      <c r="C21" s="361"/>
      <c r="D21" s="361"/>
      <c r="E21" s="284" t="s">
        <v>68</v>
      </c>
      <c r="F21" s="362">
        <v>0.125</v>
      </c>
      <c r="G21" s="357">
        <f>'XS-XXL'!G21*2.54</f>
        <v>7.3025</v>
      </c>
      <c r="H21" s="357">
        <f>'XS-XXL'!H21*2.54</f>
        <v>7.46125</v>
      </c>
      <c r="I21" s="357">
        <f>'XS-XXL'!I21*2.54</f>
        <v>7.62</v>
      </c>
      <c r="J21" s="357">
        <f>'XS-XXL'!J21*2.54</f>
        <v>7.77875</v>
      </c>
      <c r="K21" s="357">
        <f>'XS-XXL'!K21*2.54</f>
        <v>7.9375</v>
      </c>
      <c r="L21" s="357">
        <f>'XS-XXL'!L21*2.54</f>
        <v>8.09625</v>
      </c>
      <c r="M21" s="357">
        <f>'XS-XXL'!M21*2.54</f>
        <v>8.255</v>
      </c>
    </row>
    <row r="22" ht="20" customHeight="1" spans="1:13">
      <c r="A22" s="360" t="s">
        <v>69</v>
      </c>
      <c r="B22" s="361"/>
      <c r="C22" s="361"/>
      <c r="D22" s="361"/>
      <c r="E22" s="284" t="s">
        <v>70</v>
      </c>
      <c r="F22" s="362">
        <v>0.125</v>
      </c>
      <c r="G22" s="357">
        <f>'XS-XXL'!G22*2.54</f>
        <v>7.3025</v>
      </c>
      <c r="H22" s="357">
        <f>'XS-XXL'!H22*2.54</f>
        <v>7.46125</v>
      </c>
      <c r="I22" s="357">
        <f>'XS-XXL'!I22*2.54</f>
        <v>7.62</v>
      </c>
      <c r="J22" s="357">
        <f>'XS-XXL'!J22*2.54</f>
        <v>7.77875</v>
      </c>
      <c r="K22" s="357">
        <f>'XS-XXL'!K22*2.54</f>
        <v>7.9375</v>
      </c>
      <c r="L22" s="357">
        <f>'XS-XXL'!L22*2.54</f>
        <v>8.09625</v>
      </c>
      <c r="M22" s="357">
        <f>'XS-XXL'!M22*2.54</f>
        <v>8.255</v>
      </c>
    </row>
    <row r="23" ht="20" customHeight="1" spans="1:13">
      <c r="A23" s="354" t="s">
        <v>71</v>
      </c>
      <c r="B23" s="355"/>
      <c r="C23" s="355"/>
      <c r="D23" s="355"/>
      <c r="E23" s="270" t="s">
        <v>72</v>
      </c>
      <c r="F23" s="362">
        <v>0.125</v>
      </c>
      <c r="G23" s="357">
        <f>'XS-XXL'!G23*2.54</f>
        <v>26.3525</v>
      </c>
      <c r="H23" s="357">
        <f>'XS-XXL'!H23*2.54</f>
        <v>26.67</v>
      </c>
      <c r="I23" s="357">
        <f>'XS-XXL'!I23*2.54</f>
        <v>27.305</v>
      </c>
      <c r="J23" s="357">
        <f>'XS-XXL'!J23*2.54</f>
        <v>27.94</v>
      </c>
      <c r="K23" s="357">
        <f>'XS-XXL'!K23*2.54</f>
        <v>28.575</v>
      </c>
      <c r="L23" s="357">
        <f>'XS-XXL'!L23*2.54</f>
        <v>29.21</v>
      </c>
      <c r="M23" s="357">
        <f>'XS-XXL'!M23*2.54</f>
        <v>29.845</v>
      </c>
    </row>
    <row r="24" ht="20" customHeight="1" spans="1:13">
      <c r="A24" s="354" t="s">
        <v>73</v>
      </c>
      <c r="B24" s="355"/>
      <c r="C24" s="355"/>
      <c r="D24" s="355"/>
      <c r="E24" s="270" t="s">
        <v>74</v>
      </c>
      <c r="F24" s="362">
        <v>0.125</v>
      </c>
      <c r="G24" s="357">
        <f>'XS-XXL'!G24*2.54</f>
        <v>17.4625</v>
      </c>
      <c r="H24" s="357">
        <f>'XS-XXL'!H24*2.54</f>
        <v>17.78</v>
      </c>
      <c r="I24" s="357">
        <f>'XS-XXL'!I24*2.54</f>
        <v>18.415</v>
      </c>
      <c r="J24" s="357">
        <f>'XS-XXL'!J24*2.54</f>
        <v>19.05</v>
      </c>
      <c r="K24" s="357">
        <f>'XS-XXL'!K24*2.54</f>
        <v>19.685</v>
      </c>
      <c r="L24" s="357">
        <f>'XS-XXL'!L24*2.54</f>
        <v>20.32</v>
      </c>
      <c r="M24" s="357">
        <f>'XS-XXL'!M24*2.54</f>
        <v>20.955</v>
      </c>
    </row>
    <row r="25" ht="20" customHeight="1" spans="1:13">
      <c r="A25" s="354" t="s">
        <v>75</v>
      </c>
      <c r="B25" s="355"/>
      <c r="C25" s="355"/>
      <c r="D25" s="355"/>
      <c r="E25" s="270" t="s">
        <v>76</v>
      </c>
      <c r="F25" s="362">
        <v>0.125</v>
      </c>
      <c r="G25" s="357">
        <f>'XS-XXL'!G25*2.54</f>
        <v>0</v>
      </c>
      <c r="H25" s="357">
        <f>'XS-XXL'!H25*2.54</f>
        <v>29.845</v>
      </c>
      <c r="I25" s="357">
        <f>'XS-XXL'!I25*2.54</f>
        <v>30.48</v>
      </c>
      <c r="J25" s="357">
        <f>'XS-XXL'!J25*2.54</f>
        <v>31.115</v>
      </c>
      <c r="K25" s="357">
        <f>'XS-XXL'!K25*2.54</f>
        <v>31.75</v>
      </c>
      <c r="L25" s="357">
        <f>'XS-XXL'!L25*2.54</f>
        <v>32.385</v>
      </c>
      <c r="M25" s="357">
        <f>'XS-XXL'!M25*2.54</f>
        <v>33.02</v>
      </c>
    </row>
    <row r="26" ht="20" customHeight="1" spans="1:13">
      <c r="A26" s="354" t="s">
        <v>77</v>
      </c>
      <c r="B26" s="355"/>
      <c r="C26" s="355"/>
      <c r="D26" s="355"/>
      <c r="E26" s="270" t="s">
        <v>78</v>
      </c>
      <c r="F26" s="356">
        <v>44930</v>
      </c>
      <c r="G26" s="357">
        <f>'XS-XXL'!G26*2.54</f>
        <v>5.08</v>
      </c>
      <c r="H26" s="357">
        <f>'XS-XXL'!H26*2.54</f>
        <v>5.08</v>
      </c>
      <c r="I26" s="357">
        <f>'XS-XXL'!I26*2.54</f>
        <v>5.08</v>
      </c>
      <c r="J26" s="357">
        <f>'XS-XXL'!J26*2.54</f>
        <v>5.08</v>
      </c>
      <c r="K26" s="357">
        <f>'XS-XXL'!K26*2.54</f>
        <v>5.08</v>
      </c>
      <c r="L26" s="357">
        <f>'XS-XXL'!L26*2.54</f>
        <v>5.08</v>
      </c>
      <c r="M26" s="357">
        <f>'XS-XXL'!M26*2.54</f>
        <v>5.08</v>
      </c>
    </row>
    <row r="27" ht="20" customHeight="1" spans="1:13">
      <c r="A27" s="354" t="s">
        <v>79</v>
      </c>
      <c r="B27" s="355"/>
      <c r="C27" s="355"/>
      <c r="D27" s="355"/>
      <c r="E27" s="270" t="s">
        <v>80</v>
      </c>
      <c r="F27" s="359">
        <v>0.25</v>
      </c>
      <c r="G27" s="357">
        <f>'XS-XXL'!G27*2.54</f>
        <v>30.48</v>
      </c>
      <c r="H27" s="357">
        <f>'XS-XXL'!H27*2.54</f>
        <v>30.48</v>
      </c>
      <c r="I27" s="357">
        <f>'XS-XXL'!I27*2.54</f>
        <v>30.48</v>
      </c>
      <c r="J27" s="357">
        <f>'XS-XXL'!J27*2.54</f>
        <v>31.75</v>
      </c>
      <c r="K27" s="357">
        <f>'XS-XXL'!K27*2.54</f>
        <v>31.75</v>
      </c>
      <c r="L27" s="357">
        <f>'XS-XXL'!L27*2.54</f>
        <v>33.02</v>
      </c>
      <c r="M27" s="357">
        <f>'XS-XXL'!M27*2.54</f>
        <v>33.02</v>
      </c>
    </row>
  </sheetData>
  <mergeCells count="22">
    <mergeCell ref="A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A6:B6"/>
    <mergeCell ref="E6:F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A7:E8"/>
  </mergeCells>
  <pageMargins left="0.75" right="0.75" top="1" bottom="1" header="0.5" footer="0.5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906"/>
  <sheetViews>
    <sheetView tabSelected="1" view="pageBreakPreview" zoomScaleNormal="100" workbookViewId="0">
      <selection activeCell="L25" sqref="L25"/>
    </sheetView>
  </sheetViews>
  <sheetFormatPr defaultColWidth="10.5407407407407" defaultRowHeight="15" customHeight="1"/>
  <cols>
    <col min="1" max="1" width="3.81481481481481" style="233" customWidth="1"/>
    <col min="2" max="2" width="15.2666666666667" style="233" customWidth="1"/>
    <col min="3" max="3" width="22.6296296296296" style="233" customWidth="1"/>
    <col min="4" max="4" width="16.8148148148148" style="233" customWidth="1"/>
    <col min="5" max="5" width="24.2814814814815" style="233" customWidth="1"/>
    <col min="6" max="7" width="8.45185185185185" style="233" customWidth="1"/>
    <col min="8" max="8" width="8.17777777777778" style="233" customWidth="1"/>
    <col min="9" max="10" width="8.45185185185185" style="233" customWidth="1"/>
    <col min="11" max="13" width="8.08888888888889" style="233" customWidth="1"/>
    <col min="14" max="14" width="5.17777777777778" style="233" customWidth="1"/>
    <col min="15" max="15" width="8.08888888888889" style="233" customWidth="1"/>
    <col min="16" max="17" width="7.9037037037037" style="233" customWidth="1"/>
    <col min="18" max="18" width="6.17777777777778" style="233" customWidth="1"/>
    <col min="19" max="19" width="9.45185185185185" style="233" customWidth="1"/>
    <col min="20" max="20" width="26.7259259259259" style="233" customWidth="1"/>
    <col min="21" max="27" width="11.1777777777778" style="233" customWidth="1"/>
    <col min="28" max="16384" width="10.5407407407407" style="233"/>
  </cols>
  <sheetData>
    <row r="1" s="233" customFormat="1" ht="30" customHeight="1" spans="1:27">
      <c r="A1" s="234" t="s">
        <v>17</v>
      </c>
      <c r="B1" s="235"/>
      <c r="C1" s="235"/>
      <c r="D1" s="236"/>
      <c r="E1" s="237" t="s">
        <v>81</v>
      </c>
      <c r="F1" s="238"/>
      <c r="G1" s="239"/>
      <c r="H1" s="235"/>
      <c r="I1" s="235"/>
      <c r="J1" s="236"/>
      <c r="K1" s="296"/>
      <c r="L1" s="296"/>
      <c r="M1" s="296"/>
      <c r="N1" s="296"/>
      <c r="O1" s="296"/>
      <c r="P1" s="296"/>
      <c r="Q1" s="296"/>
      <c r="R1" s="296"/>
      <c r="S1" s="296"/>
      <c r="T1" s="295"/>
      <c r="U1" s="295"/>
      <c r="V1" s="295"/>
      <c r="W1" s="295"/>
      <c r="X1" s="295"/>
      <c r="Y1" s="295"/>
      <c r="Z1" s="295"/>
      <c r="AA1" s="295"/>
    </row>
    <row r="2" s="233" customFormat="1" ht="15.9" customHeight="1" spans="1:27">
      <c r="A2" s="240" t="s">
        <v>18</v>
      </c>
      <c r="B2" s="241"/>
      <c r="C2" s="242" t="s">
        <v>19</v>
      </c>
      <c r="D2" s="243" t="s">
        <v>20</v>
      </c>
      <c r="E2" s="244" t="s">
        <v>21</v>
      </c>
      <c r="F2" s="245"/>
      <c r="G2" s="246"/>
      <c r="H2" s="247"/>
      <c r="I2" s="297"/>
      <c r="J2" s="298"/>
      <c r="K2" s="299"/>
      <c r="L2" s="299"/>
      <c r="M2" s="299"/>
      <c r="N2" s="299"/>
      <c r="O2" s="299"/>
      <c r="P2" s="299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</row>
    <row r="3" s="233" customFormat="1" ht="15.9" customHeight="1" spans="1:27">
      <c r="A3" s="248" t="s">
        <v>22</v>
      </c>
      <c r="B3" s="249"/>
      <c r="C3" s="250"/>
      <c r="D3" s="251" t="s">
        <v>23</v>
      </c>
      <c r="E3" s="252"/>
      <c r="F3" s="253"/>
      <c r="G3" s="246"/>
      <c r="H3" s="254"/>
      <c r="I3" s="300"/>
      <c r="J3" s="301"/>
      <c r="K3" s="299"/>
      <c r="L3" s="299"/>
      <c r="M3" s="299"/>
      <c r="N3" s="299"/>
      <c r="O3" s="299"/>
      <c r="P3" s="299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</row>
    <row r="4" s="233" customFormat="1" ht="15.9" customHeight="1" spans="1:27">
      <c r="A4" s="248" t="s">
        <v>24</v>
      </c>
      <c r="B4" s="249"/>
      <c r="C4" s="255"/>
      <c r="D4" s="251" t="s">
        <v>25</v>
      </c>
      <c r="E4" s="252" t="s">
        <v>82</v>
      </c>
      <c r="F4" s="253"/>
      <c r="G4" s="246"/>
      <c r="H4" s="254"/>
      <c r="I4" s="300"/>
      <c r="J4" s="301"/>
      <c r="K4" s="299"/>
      <c r="L4" s="299"/>
      <c r="M4" s="299"/>
      <c r="N4" s="299"/>
      <c r="O4" s="299"/>
      <c r="P4" s="299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</row>
    <row r="5" s="233" customFormat="1" ht="15.9" customHeight="1" spans="1:27">
      <c r="A5" s="248" t="s">
        <v>27</v>
      </c>
      <c r="B5" s="249"/>
      <c r="C5" s="256"/>
      <c r="D5" s="251" t="s">
        <v>28</v>
      </c>
      <c r="E5" s="252" t="s">
        <v>29</v>
      </c>
      <c r="F5" s="253"/>
      <c r="G5" s="246"/>
      <c r="H5" s="254"/>
      <c r="I5" s="300"/>
      <c r="J5" s="301"/>
      <c r="K5" s="299"/>
      <c r="L5" s="299"/>
      <c r="M5" s="299"/>
      <c r="N5" s="299"/>
      <c r="O5" s="299"/>
      <c r="P5" s="299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</row>
    <row r="6" s="233" customFormat="1" ht="15.9" customHeight="1" spans="1:27">
      <c r="A6" s="248" t="s">
        <v>30</v>
      </c>
      <c r="B6" s="249"/>
      <c r="C6" s="257" t="s">
        <v>83</v>
      </c>
      <c r="D6" s="251" t="s">
        <v>32</v>
      </c>
      <c r="E6" s="252" t="s">
        <v>84</v>
      </c>
      <c r="F6" s="253"/>
      <c r="G6" s="258"/>
      <c r="H6" s="259"/>
      <c r="I6" s="302"/>
      <c r="J6" s="303"/>
      <c r="K6" s="299"/>
      <c r="L6" s="299"/>
      <c r="M6" s="299"/>
      <c r="N6" s="299"/>
      <c r="O6" s="299"/>
      <c r="P6" s="304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</row>
    <row r="7" s="233" customFormat="1" ht="15.9" customHeight="1" spans="1:27">
      <c r="A7" s="260" t="s">
        <v>34</v>
      </c>
      <c r="B7" s="260"/>
      <c r="C7" s="260"/>
      <c r="D7" s="260"/>
      <c r="E7" s="261"/>
      <c r="F7" s="262" t="s">
        <v>35</v>
      </c>
      <c r="G7" s="263" t="s">
        <v>85</v>
      </c>
      <c r="H7" s="263" t="s">
        <v>84</v>
      </c>
      <c r="I7" s="305" t="s">
        <v>86</v>
      </c>
      <c r="J7" s="306" t="s">
        <v>87</v>
      </c>
      <c r="K7" s="307"/>
      <c r="L7" s="308"/>
      <c r="M7" s="307"/>
      <c r="N7" s="307"/>
      <c r="O7" s="307"/>
      <c r="P7" s="308"/>
      <c r="Q7" s="307"/>
      <c r="R7" s="307"/>
      <c r="S7" s="308"/>
      <c r="T7" s="309"/>
      <c r="U7" s="295"/>
      <c r="V7" s="295"/>
      <c r="W7" s="295"/>
      <c r="X7" s="295"/>
      <c r="Y7" s="295"/>
      <c r="Z7" s="295"/>
      <c r="AA7" s="295"/>
    </row>
    <row r="8" s="233" customFormat="1" customHeight="1" spans="1:27">
      <c r="A8" s="264"/>
      <c r="B8" s="264"/>
      <c r="C8" s="264"/>
      <c r="D8" s="264"/>
      <c r="E8" s="265"/>
      <c r="F8" s="266"/>
      <c r="G8" s="267"/>
      <c r="H8" s="267"/>
      <c r="I8" s="267"/>
      <c r="J8" s="267"/>
      <c r="K8" s="309"/>
      <c r="L8" s="309"/>
      <c r="M8" s="309"/>
      <c r="N8" s="310"/>
      <c r="O8" s="309"/>
      <c r="P8" s="309"/>
      <c r="Q8" s="309"/>
      <c r="R8" s="310"/>
      <c r="S8" s="309"/>
      <c r="T8" s="309"/>
      <c r="U8" s="295"/>
      <c r="V8" s="295"/>
      <c r="W8" s="295"/>
      <c r="X8" s="295"/>
      <c r="Y8" s="295"/>
      <c r="Z8" s="295"/>
      <c r="AA8" s="295"/>
    </row>
    <row r="9" s="233" customFormat="1" ht="15.9" customHeight="1" spans="1:27">
      <c r="A9" s="268" t="s">
        <v>43</v>
      </c>
      <c r="B9" s="269"/>
      <c r="C9" s="269"/>
      <c r="D9" s="269"/>
      <c r="E9" s="270" t="s">
        <v>88</v>
      </c>
      <c r="F9" s="271">
        <v>44930</v>
      </c>
      <c r="G9" s="316">
        <f>SUM(H9-0.25)</f>
        <v>10.75</v>
      </c>
      <c r="H9" s="317">
        <v>11</v>
      </c>
      <c r="I9" s="316">
        <f>SUM(H9+0.25)</f>
        <v>11.25</v>
      </c>
      <c r="J9" s="316">
        <f>SUM(I9+0.25)</f>
        <v>11.5</v>
      </c>
      <c r="K9" s="311"/>
      <c r="L9" s="311"/>
      <c r="M9" s="312"/>
      <c r="N9" s="311"/>
      <c r="O9" s="311"/>
      <c r="P9" s="311"/>
      <c r="Q9" s="312"/>
      <c r="R9" s="311"/>
      <c r="S9" s="311"/>
      <c r="T9" s="315"/>
      <c r="U9" s="295"/>
      <c r="V9" s="295"/>
      <c r="W9" s="295"/>
      <c r="X9" s="295"/>
      <c r="Y9" s="295"/>
      <c r="Z9" s="295"/>
      <c r="AA9" s="295"/>
    </row>
    <row r="10" s="233" customFormat="1" ht="15.9" customHeight="1" spans="1:27">
      <c r="A10" s="273" t="s">
        <v>45</v>
      </c>
      <c r="B10" s="274"/>
      <c r="C10" s="274"/>
      <c r="D10" s="274"/>
      <c r="E10" s="270" t="s">
        <v>46</v>
      </c>
      <c r="F10" s="275">
        <v>44930</v>
      </c>
      <c r="G10" s="316">
        <f>SUM(H10-0.125)</f>
        <v>5.625</v>
      </c>
      <c r="H10" s="317">
        <v>5.75</v>
      </c>
      <c r="I10" s="316">
        <f>SUM(H10+0.125)</f>
        <v>5.875</v>
      </c>
      <c r="J10" s="316">
        <f>SUM(I10+0.125)</f>
        <v>6</v>
      </c>
      <c r="K10" s="311"/>
      <c r="L10" s="311"/>
      <c r="M10" s="312"/>
      <c r="N10" s="311"/>
      <c r="O10" s="311"/>
      <c r="P10" s="311"/>
      <c r="Q10" s="312"/>
      <c r="R10" s="311"/>
      <c r="S10" s="311"/>
      <c r="T10" s="315"/>
      <c r="U10" s="295"/>
      <c r="V10" s="295"/>
      <c r="W10" s="295"/>
      <c r="X10" s="295"/>
      <c r="Y10" s="295"/>
      <c r="Z10" s="295"/>
      <c r="AA10" s="295"/>
    </row>
    <row r="11" s="233" customFormat="1" ht="15.9" customHeight="1" spans="1:27">
      <c r="A11" s="273" t="s">
        <v>47</v>
      </c>
      <c r="B11" s="274"/>
      <c r="C11" s="274"/>
      <c r="D11" s="274"/>
      <c r="E11" s="270" t="s">
        <v>48</v>
      </c>
      <c r="F11" s="275">
        <v>44930</v>
      </c>
      <c r="G11" s="316">
        <f>SUM(H11-0.125)</f>
        <v>3.875</v>
      </c>
      <c r="H11" s="317">
        <v>4</v>
      </c>
      <c r="I11" s="316">
        <f>SUM(H11+0.125)</f>
        <v>4.125</v>
      </c>
      <c r="J11" s="316">
        <f>SUM(I11+0.125)</f>
        <v>4.25</v>
      </c>
      <c r="K11" s="311"/>
      <c r="L11" s="311"/>
      <c r="M11" s="312"/>
      <c r="N11" s="311"/>
      <c r="O11" s="311"/>
      <c r="P11" s="311"/>
      <c r="Q11" s="312"/>
      <c r="R11" s="311"/>
      <c r="S11" s="311"/>
      <c r="T11" s="315"/>
      <c r="U11" s="295"/>
      <c r="V11" s="295"/>
      <c r="W11" s="295"/>
      <c r="X11" s="295"/>
      <c r="Y11" s="295"/>
      <c r="Z11" s="295"/>
      <c r="AA11" s="295"/>
    </row>
    <row r="12" s="233" customFormat="1" ht="15.9" customHeight="1" spans="1:27">
      <c r="A12" s="276" t="s">
        <v>49</v>
      </c>
      <c r="B12" s="277"/>
      <c r="C12" s="277"/>
      <c r="D12" s="277"/>
      <c r="E12" s="270" t="s">
        <v>50</v>
      </c>
      <c r="F12" s="278">
        <v>44928</v>
      </c>
      <c r="G12" s="316">
        <f t="shared" ref="G12:G19" si="0">SUM(H12-2)</f>
        <v>43.75</v>
      </c>
      <c r="H12" s="317">
        <v>45.75</v>
      </c>
      <c r="I12" s="316">
        <f>SUM(H12+0.25)</f>
        <v>46</v>
      </c>
      <c r="J12" s="316">
        <f>SUM(I12+0.25)</f>
        <v>46.25</v>
      </c>
      <c r="K12" s="311"/>
      <c r="L12" s="311"/>
      <c r="M12" s="312"/>
      <c r="N12" s="311"/>
      <c r="O12" s="311"/>
      <c r="P12" s="311"/>
      <c r="Q12" s="312"/>
      <c r="R12" s="311"/>
      <c r="S12" s="311"/>
      <c r="T12" s="315"/>
      <c r="U12" s="295"/>
      <c r="V12" s="295"/>
      <c r="W12" s="295"/>
      <c r="X12" s="295"/>
      <c r="Y12" s="295"/>
      <c r="Z12" s="295"/>
      <c r="AA12" s="295"/>
    </row>
    <row r="13" s="233" customFormat="1" ht="15.9" customHeight="1" spans="1:27">
      <c r="A13" s="276" t="s">
        <v>51</v>
      </c>
      <c r="B13" s="277"/>
      <c r="C13" s="277"/>
      <c r="D13" s="277"/>
      <c r="E13" s="270" t="s">
        <v>89</v>
      </c>
      <c r="F13" s="279">
        <v>44928</v>
      </c>
      <c r="G13" s="316">
        <f t="shared" si="0"/>
        <v>42.5</v>
      </c>
      <c r="H13" s="317">
        <v>44.5</v>
      </c>
      <c r="I13" s="321">
        <f t="shared" ref="I13:I19" si="1">SUM(H13+2.5)</f>
        <v>47</v>
      </c>
      <c r="J13" s="321">
        <f t="shared" ref="J13:J19" si="2">SUM(I13+2.5)</f>
        <v>49.5</v>
      </c>
      <c r="K13" s="311"/>
      <c r="L13" s="311"/>
      <c r="M13" s="312"/>
      <c r="N13" s="311"/>
      <c r="O13" s="311"/>
      <c r="P13" s="311"/>
      <c r="Q13" s="312"/>
      <c r="R13" s="311"/>
      <c r="S13" s="311"/>
      <c r="T13" s="315"/>
      <c r="U13" s="295"/>
      <c r="V13" s="295"/>
      <c r="W13" s="295"/>
      <c r="X13" s="295"/>
      <c r="Y13" s="295"/>
      <c r="Z13" s="295"/>
      <c r="AA13" s="295"/>
    </row>
    <row r="14" s="233" customFormat="1" ht="15.9" customHeight="1" spans="1:27">
      <c r="A14" s="276" t="s">
        <v>53</v>
      </c>
      <c r="B14" s="277"/>
      <c r="C14" s="277"/>
      <c r="D14" s="277"/>
      <c r="E14" s="270" t="s">
        <v>54</v>
      </c>
      <c r="F14" s="279">
        <v>44928</v>
      </c>
      <c r="G14" s="316">
        <f t="shared" si="0"/>
        <v>39.5</v>
      </c>
      <c r="H14" s="317">
        <v>41.5</v>
      </c>
      <c r="I14" s="321">
        <f t="shared" si="1"/>
        <v>44</v>
      </c>
      <c r="J14" s="321">
        <f t="shared" si="2"/>
        <v>46.5</v>
      </c>
      <c r="K14" s="311"/>
      <c r="L14" s="311"/>
      <c r="M14" s="312"/>
      <c r="N14" s="311"/>
      <c r="O14" s="311"/>
      <c r="P14" s="311"/>
      <c r="Q14" s="312"/>
      <c r="R14" s="311"/>
      <c r="S14" s="311"/>
      <c r="T14" s="315"/>
      <c r="U14" s="295"/>
      <c r="V14" s="295"/>
      <c r="W14" s="295"/>
      <c r="X14" s="295"/>
      <c r="Y14" s="295"/>
      <c r="Z14" s="295"/>
      <c r="AA14" s="295"/>
    </row>
    <row r="15" s="233" customFormat="1" ht="15.9" customHeight="1" spans="1:27">
      <c r="A15" s="276" t="s">
        <v>90</v>
      </c>
      <c r="B15" s="277"/>
      <c r="C15" s="277"/>
      <c r="D15" s="277"/>
      <c r="E15" s="270" t="s">
        <v>91</v>
      </c>
      <c r="F15" s="279">
        <v>44928</v>
      </c>
      <c r="G15" s="316">
        <f t="shared" si="0"/>
        <v>48.75</v>
      </c>
      <c r="H15" s="317">
        <v>50.75</v>
      </c>
      <c r="I15" s="321">
        <f t="shared" si="1"/>
        <v>53.25</v>
      </c>
      <c r="J15" s="321">
        <f t="shared" si="2"/>
        <v>55.75</v>
      </c>
      <c r="K15" s="311"/>
      <c r="L15" s="311"/>
      <c r="M15" s="312"/>
      <c r="N15" s="311"/>
      <c r="O15" s="311"/>
      <c r="P15" s="311"/>
      <c r="Q15" s="312"/>
      <c r="R15" s="311"/>
      <c r="S15" s="311"/>
      <c r="T15" s="315"/>
      <c r="U15" s="295"/>
      <c r="V15" s="295"/>
      <c r="W15" s="295"/>
      <c r="X15" s="295"/>
      <c r="Y15" s="295"/>
      <c r="Z15" s="295"/>
      <c r="AA15" s="295"/>
    </row>
    <row r="16" s="233" customFormat="1" ht="15.9" customHeight="1" spans="1:27">
      <c r="A16" s="276" t="s">
        <v>57</v>
      </c>
      <c r="B16" s="277"/>
      <c r="C16" s="277"/>
      <c r="D16" s="277"/>
      <c r="E16" s="280" t="s">
        <v>92</v>
      </c>
      <c r="F16" s="279">
        <v>44928</v>
      </c>
      <c r="G16" s="316">
        <f t="shared" si="0"/>
        <v>49</v>
      </c>
      <c r="H16" s="317">
        <v>51</v>
      </c>
      <c r="I16" s="321">
        <f t="shared" si="1"/>
        <v>53.5</v>
      </c>
      <c r="J16" s="321">
        <f t="shared" si="2"/>
        <v>56</v>
      </c>
      <c r="K16" s="311"/>
      <c r="L16" s="311"/>
      <c r="M16" s="312"/>
      <c r="N16" s="311"/>
      <c r="O16" s="311"/>
      <c r="P16" s="311"/>
      <c r="Q16" s="312"/>
      <c r="R16" s="311"/>
      <c r="S16" s="311"/>
      <c r="T16" s="315"/>
      <c r="U16" s="295"/>
      <c r="V16" s="295"/>
      <c r="W16" s="295"/>
      <c r="X16" s="295"/>
      <c r="Y16" s="295"/>
      <c r="Z16" s="295"/>
      <c r="AA16" s="295"/>
    </row>
    <row r="17" s="233" customFormat="1" ht="15.9" customHeight="1" spans="1:27">
      <c r="A17" s="273" t="s">
        <v>59</v>
      </c>
      <c r="B17" s="274"/>
      <c r="C17" s="274"/>
      <c r="D17" s="274"/>
      <c r="E17" s="280" t="s">
        <v>93</v>
      </c>
      <c r="F17" s="279">
        <v>44928</v>
      </c>
      <c r="G17" s="316">
        <f t="shared" si="0"/>
        <v>66</v>
      </c>
      <c r="H17" s="317">
        <v>68</v>
      </c>
      <c r="I17" s="321">
        <f t="shared" si="1"/>
        <v>70.5</v>
      </c>
      <c r="J17" s="321">
        <f t="shared" si="2"/>
        <v>73</v>
      </c>
      <c r="K17" s="311"/>
      <c r="L17" s="311"/>
      <c r="M17" s="312"/>
      <c r="N17" s="311"/>
      <c r="O17" s="311"/>
      <c r="P17" s="311"/>
      <c r="Q17" s="312"/>
      <c r="R17" s="311"/>
      <c r="S17" s="311"/>
      <c r="T17" s="315"/>
      <c r="U17" s="295"/>
      <c r="V17" s="295"/>
      <c r="W17" s="295"/>
      <c r="X17" s="295"/>
      <c r="Y17" s="295"/>
      <c r="Z17" s="295"/>
      <c r="AA17" s="295"/>
    </row>
    <row r="18" s="233" customFormat="1" ht="15.9" customHeight="1" spans="1:27">
      <c r="A18" s="276" t="s">
        <v>61</v>
      </c>
      <c r="B18" s="277"/>
      <c r="C18" s="277"/>
      <c r="D18" s="277"/>
      <c r="E18" s="270" t="s">
        <v>62</v>
      </c>
      <c r="F18" s="279">
        <v>44928</v>
      </c>
      <c r="G18" s="316">
        <f t="shared" si="0"/>
        <v>93.5</v>
      </c>
      <c r="H18" s="317">
        <v>95.5</v>
      </c>
      <c r="I18" s="321">
        <f t="shared" si="1"/>
        <v>98</v>
      </c>
      <c r="J18" s="321">
        <f t="shared" si="2"/>
        <v>100.5</v>
      </c>
      <c r="K18" s="311"/>
      <c r="L18" s="311"/>
      <c r="M18" s="312"/>
      <c r="N18" s="311"/>
      <c r="O18" s="311"/>
      <c r="P18" s="311"/>
      <c r="Q18" s="312"/>
      <c r="R18" s="311"/>
      <c r="S18" s="311"/>
      <c r="T18" s="315"/>
      <c r="U18" s="295"/>
      <c r="V18" s="295"/>
      <c r="W18" s="295"/>
      <c r="X18" s="295"/>
      <c r="Y18" s="295"/>
      <c r="Z18" s="295"/>
      <c r="AA18" s="295"/>
    </row>
    <row r="19" s="233" customFormat="1" ht="15.9" customHeight="1" spans="1:27">
      <c r="A19" s="276" t="s">
        <v>63</v>
      </c>
      <c r="B19" s="277"/>
      <c r="C19" s="277"/>
      <c r="D19" s="277"/>
      <c r="E19" s="270" t="s">
        <v>64</v>
      </c>
      <c r="F19" s="279">
        <v>44928</v>
      </c>
      <c r="G19" s="316">
        <f t="shared" si="0"/>
        <v>87</v>
      </c>
      <c r="H19" s="317">
        <v>89</v>
      </c>
      <c r="I19" s="321">
        <f t="shared" si="1"/>
        <v>91.5</v>
      </c>
      <c r="J19" s="321">
        <f t="shared" si="2"/>
        <v>94</v>
      </c>
      <c r="K19" s="311"/>
      <c r="L19" s="311"/>
      <c r="M19" s="312"/>
      <c r="N19" s="311"/>
      <c r="O19" s="311"/>
      <c r="P19" s="311"/>
      <c r="Q19" s="312"/>
      <c r="R19" s="311"/>
      <c r="S19" s="311"/>
      <c r="T19" s="315"/>
      <c r="U19" s="295"/>
      <c r="V19" s="295"/>
      <c r="W19" s="295"/>
      <c r="X19" s="295"/>
      <c r="Y19" s="295"/>
      <c r="Z19" s="295"/>
      <c r="AA19" s="295"/>
    </row>
    <row r="20" s="233" customFormat="1" ht="15.9" customHeight="1" spans="1:27">
      <c r="A20" s="276" t="s">
        <v>65</v>
      </c>
      <c r="B20" s="277"/>
      <c r="C20" s="277"/>
      <c r="D20" s="277"/>
      <c r="E20" s="270" t="s">
        <v>66</v>
      </c>
      <c r="F20" s="281">
        <v>0.25</v>
      </c>
      <c r="G20" s="316">
        <f>SUM(H20-0)</f>
        <v>31</v>
      </c>
      <c r="H20" s="317">
        <v>31</v>
      </c>
      <c r="I20" s="322">
        <f>SUM(H20+0)</f>
        <v>31</v>
      </c>
      <c r="J20" s="322">
        <f>SUM(I20+0)</f>
        <v>31</v>
      </c>
      <c r="K20" s="311"/>
      <c r="L20" s="311"/>
      <c r="M20" s="312"/>
      <c r="N20" s="311"/>
      <c r="O20" s="311"/>
      <c r="P20" s="311"/>
      <c r="Q20" s="312"/>
      <c r="R20" s="311"/>
      <c r="S20" s="311"/>
      <c r="T20" s="315"/>
      <c r="U20" s="295"/>
      <c r="V20" s="295"/>
      <c r="W20" s="295"/>
      <c r="X20" s="295"/>
      <c r="Y20" s="295"/>
      <c r="Z20" s="295"/>
      <c r="AA20" s="295"/>
    </row>
    <row r="21" s="233" customFormat="1" ht="15.9" customHeight="1" spans="1:27">
      <c r="A21" s="282" t="s">
        <v>67</v>
      </c>
      <c r="B21" s="283"/>
      <c r="C21" s="283"/>
      <c r="D21" s="283"/>
      <c r="E21" s="284" t="s">
        <v>94</v>
      </c>
      <c r="F21" s="285">
        <v>0.125</v>
      </c>
      <c r="G21" s="318">
        <f>SUM(H21-1/16)</f>
        <v>2.9375</v>
      </c>
      <c r="H21" s="317">
        <v>3</v>
      </c>
      <c r="I21" s="321">
        <f>SUM(H21+1/16)</f>
        <v>3.0625</v>
      </c>
      <c r="J21" s="321">
        <f>SUM(I21+1/16)</f>
        <v>3.125</v>
      </c>
      <c r="K21" s="311"/>
      <c r="L21" s="311"/>
      <c r="M21" s="312"/>
      <c r="N21" s="311"/>
      <c r="O21" s="311"/>
      <c r="P21" s="311"/>
      <c r="Q21" s="312"/>
      <c r="R21" s="311"/>
      <c r="S21" s="311"/>
      <c r="T21" s="315"/>
      <c r="U21" s="295"/>
      <c r="V21" s="295"/>
      <c r="W21" s="295"/>
      <c r="X21" s="295"/>
      <c r="Y21" s="295"/>
      <c r="Z21" s="295"/>
      <c r="AA21" s="295"/>
    </row>
    <row r="22" s="233" customFormat="1" ht="15.9" customHeight="1" spans="1:27">
      <c r="A22" s="282" t="s">
        <v>69</v>
      </c>
      <c r="B22" s="283"/>
      <c r="C22" s="283"/>
      <c r="D22" s="283"/>
      <c r="E22" s="284" t="s">
        <v>95</v>
      </c>
      <c r="F22" s="285">
        <v>0.125</v>
      </c>
      <c r="G22" s="318">
        <f>SUM(H22-1/16)</f>
        <v>3.6875</v>
      </c>
      <c r="H22" s="317">
        <v>3.75</v>
      </c>
      <c r="I22" s="321">
        <f>SUM(H22+1/16)</f>
        <v>3.8125</v>
      </c>
      <c r="J22" s="321">
        <f>SUM(I22+1/16)</f>
        <v>3.875</v>
      </c>
      <c r="K22" s="311"/>
      <c r="L22" s="311"/>
      <c r="M22" s="312"/>
      <c r="N22" s="311"/>
      <c r="O22" s="311"/>
      <c r="P22" s="311"/>
      <c r="Q22" s="312"/>
      <c r="R22" s="311"/>
      <c r="S22" s="311"/>
      <c r="T22" s="315"/>
      <c r="U22" s="295"/>
      <c r="V22" s="295"/>
      <c r="W22" s="295"/>
      <c r="X22" s="295"/>
      <c r="Y22" s="295"/>
      <c r="Z22" s="295"/>
      <c r="AA22" s="295"/>
    </row>
    <row r="23" s="233" customFormat="1" ht="15.9" customHeight="1" spans="1:27">
      <c r="A23" s="273" t="s">
        <v>96</v>
      </c>
      <c r="B23" s="274"/>
      <c r="C23" s="274"/>
      <c r="D23" s="274"/>
      <c r="E23" s="270" t="s">
        <v>72</v>
      </c>
      <c r="F23" s="285">
        <v>0.125</v>
      </c>
      <c r="G23" s="316">
        <f>SUM(H23-0.25)</f>
        <v>12.75</v>
      </c>
      <c r="H23" s="317">
        <v>13</v>
      </c>
      <c r="I23" s="316">
        <f>SUM(H23+0.25)</f>
        <v>13.25</v>
      </c>
      <c r="J23" s="316">
        <f>SUM(I23+0.25)</f>
        <v>13.5</v>
      </c>
      <c r="K23" s="311"/>
      <c r="L23" s="311"/>
      <c r="M23" s="312"/>
      <c r="N23" s="311"/>
      <c r="O23" s="311"/>
      <c r="P23" s="311"/>
      <c r="Q23" s="312"/>
      <c r="R23" s="311"/>
      <c r="S23" s="311"/>
      <c r="T23" s="315"/>
      <c r="U23" s="295"/>
      <c r="V23" s="295"/>
      <c r="W23" s="295"/>
      <c r="X23" s="295"/>
      <c r="Y23" s="295"/>
      <c r="Z23" s="295"/>
      <c r="AA23" s="295"/>
    </row>
    <row r="24" s="233" customFormat="1" ht="15.9" customHeight="1" spans="1:27">
      <c r="A24" s="273" t="s">
        <v>73</v>
      </c>
      <c r="B24" s="274"/>
      <c r="C24" s="274"/>
      <c r="D24" s="274"/>
      <c r="E24" s="270" t="s">
        <v>74</v>
      </c>
      <c r="F24" s="285">
        <v>0.125</v>
      </c>
      <c r="G24" s="316">
        <f>SUM(H24-0.25)</f>
        <v>10.25</v>
      </c>
      <c r="H24" s="317">
        <v>10.5</v>
      </c>
      <c r="I24" s="316">
        <f>SUM(H24+0.25)</f>
        <v>10.75</v>
      </c>
      <c r="J24" s="316">
        <f>SUM(I24+0.25)</f>
        <v>11</v>
      </c>
      <c r="K24" s="311"/>
      <c r="L24" s="311"/>
      <c r="M24" s="312"/>
      <c r="N24" s="311"/>
      <c r="O24" s="311"/>
      <c r="P24" s="311"/>
      <c r="Q24" s="312"/>
      <c r="R24" s="311"/>
      <c r="S24" s="311"/>
      <c r="T24" s="315"/>
      <c r="U24" s="295"/>
      <c r="V24" s="295"/>
      <c r="W24" s="295"/>
      <c r="X24" s="295"/>
      <c r="Y24" s="295"/>
      <c r="Z24" s="295"/>
      <c r="AA24" s="295"/>
    </row>
    <row r="25" s="233" customFormat="1" ht="15.9" customHeight="1" spans="1:27">
      <c r="A25" s="286" t="s">
        <v>75</v>
      </c>
      <c r="B25" s="287"/>
      <c r="C25" s="287"/>
      <c r="D25" s="287"/>
      <c r="E25" s="270" t="s">
        <v>76</v>
      </c>
      <c r="F25" s="288">
        <v>44930</v>
      </c>
      <c r="G25" s="316">
        <f>SUM(H25-0)</f>
        <v>11.75</v>
      </c>
      <c r="H25" s="317">
        <v>11.75</v>
      </c>
      <c r="I25" s="322">
        <f>SUM(H25+0)</f>
        <v>11.75</v>
      </c>
      <c r="J25" s="322">
        <f t="shared" ref="J25:J27" si="3">SUM(I25+0)</f>
        <v>11.75</v>
      </c>
      <c r="K25" s="311"/>
      <c r="L25" s="311"/>
      <c r="M25" s="312"/>
      <c r="N25" s="311"/>
      <c r="O25" s="311"/>
      <c r="P25" s="311"/>
      <c r="Q25" s="312"/>
      <c r="R25" s="311"/>
      <c r="S25" s="311"/>
      <c r="T25" s="315"/>
      <c r="U25" s="295"/>
      <c r="V25" s="295"/>
      <c r="W25" s="295"/>
      <c r="X25" s="295"/>
      <c r="Y25" s="295"/>
      <c r="Z25" s="295"/>
      <c r="AA25" s="295"/>
    </row>
    <row r="26" s="233" customFormat="1" ht="15.9" customHeight="1" spans="1:27">
      <c r="A26" s="276" t="s">
        <v>77</v>
      </c>
      <c r="B26" s="277"/>
      <c r="C26" s="277"/>
      <c r="D26" s="277"/>
      <c r="E26" s="270" t="s">
        <v>78</v>
      </c>
      <c r="F26" s="288">
        <v>44930</v>
      </c>
      <c r="G26" s="316">
        <f>SUM(H26-0)</f>
        <v>2.5</v>
      </c>
      <c r="H26" s="317">
        <v>2.5</v>
      </c>
      <c r="I26" s="322">
        <f>SUM(H26+0)</f>
        <v>2.5</v>
      </c>
      <c r="J26" s="322">
        <f t="shared" si="3"/>
        <v>2.5</v>
      </c>
      <c r="K26" s="311"/>
      <c r="L26" s="311"/>
      <c r="M26" s="312"/>
      <c r="N26" s="311"/>
      <c r="O26" s="311"/>
      <c r="P26" s="311"/>
      <c r="Q26" s="312"/>
      <c r="R26" s="311"/>
      <c r="S26" s="311"/>
      <c r="T26" s="315"/>
      <c r="U26" s="295"/>
      <c r="V26" s="295"/>
      <c r="W26" s="295"/>
      <c r="X26" s="295"/>
      <c r="Y26" s="295"/>
      <c r="Z26" s="295"/>
      <c r="AA26" s="295"/>
    </row>
    <row r="27" s="233" customFormat="1" ht="15.9" customHeight="1" spans="1:27">
      <c r="A27" s="276" t="s">
        <v>79</v>
      </c>
      <c r="B27" s="277"/>
      <c r="C27" s="277"/>
      <c r="D27" s="277"/>
      <c r="E27" s="270" t="s">
        <v>80</v>
      </c>
      <c r="F27" s="281">
        <v>0.25</v>
      </c>
      <c r="G27" s="316">
        <v>11</v>
      </c>
      <c r="H27" s="319">
        <v>11</v>
      </c>
      <c r="I27" s="323">
        <f>SUM(H27+0.5)</f>
        <v>11.5</v>
      </c>
      <c r="J27" s="324">
        <f t="shared" si="3"/>
        <v>11.5</v>
      </c>
      <c r="K27" s="311"/>
      <c r="L27" s="311"/>
      <c r="M27" s="312"/>
      <c r="N27" s="311"/>
      <c r="O27" s="311"/>
      <c r="P27" s="311"/>
      <c r="Q27" s="312"/>
      <c r="R27" s="311"/>
      <c r="S27" s="311"/>
      <c r="T27" s="315"/>
      <c r="U27" s="295"/>
      <c r="V27" s="295"/>
      <c r="W27" s="295"/>
      <c r="X27" s="295"/>
      <c r="Y27" s="295"/>
      <c r="Z27" s="295"/>
      <c r="AA27" s="295"/>
    </row>
    <row r="28" s="233" customFormat="1" ht="15.9" customHeight="1" spans="1:27">
      <c r="A28" s="289"/>
      <c r="B28" s="290"/>
      <c r="C28" s="290"/>
      <c r="D28" s="290"/>
      <c r="E28" s="291"/>
      <c r="F28" s="292"/>
      <c r="G28" s="293"/>
      <c r="H28" s="320"/>
      <c r="I28" s="313"/>
      <c r="J28" s="314"/>
      <c r="K28" s="311"/>
      <c r="L28" s="311"/>
      <c r="M28" s="312"/>
      <c r="N28" s="311"/>
      <c r="O28" s="311"/>
      <c r="P28" s="311"/>
      <c r="Q28" s="312"/>
      <c r="R28" s="311"/>
      <c r="S28" s="311"/>
      <c r="T28" s="315"/>
      <c r="U28" s="295"/>
      <c r="V28" s="295"/>
      <c r="W28" s="295"/>
      <c r="X28" s="295"/>
      <c r="Y28" s="295"/>
      <c r="Z28" s="295"/>
      <c r="AA28" s="295"/>
    </row>
    <row r="29" s="233" customFormat="1" ht="15.9" customHeight="1" spans="1:27">
      <c r="A29" s="295"/>
      <c r="B29" s="295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</row>
    <row r="30" s="233" customFormat="1" ht="15.9" customHeight="1" spans="1:27">
      <c r="A30" s="295"/>
      <c r="B30" s="295"/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</row>
    <row r="31" s="233" customFormat="1" ht="15.9" customHeight="1" spans="1:27">
      <c r="A31" s="295"/>
      <c r="B31" s="295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</row>
    <row r="32" s="233" customFormat="1" ht="15.9" customHeight="1" spans="1:27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</row>
    <row r="33" s="233" customFormat="1" ht="15.9" customHeight="1" spans="1:27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  <c r="O33" s="295"/>
      <c r="P33" s="295"/>
      <c r="Q33" s="295"/>
      <c r="R33" s="295"/>
      <c r="S33" s="295"/>
      <c r="T33" s="295"/>
      <c r="U33" s="295"/>
      <c r="V33" s="295"/>
      <c r="W33" s="295"/>
      <c r="X33" s="295"/>
      <c r="Y33" s="295"/>
      <c r="Z33" s="295"/>
      <c r="AA33" s="295"/>
    </row>
    <row r="34" s="233" customFormat="1" ht="15.9" customHeight="1" spans="1:27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295"/>
      <c r="Q34" s="295"/>
      <c r="R34" s="295"/>
      <c r="S34" s="295"/>
      <c r="T34" s="295"/>
      <c r="U34" s="295"/>
      <c r="V34" s="295"/>
      <c r="W34" s="295"/>
      <c r="X34" s="295"/>
      <c r="Y34" s="295"/>
      <c r="Z34" s="295"/>
      <c r="AA34" s="295"/>
    </row>
    <row r="35" s="233" customFormat="1" ht="15.9" customHeight="1" spans="1:27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</row>
    <row r="36" s="233" customFormat="1" ht="15.9" customHeight="1" spans="1:27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295"/>
    </row>
    <row r="37" s="233" customFormat="1" ht="15.9" customHeight="1" spans="1:27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5"/>
      <c r="X37" s="295"/>
      <c r="Y37" s="295"/>
      <c r="Z37" s="295"/>
      <c r="AA37" s="295"/>
    </row>
    <row r="38" s="233" customFormat="1" ht="15.9" customHeight="1" spans="1:27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</row>
    <row r="39" s="233" customFormat="1" ht="15.9" customHeight="1" spans="1:27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</row>
    <row r="40" s="233" customFormat="1" ht="15.9" customHeight="1" spans="1:27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</row>
    <row r="41" s="233" customFormat="1" ht="15.9" customHeight="1" spans="1:27">
      <c r="A41" s="295"/>
      <c r="B41" s="295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</row>
    <row r="42" s="233" customFormat="1" ht="15.9" customHeight="1" spans="1:27">
      <c r="A42" s="295"/>
      <c r="B42" s="295"/>
      <c r="C42" s="295"/>
      <c r="D42" s="295"/>
      <c r="E42" s="295"/>
      <c r="F42" s="295"/>
      <c r="G42" s="295"/>
      <c r="H42" s="295"/>
      <c r="I42" s="295"/>
      <c r="J42" s="295"/>
      <c r="K42" s="295"/>
      <c r="L42" s="295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</row>
    <row r="43" s="233" customFormat="1" ht="15.9" customHeight="1" spans="1:27">
      <c r="A43" s="295"/>
      <c r="B43" s="295"/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</row>
    <row r="44" s="233" customFormat="1" ht="15.9" customHeight="1" spans="1:27">
      <c r="A44" s="295"/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</row>
    <row r="45" s="233" customFormat="1" ht="15.9" customHeight="1" spans="1:27">
      <c r="A45" s="295"/>
      <c r="B45" s="295"/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</row>
    <row r="46" s="233" customFormat="1" ht="15.9" customHeight="1" spans="1:27">
      <c r="A46" s="295"/>
      <c r="B46" s="295"/>
      <c r="C46" s="295"/>
      <c r="D46" s="295"/>
      <c r="E46" s="295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</row>
    <row r="47" s="233" customFormat="1" ht="15.9" customHeight="1" spans="1:27">
      <c r="A47" s="295"/>
      <c r="B47" s="295"/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</row>
    <row r="48" s="233" customFormat="1" ht="15.9" customHeight="1" spans="1:27">
      <c r="A48" s="295"/>
      <c r="B48" s="295"/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</row>
    <row r="49" s="233" customFormat="1" ht="15.9" customHeight="1" spans="1:27">
      <c r="A49" s="295"/>
      <c r="B49" s="295"/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</row>
    <row r="50" s="233" customFormat="1" ht="15.9" customHeight="1" spans="1:27">
      <c r="A50" s="295"/>
      <c r="B50" s="295"/>
      <c r="C50" s="295"/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</row>
    <row r="51" s="233" customFormat="1" ht="15.9" customHeight="1" spans="1:27">
      <c r="A51" s="295"/>
      <c r="B51" s="295"/>
      <c r="C51" s="295"/>
      <c r="D51" s="295"/>
      <c r="E51" s="295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</row>
    <row r="52" s="233" customFormat="1" ht="15.9" customHeight="1" spans="1:27">
      <c r="A52" s="295"/>
      <c r="B52" s="295"/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</row>
    <row r="53" s="233" customFormat="1" ht="15.9" customHeight="1" spans="1:27">
      <c r="A53" s="295"/>
      <c r="B53" s="295"/>
      <c r="C53" s="295"/>
      <c r="D53" s="295"/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</row>
    <row r="54" s="233" customFormat="1" ht="15.9" customHeight="1" spans="1:27">
      <c r="A54" s="295"/>
      <c r="B54" s="295"/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</row>
    <row r="55" s="233" customFormat="1" ht="15.9" customHeight="1" spans="1:27">
      <c r="A55" s="295"/>
      <c r="B55" s="295"/>
      <c r="C55" s="295"/>
      <c r="D55" s="295"/>
      <c r="E55" s="295"/>
      <c r="F55" s="295"/>
      <c r="G55" s="295"/>
      <c r="H55" s="295"/>
      <c r="I55" s="295"/>
      <c r="J55" s="295"/>
      <c r="K55" s="295"/>
      <c r="L55" s="295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</row>
    <row r="56" s="233" customFormat="1" ht="15.9" customHeight="1" spans="1:27">
      <c r="A56" s="295"/>
      <c r="B56" s="295"/>
      <c r="C56" s="295"/>
      <c r="D56" s="295"/>
      <c r="E56" s="295"/>
      <c r="F56" s="295"/>
      <c r="G56" s="295"/>
      <c r="H56" s="295"/>
      <c r="I56" s="295"/>
      <c r="J56" s="295"/>
      <c r="K56" s="295"/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</row>
    <row r="57" s="233" customFormat="1" ht="15.9" customHeight="1" spans="1:27">
      <c r="A57" s="295"/>
      <c r="B57" s="295"/>
      <c r="C57" s="295"/>
      <c r="D57" s="295"/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</row>
    <row r="58" s="233" customFormat="1" ht="15.9" customHeight="1" spans="1:27">
      <c r="A58" s="295"/>
      <c r="B58" s="295"/>
      <c r="C58" s="295"/>
      <c r="D58" s="295"/>
      <c r="E58" s="295"/>
      <c r="F58" s="295"/>
      <c r="G58" s="295"/>
      <c r="H58" s="295"/>
      <c r="I58" s="295"/>
      <c r="J58" s="295"/>
      <c r="K58" s="295"/>
      <c r="L58" s="295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</row>
    <row r="59" s="233" customFormat="1" ht="15.9" customHeight="1" spans="1:27">
      <c r="A59" s="295"/>
      <c r="B59" s="295"/>
      <c r="C59" s="295"/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</row>
    <row r="60" s="233" customFormat="1" ht="15.9" customHeight="1" spans="1:27">
      <c r="A60" s="295"/>
      <c r="B60" s="295"/>
      <c r="C60" s="295"/>
      <c r="D60" s="295"/>
      <c r="E60" s="295"/>
      <c r="F60" s="295"/>
      <c r="G60" s="295"/>
      <c r="H60" s="295"/>
      <c r="I60" s="295"/>
      <c r="J60" s="295"/>
      <c r="K60" s="295"/>
      <c r="L60" s="295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</row>
    <row r="61" s="233" customFormat="1" ht="15.9" customHeight="1" spans="1:27">
      <c r="A61" s="295"/>
      <c r="B61" s="295"/>
      <c r="C61" s="295"/>
      <c r="D61" s="295"/>
      <c r="E61" s="295"/>
      <c r="F61" s="295"/>
      <c r="G61" s="295"/>
      <c r="H61" s="295"/>
      <c r="I61" s="295"/>
      <c r="J61" s="295"/>
      <c r="K61" s="295"/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</row>
    <row r="62" s="233" customFormat="1" ht="15.9" customHeight="1" spans="1:27">
      <c r="A62" s="295"/>
      <c r="B62" s="295"/>
      <c r="C62" s="295"/>
      <c r="D62" s="295"/>
      <c r="E62" s="295"/>
      <c r="F62" s="295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</row>
    <row r="63" s="233" customFormat="1" ht="15.9" customHeight="1" spans="1:27">
      <c r="A63" s="295"/>
      <c r="B63" s="295"/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</row>
    <row r="64" s="233" customFormat="1" ht="15.9" customHeight="1" spans="1:27">
      <c r="A64" s="295"/>
      <c r="B64" s="295"/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</row>
    <row r="65" s="233" customFormat="1" ht="15.9" customHeight="1" spans="1:27">
      <c r="A65" s="295"/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</row>
    <row r="66" s="233" customFormat="1" ht="15.9" customHeight="1" spans="1:27">
      <c r="A66" s="295"/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</row>
    <row r="67" s="233" customFormat="1" ht="15.9" customHeight="1" spans="1:27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</row>
    <row r="68" s="233" customFormat="1" ht="15.9" customHeight="1" spans="1:27">
      <c r="A68" s="295"/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</row>
    <row r="69" s="233" customFormat="1" ht="15.9" customHeight="1" spans="1:27">
      <c r="A69" s="295"/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</row>
    <row r="70" s="233" customFormat="1" ht="15.9" customHeight="1" spans="1:27">
      <c r="A70" s="295"/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</row>
    <row r="71" s="233" customFormat="1" ht="15.9" customHeight="1" spans="1:27">
      <c r="A71" s="295"/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5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</row>
    <row r="72" s="233" customFormat="1" ht="15.9" customHeight="1" spans="1:27">
      <c r="A72" s="295"/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</row>
    <row r="73" s="233" customFormat="1" ht="15.9" customHeight="1" spans="1:27">
      <c r="A73" s="295"/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</row>
    <row r="74" s="233" customFormat="1" ht="15.9" customHeight="1" spans="1:27">
      <c r="A74" s="295"/>
      <c r="B74" s="295"/>
      <c r="C74" s="295"/>
      <c r="D74" s="295"/>
      <c r="E74" s="295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</row>
    <row r="75" s="233" customFormat="1" ht="15.9" customHeight="1" spans="1:27">
      <c r="A75" s="295"/>
      <c r="B75" s="295"/>
      <c r="C75" s="295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</row>
    <row r="76" s="233" customFormat="1" ht="15.9" customHeight="1" spans="1:27">
      <c r="A76" s="295"/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</row>
    <row r="77" s="233" customFormat="1" ht="15.9" customHeight="1" spans="1:27">
      <c r="A77" s="295"/>
      <c r="B77" s="295"/>
      <c r="C77" s="295"/>
      <c r="D77" s="295"/>
      <c r="E77" s="295"/>
      <c r="F77" s="295"/>
      <c r="G77" s="295"/>
      <c r="H77" s="295"/>
      <c r="I77" s="295"/>
      <c r="J77" s="295"/>
      <c r="K77" s="295"/>
      <c r="L77" s="295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</row>
    <row r="78" s="233" customFormat="1" ht="15.9" customHeight="1" spans="1:27">
      <c r="A78" s="295"/>
      <c r="B78" s="295"/>
      <c r="C78" s="295"/>
      <c r="D78" s="295"/>
      <c r="E78" s="295"/>
      <c r="F78" s="295"/>
      <c r="G78" s="295"/>
      <c r="H78" s="295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</row>
    <row r="79" s="233" customFormat="1" ht="15.9" customHeight="1" spans="1:27">
      <c r="A79" s="295"/>
      <c r="B79" s="295"/>
      <c r="C79" s="295"/>
      <c r="D79" s="295"/>
      <c r="E79" s="295"/>
      <c r="F79" s="295"/>
      <c r="G79" s="295"/>
      <c r="H79" s="295"/>
      <c r="I79" s="295"/>
      <c r="J79" s="295"/>
      <c r="K79" s="295"/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</row>
    <row r="80" s="233" customFormat="1" ht="15.9" customHeight="1" spans="1:27">
      <c r="A80" s="295"/>
      <c r="B80" s="295"/>
      <c r="C80" s="295"/>
      <c r="D80" s="295"/>
      <c r="E80" s="295"/>
      <c r="F80" s="295"/>
      <c r="G80" s="295"/>
      <c r="H80" s="295"/>
      <c r="I80" s="295"/>
      <c r="J80" s="295"/>
      <c r="K80" s="295"/>
      <c r="L80" s="295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</row>
    <row r="81" s="233" customFormat="1" ht="15.9" customHeight="1" spans="1:27">
      <c r="A81" s="295"/>
      <c r="B81" s="295"/>
      <c r="C81" s="295"/>
      <c r="D81" s="295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</row>
    <row r="82" s="233" customFormat="1" ht="15.9" customHeight="1" spans="1:27">
      <c r="A82" s="295"/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</row>
    <row r="83" s="233" customFormat="1" ht="15.9" customHeight="1" spans="1:27">
      <c r="A83" s="295"/>
      <c r="B83" s="295"/>
      <c r="C83" s="295"/>
      <c r="D83" s="295"/>
      <c r="E83" s="295"/>
      <c r="F83" s="295"/>
      <c r="G83" s="295"/>
      <c r="H83" s="295"/>
      <c r="I83" s="295"/>
      <c r="J83" s="295"/>
      <c r="K83" s="295"/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</row>
    <row r="84" s="233" customFormat="1" ht="15.9" customHeight="1" spans="1:27">
      <c r="A84" s="295"/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</row>
    <row r="85" s="233" customFormat="1" ht="15.9" customHeight="1" spans="1:27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</row>
    <row r="86" s="233" customFormat="1" ht="15.9" customHeight="1" spans="1:27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</row>
    <row r="87" s="233" customFormat="1" ht="15.9" customHeight="1" spans="1:27">
      <c r="A87" s="295"/>
      <c r="B87" s="295"/>
      <c r="C87" s="295"/>
      <c r="D87" s="295"/>
      <c r="E87" s="295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</row>
    <row r="88" s="233" customFormat="1" ht="15.9" customHeight="1" spans="1:27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</row>
    <row r="89" s="233" customFormat="1" ht="15.9" customHeight="1" spans="1:27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</row>
    <row r="90" s="233" customFormat="1" ht="15.9" customHeight="1" spans="1:27">
      <c r="A90" s="295"/>
      <c r="B90" s="295"/>
      <c r="C90" s="295"/>
      <c r="D90" s="295"/>
      <c r="E90" s="295"/>
      <c r="F90" s="295"/>
      <c r="G90" s="295"/>
      <c r="H90" s="295"/>
      <c r="I90" s="295"/>
      <c r="J90" s="295"/>
      <c r="K90" s="295"/>
      <c r="L90" s="295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</row>
    <row r="91" s="233" customFormat="1" ht="15.9" customHeight="1" spans="1:27">
      <c r="A91" s="295"/>
      <c r="B91" s="295"/>
      <c r="C91" s="295"/>
      <c r="D91" s="295"/>
      <c r="E91" s="295"/>
      <c r="F91" s="295"/>
      <c r="G91" s="295"/>
      <c r="H91" s="295"/>
      <c r="I91" s="295"/>
      <c r="J91" s="295"/>
      <c r="K91" s="295"/>
      <c r="L91" s="295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</row>
    <row r="92" s="233" customFormat="1" ht="15.9" customHeight="1" spans="1:27">
      <c r="A92" s="295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</row>
    <row r="93" s="233" customFormat="1" ht="15.9" customHeight="1" spans="1:27">
      <c r="A93" s="295"/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5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</row>
    <row r="94" s="233" customFormat="1" ht="15.9" customHeight="1" spans="1:27">
      <c r="A94" s="295"/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</row>
    <row r="95" s="233" customFormat="1" ht="15.9" customHeight="1" spans="1:27">
      <c r="A95" s="295"/>
      <c r="B95" s="295"/>
      <c r="C95" s="295"/>
      <c r="D95" s="295"/>
      <c r="E95" s="295"/>
      <c r="F95" s="295"/>
      <c r="G95" s="295"/>
      <c r="H95" s="295"/>
      <c r="I95" s="295"/>
      <c r="J95" s="295"/>
      <c r="K95" s="295"/>
      <c r="L95" s="295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</row>
    <row r="96" s="233" customFormat="1" ht="15.9" customHeight="1" spans="1:27">
      <c r="A96" s="295"/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</row>
    <row r="97" s="233" customFormat="1" ht="15.9" customHeight="1" spans="1:27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</row>
    <row r="98" s="233" customFormat="1" ht="15.9" customHeight="1" spans="1:27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</row>
    <row r="99" s="233" customFormat="1" ht="15.9" customHeight="1" spans="1:27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</row>
    <row r="100" s="233" customFormat="1" ht="15.9" customHeight="1" spans="1:27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</row>
    <row r="101" s="233" customFormat="1" ht="15.9" customHeight="1" spans="1:27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</row>
    <row r="102" s="233" customFormat="1" ht="15.9" customHeight="1" spans="1:27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</row>
    <row r="103" s="233" customFormat="1" ht="15.9" customHeight="1" spans="1:27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</row>
    <row r="104" s="233" customFormat="1" ht="15.9" customHeight="1" spans="1:27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</row>
    <row r="105" s="233" customFormat="1" ht="15.9" customHeight="1" spans="1:27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</row>
    <row r="106" s="233" customFormat="1" ht="15.9" customHeight="1" spans="1:27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</row>
    <row r="107" s="233" customFormat="1" ht="15.9" customHeight="1" spans="1:27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</row>
    <row r="108" s="233" customFormat="1" ht="15.9" customHeight="1" spans="1:27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</row>
    <row r="109" s="233" customFormat="1" ht="15.9" customHeight="1" spans="1:27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</row>
    <row r="110" s="233" customFormat="1" ht="15.9" customHeight="1" spans="1:27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</row>
    <row r="111" s="233" customFormat="1" ht="15.9" customHeight="1" spans="1:27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</row>
    <row r="112" s="233" customFormat="1" ht="15.9" customHeight="1" spans="1:27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</row>
    <row r="113" s="233" customFormat="1" ht="15.9" customHeight="1" spans="1:27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</row>
    <row r="114" s="233" customFormat="1" ht="15.9" customHeight="1" spans="1:27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</row>
    <row r="115" s="233" customFormat="1" ht="15.9" customHeight="1" spans="1:27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</row>
    <row r="116" s="233" customFormat="1" ht="15.9" customHeight="1" spans="1:27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</row>
    <row r="117" s="233" customFormat="1" ht="15.9" customHeight="1" spans="1:27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</row>
    <row r="118" s="233" customFormat="1" ht="15.9" customHeight="1" spans="1:27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</row>
    <row r="119" s="233" customFormat="1" ht="15.9" customHeight="1" spans="1:27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</row>
    <row r="120" s="233" customFormat="1" ht="15.9" customHeight="1" spans="1:27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</row>
    <row r="121" s="233" customFormat="1" ht="15.9" customHeight="1" spans="1:27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</row>
    <row r="122" s="233" customFormat="1" ht="15.9" customHeight="1" spans="1:27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</row>
    <row r="123" s="233" customFormat="1" ht="15.9" customHeight="1" spans="1:27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</row>
    <row r="124" s="233" customFormat="1" ht="15.9" customHeight="1" spans="1:27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</row>
    <row r="125" s="233" customFormat="1" ht="15.9" customHeight="1" spans="1:27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</row>
    <row r="126" s="233" customFormat="1" ht="15.9" customHeight="1" spans="1:27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</row>
    <row r="127" s="233" customFormat="1" ht="15.9" customHeight="1" spans="1:27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</row>
    <row r="128" s="233" customFormat="1" ht="15.9" customHeight="1" spans="1:27">
      <c r="A128" s="295"/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</row>
    <row r="129" s="233" customFormat="1" ht="15.9" customHeight="1" spans="1:27">
      <c r="A129" s="295"/>
      <c r="B129" s="295"/>
      <c r="C129" s="295"/>
      <c r="D129" s="295"/>
      <c r="E129" s="295"/>
      <c r="F129" s="295"/>
      <c r="G129" s="295"/>
      <c r="H129" s="295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</row>
    <row r="130" s="233" customFormat="1" ht="15.9" customHeight="1" spans="1:27">
      <c r="A130" s="295"/>
      <c r="B130" s="295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</row>
    <row r="131" s="233" customFormat="1" ht="15.9" customHeight="1" spans="1:27">
      <c r="A131" s="295"/>
      <c r="B131" s="295"/>
      <c r="C131" s="295"/>
      <c r="D131" s="295"/>
      <c r="E131" s="295"/>
      <c r="F131" s="295"/>
      <c r="G131" s="295"/>
      <c r="H131" s="295"/>
      <c r="I131" s="295"/>
      <c r="J131" s="295"/>
      <c r="K131" s="295"/>
      <c r="L131" s="295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</row>
    <row r="132" s="233" customFormat="1" ht="15.9" customHeight="1" spans="1:27">
      <c r="A132" s="295"/>
      <c r="B132" s="295"/>
      <c r="C132" s="295"/>
      <c r="D132" s="295"/>
      <c r="E132" s="295"/>
      <c r="F132" s="295"/>
      <c r="G132" s="295"/>
      <c r="H132" s="295"/>
      <c r="I132" s="295"/>
      <c r="J132" s="295"/>
      <c r="K132" s="295"/>
      <c r="L132" s="295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</row>
    <row r="133" s="233" customFormat="1" ht="15.9" customHeight="1" spans="1:27">
      <c r="A133" s="295"/>
      <c r="B133" s="295"/>
      <c r="C133" s="295"/>
      <c r="D133" s="295"/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</row>
    <row r="134" s="233" customFormat="1" ht="15.9" customHeight="1" spans="1:27">
      <c r="A134" s="295"/>
      <c r="B134" s="295"/>
      <c r="C134" s="295"/>
      <c r="D134" s="295"/>
      <c r="E134" s="295"/>
      <c r="F134" s="295"/>
      <c r="G134" s="295"/>
      <c r="H134" s="295"/>
      <c r="I134" s="295"/>
      <c r="J134" s="295"/>
      <c r="K134" s="295"/>
      <c r="L134" s="295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</row>
    <row r="135" s="233" customFormat="1" ht="15.9" customHeight="1" spans="1:27">
      <c r="A135" s="295"/>
      <c r="B135" s="295"/>
      <c r="C135" s="295"/>
      <c r="D135" s="295"/>
      <c r="E135" s="295"/>
      <c r="F135" s="295"/>
      <c r="G135" s="295"/>
      <c r="H135" s="295"/>
      <c r="I135" s="295"/>
      <c r="J135" s="295"/>
      <c r="K135" s="295"/>
      <c r="L135" s="295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</row>
    <row r="136" s="233" customFormat="1" ht="15.9" customHeight="1" spans="1:27">
      <c r="A136" s="295"/>
      <c r="B136" s="295"/>
      <c r="C136" s="295"/>
      <c r="D136" s="295"/>
      <c r="E136" s="295"/>
      <c r="F136" s="295"/>
      <c r="G136" s="295"/>
      <c r="H136" s="295"/>
      <c r="I136" s="295"/>
      <c r="J136" s="295"/>
      <c r="K136" s="295"/>
      <c r="L136" s="295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</row>
    <row r="137" s="233" customFormat="1" ht="15.9" customHeight="1" spans="1:27">
      <c r="A137" s="295"/>
      <c r="B137" s="295"/>
      <c r="C137" s="295"/>
      <c r="D137" s="295"/>
      <c r="E137" s="295"/>
      <c r="F137" s="295"/>
      <c r="G137" s="295"/>
      <c r="H137" s="295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</row>
    <row r="138" s="233" customFormat="1" ht="15.9" customHeight="1" spans="1:27">
      <c r="A138" s="295"/>
      <c r="B138" s="295"/>
      <c r="C138" s="295"/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</row>
    <row r="139" s="233" customFormat="1" ht="15.9" customHeight="1" spans="1:27">
      <c r="A139" s="295"/>
      <c r="B139" s="295"/>
      <c r="C139" s="295"/>
      <c r="D139" s="295"/>
      <c r="E139" s="295"/>
      <c r="F139" s="295"/>
      <c r="G139" s="295"/>
      <c r="H139" s="295"/>
      <c r="I139" s="295"/>
      <c r="J139" s="295"/>
      <c r="K139" s="295"/>
      <c r="L139" s="295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</row>
    <row r="140" s="233" customFormat="1" ht="15.9" customHeight="1" spans="1:27">
      <c r="A140" s="295"/>
      <c r="B140" s="295"/>
      <c r="C140" s="295"/>
      <c r="D140" s="295"/>
      <c r="E140" s="295"/>
      <c r="F140" s="295"/>
      <c r="G140" s="295"/>
      <c r="H140" s="295"/>
      <c r="I140" s="295"/>
      <c r="J140" s="295"/>
      <c r="K140" s="295"/>
      <c r="L140" s="295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</row>
    <row r="141" s="233" customFormat="1" ht="15.9" customHeight="1" spans="1:27">
      <c r="A141" s="295"/>
      <c r="B141" s="295"/>
      <c r="C141" s="295"/>
      <c r="D141" s="295"/>
      <c r="E141" s="295"/>
      <c r="F141" s="295"/>
      <c r="G141" s="295"/>
      <c r="H141" s="295"/>
      <c r="I141" s="295"/>
      <c r="J141" s="295"/>
      <c r="K141" s="295"/>
      <c r="L141" s="295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</row>
    <row r="142" s="233" customFormat="1" ht="15.9" customHeight="1" spans="1:27">
      <c r="A142" s="295"/>
      <c r="B142" s="295"/>
      <c r="C142" s="295"/>
      <c r="D142" s="295"/>
      <c r="E142" s="295"/>
      <c r="F142" s="295"/>
      <c r="G142" s="295"/>
      <c r="H142" s="295"/>
      <c r="I142" s="295"/>
      <c r="J142" s="295"/>
      <c r="K142" s="295"/>
      <c r="L142" s="295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</row>
    <row r="143" s="233" customFormat="1" ht="15.9" customHeight="1" spans="1:27">
      <c r="A143" s="295"/>
      <c r="B143" s="295"/>
      <c r="C143" s="295"/>
      <c r="D143" s="295"/>
      <c r="E143" s="295"/>
      <c r="F143" s="295"/>
      <c r="G143" s="295"/>
      <c r="H143" s="295"/>
      <c r="I143" s="295"/>
      <c r="J143" s="295"/>
      <c r="K143" s="295"/>
      <c r="L143" s="295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</row>
    <row r="144" s="233" customFormat="1" ht="15.9" customHeight="1" spans="1:27">
      <c r="A144" s="295"/>
      <c r="B144" s="295"/>
      <c r="C144" s="295"/>
      <c r="D144" s="295"/>
      <c r="E144" s="295"/>
      <c r="F144" s="295"/>
      <c r="G144" s="295"/>
      <c r="H144" s="295"/>
      <c r="I144" s="295"/>
      <c r="J144" s="295"/>
      <c r="K144" s="295"/>
      <c r="L144" s="295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</row>
    <row r="145" s="233" customFormat="1" ht="15.9" customHeight="1" spans="1:27">
      <c r="A145" s="295"/>
      <c r="B145" s="295"/>
      <c r="C145" s="295"/>
      <c r="D145" s="295"/>
      <c r="E145" s="295"/>
      <c r="F145" s="295"/>
      <c r="G145" s="295"/>
      <c r="H145" s="295"/>
      <c r="I145" s="295"/>
      <c r="J145" s="295"/>
      <c r="K145" s="295"/>
      <c r="L145" s="295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</row>
    <row r="146" s="233" customFormat="1" ht="15.9" customHeight="1" spans="1:27">
      <c r="A146" s="295"/>
      <c r="B146" s="295"/>
      <c r="C146" s="295"/>
      <c r="D146" s="295"/>
      <c r="E146" s="295"/>
      <c r="F146" s="295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</row>
    <row r="147" s="233" customFormat="1" ht="15.9" customHeight="1" spans="1:27">
      <c r="A147" s="295"/>
      <c r="B147" s="295"/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</row>
    <row r="148" s="233" customFormat="1" ht="15.9" customHeight="1" spans="1:27">
      <c r="A148" s="295"/>
      <c r="B148" s="295"/>
      <c r="C148" s="295"/>
      <c r="D148" s="295"/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</row>
    <row r="149" s="233" customFormat="1" ht="15.9" customHeight="1" spans="1:27">
      <c r="A149" s="295"/>
      <c r="B149" s="295"/>
      <c r="C149" s="295"/>
      <c r="D149" s="295"/>
      <c r="E149" s="295"/>
      <c r="F149" s="295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</row>
    <row r="150" s="233" customFormat="1" ht="15.9" customHeight="1" spans="1:27">
      <c r="A150" s="295"/>
      <c r="B150" s="295"/>
      <c r="C150" s="295"/>
      <c r="D150" s="295"/>
      <c r="E150" s="295"/>
      <c r="F150" s="295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  <c r="AA150" s="295"/>
    </row>
    <row r="151" s="233" customFormat="1" ht="15.9" customHeight="1" spans="1:27">
      <c r="A151" s="295"/>
      <c r="B151" s="295"/>
      <c r="C151" s="295"/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</row>
    <row r="152" s="233" customFormat="1" ht="15.9" customHeight="1" spans="1:27">
      <c r="A152" s="295"/>
      <c r="B152" s="295"/>
      <c r="C152" s="295"/>
      <c r="D152" s="295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</row>
    <row r="153" s="233" customFormat="1" ht="15.9" customHeight="1" spans="1:27">
      <c r="A153" s="295"/>
      <c r="B153" s="295"/>
      <c r="C153" s="295"/>
      <c r="D153" s="295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</row>
    <row r="154" s="233" customFormat="1" ht="15.9" customHeight="1" spans="1:27">
      <c r="A154" s="295"/>
      <c r="B154" s="295"/>
      <c r="C154" s="295"/>
      <c r="D154" s="295"/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</row>
    <row r="155" s="233" customFormat="1" ht="15.9" customHeight="1" spans="1:27">
      <c r="A155" s="295"/>
      <c r="B155" s="295"/>
      <c r="C155" s="295"/>
      <c r="D155" s="295"/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</row>
    <row r="156" s="233" customFormat="1" ht="15.9" customHeight="1" spans="1:27">
      <c r="A156" s="295"/>
      <c r="B156" s="295"/>
      <c r="C156" s="295"/>
      <c r="D156" s="295"/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</row>
    <row r="157" s="233" customFormat="1" ht="15.9" customHeight="1" spans="1:27">
      <c r="A157" s="295"/>
      <c r="B157" s="295"/>
      <c r="C157" s="295"/>
      <c r="D157" s="295"/>
      <c r="E157" s="295"/>
      <c r="F157" s="295"/>
      <c r="G157" s="295"/>
      <c r="H157" s="295"/>
      <c r="I157" s="295"/>
      <c r="J157" s="295"/>
      <c r="K157" s="295"/>
      <c r="L157" s="295"/>
      <c r="M157" s="295"/>
      <c r="N157" s="295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  <c r="AA157" s="295"/>
    </row>
    <row r="158" s="233" customFormat="1" ht="15.9" customHeight="1" spans="1:27">
      <c r="A158" s="295"/>
      <c r="B158" s="295"/>
      <c r="C158" s="295"/>
      <c r="D158" s="295"/>
      <c r="E158" s="295"/>
      <c r="F158" s="295"/>
      <c r="G158" s="295"/>
      <c r="H158" s="295"/>
      <c r="I158" s="295"/>
      <c r="J158" s="295"/>
      <c r="K158" s="295"/>
      <c r="L158" s="295"/>
      <c r="M158" s="295"/>
      <c r="N158" s="295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  <c r="AA158" s="295"/>
    </row>
    <row r="159" s="233" customFormat="1" ht="15.9" customHeight="1" spans="1:27">
      <c r="A159" s="295"/>
      <c r="B159" s="295"/>
      <c r="C159" s="295"/>
      <c r="D159" s="295"/>
      <c r="E159" s="295"/>
      <c r="F159" s="295"/>
      <c r="G159" s="295"/>
      <c r="H159" s="295"/>
      <c r="I159" s="295"/>
      <c r="J159" s="295"/>
      <c r="K159" s="295"/>
      <c r="L159" s="295"/>
      <c r="M159" s="295"/>
      <c r="N159" s="295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  <c r="AA159" s="295"/>
    </row>
    <row r="160" s="233" customFormat="1" ht="15.9" customHeight="1" spans="1:27">
      <c r="A160" s="295"/>
      <c r="B160" s="295"/>
      <c r="C160" s="295"/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  <c r="O160" s="295"/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  <c r="AA160" s="295"/>
    </row>
    <row r="161" s="233" customFormat="1" ht="15.9" customHeight="1" spans="1:27">
      <c r="A161" s="295"/>
      <c r="B161" s="295"/>
      <c r="C161" s="295"/>
      <c r="D161" s="295"/>
      <c r="E161" s="295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</row>
    <row r="162" s="233" customFormat="1" ht="15.9" customHeight="1" spans="1:27">
      <c r="A162" s="295"/>
      <c r="B162" s="295"/>
      <c r="C162" s="295"/>
      <c r="D162" s="295"/>
      <c r="E162" s="295"/>
      <c r="F162" s="295"/>
      <c r="G162" s="295"/>
      <c r="H162" s="295"/>
      <c r="I162" s="295"/>
      <c r="J162" s="295"/>
      <c r="K162" s="295"/>
      <c r="L162" s="295"/>
      <c r="M162" s="295"/>
      <c r="N162" s="295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  <c r="AA162" s="295"/>
    </row>
    <row r="163" s="233" customFormat="1" ht="15.9" customHeight="1" spans="1:27">
      <c r="A163" s="295"/>
      <c r="B163" s="295"/>
      <c r="C163" s="295"/>
      <c r="D163" s="295"/>
      <c r="E163" s="295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</row>
    <row r="164" s="233" customFormat="1" ht="15.9" customHeight="1" spans="1:27">
      <c r="A164" s="295"/>
      <c r="B164" s="295"/>
      <c r="C164" s="295"/>
      <c r="D164" s="295"/>
      <c r="E164" s="295"/>
      <c r="F164" s="295"/>
      <c r="G164" s="295"/>
      <c r="H164" s="295"/>
      <c r="I164" s="295"/>
      <c r="J164" s="295"/>
      <c r="K164" s="295"/>
      <c r="L164" s="295"/>
      <c r="M164" s="295"/>
      <c r="N164" s="295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  <c r="AA164" s="295"/>
    </row>
    <row r="165" s="233" customFormat="1" ht="15.9" customHeight="1" spans="1:27">
      <c r="A165" s="295"/>
      <c r="B165" s="295"/>
      <c r="C165" s="295"/>
      <c r="D165" s="295"/>
      <c r="E165" s="295"/>
      <c r="F165" s="295"/>
      <c r="G165" s="295"/>
      <c r="H165" s="295"/>
      <c r="I165" s="295"/>
      <c r="J165" s="295"/>
      <c r="K165" s="295"/>
      <c r="L165" s="295"/>
      <c r="M165" s="295"/>
      <c r="N165" s="295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  <c r="AA165" s="295"/>
    </row>
    <row r="166" s="233" customFormat="1" ht="15.9" customHeight="1" spans="1:27">
      <c r="A166" s="295"/>
      <c r="B166" s="295"/>
      <c r="C166" s="295"/>
      <c r="D166" s="295"/>
      <c r="E166" s="295"/>
      <c r="F166" s="295"/>
      <c r="G166" s="295"/>
      <c r="H166" s="295"/>
      <c r="I166" s="295"/>
      <c r="J166" s="295"/>
      <c r="K166" s="295"/>
      <c r="L166" s="295"/>
      <c r="M166" s="295"/>
      <c r="N166" s="295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  <c r="AA166" s="295"/>
    </row>
    <row r="167" s="233" customFormat="1" ht="15.9" customHeight="1" spans="1:27">
      <c r="A167" s="295"/>
      <c r="B167" s="295"/>
      <c r="C167" s="295"/>
      <c r="D167" s="295"/>
      <c r="E167" s="295"/>
      <c r="F167" s="295"/>
      <c r="G167" s="295"/>
      <c r="H167" s="295"/>
      <c r="I167" s="295"/>
      <c r="J167" s="295"/>
      <c r="K167" s="295"/>
      <c r="L167" s="295"/>
      <c r="M167" s="295"/>
      <c r="N167" s="295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  <c r="AA167" s="295"/>
    </row>
    <row r="168" s="233" customFormat="1" ht="15.9" customHeight="1" spans="1:27">
      <c r="A168" s="295"/>
      <c r="B168" s="295"/>
      <c r="C168" s="295"/>
      <c r="D168" s="295"/>
      <c r="E168" s="295"/>
      <c r="F168" s="295"/>
      <c r="G168" s="295"/>
      <c r="H168" s="295"/>
      <c r="I168" s="295"/>
      <c r="J168" s="295"/>
      <c r="K168" s="295"/>
      <c r="L168" s="295"/>
      <c r="M168" s="295"/>
      <c r="N168" s="295"/>
      <c r="O168" s="295"/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  <c r="AA168" s="295"/>
    </row>
    <row r="169" s="233" customFormat="1" ht="15.9" customHeight="1" spans="1:27">
      <c r="A169" s="295"/>
      <c r="B169" s="295"/>
      <c r="C169" s="295"/>
      <c r="D169" s="295"/>
      <c r="E169" s="295"/>
      <c r="F169" s="295"/>
      <c r="G169" s="295"/>
      <c r="H169" s="295"/>
      <c r="I169" s="295"/>
      <c r="J169" s="295"/>
      <c r="K169" s="295"/>
      <c r="L169" s="295"/>
      <c r="M169" s="295"/>
      <c r="N169" s="295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  <c r="AA169" s="295"/>
    </row>
    <row r="170" s="233" customFormat="1" ht="15.9" customHeight="1" spans="1:27">
      <c r="A170" s="295"/>
      <c r="B170" s="295"/>
      <c r="C170" s="295"/>
      <c r="D170" s="295"/>
      <c r="E170" s="295"/>
      <c r="F170" s="295"/>
      <c r="G170" s="295"/>
      <c r="H170" s="295"/>
      <c r="I170" s="295"/>
      <c r="J170" s="295"/>
      <c r="K170" s="295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</row>
    <row r="171" s="233" customFormat="1" ht="15.9" customHeight="1" spans="1:27">
      <c r="A171" s="295"/>
      <c r="B171" s="295"/>
      <c r="C171" s="295"/>
      <c r="D171" s="295"/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</row>
    <row r="172" s="233" customFormat="1" ht="15.9" customHeight="1" spans="1:27">
      <c r="A172" s="295"/>
      <c r="B172" s="295"/>
      <c r="C172" s="295"/>
      <c r="D172" s="295"/>
      <c r="E172" s="295"/>
      <c r="F172" s="295"/>
      <c r="G172" s="295"/>
      <c r="H172" s="295"/>
      <c r="I172" s="295"/>
      <c r="J172" s="295"/>
      <c r="K172" s="295"/>
      <c r="L172" s="295"/>
      <c r="M172" s="295"/>
      <c r="N172" s="295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</row>
    <row r="173" s="233" customFormat="1" ht="15.9" customHeight="1" spans="1:27">
      <c r="A173" s="295"/>
      <c r="B173" s="295"/>
      <c r="C173" s="295"/>
      <c r="D173" s="295"/>
      <c r="E173" s="295"/>
      <c r="F173" s="295"/>
      <c r="G173" s="295"/>
      <c r="H173" s="295"/>
      <c r="I173" s="295"/>
      <c r="J173" s="295"/>
      <c r="K173" s="295"/>
      <c r="L173" s="295"/>
      <c r="M173" s="295"/>
      <c r="N173" s="295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  <c r="AA173" s="295"/>
    </row>
    <row r="174" s="233" customFormat="1" ht="15.9" customHeight="1" spans="1:27">
      <c r="A174" s="295"/>
      <c r="B174" s="295"/>
      <c r="C174" s="295"/>
      <c r="D174" s="295"/>
      <c r="E174" s="295"/>
      <c r="F174" s="295"/>
      <c r="G174" s="295"/>
      <c r="H174" s="295"/>
      <c r="I174" s="295"/>
      <c r="J174" s="295"/>
      <c r="K174" s="295"/>
      <c r="L174" s="295"/>
      <c r="M174" s="295"/>
      <c r="N174" s="295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  <c r="AA174" s="295"/>
    </row>
    <row r="175" s="233" customFormat="1" ht="15.9" customHeight="1" spans="1:27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</row>
    <row r="176" s="233" customFormat="1" ht="15.9" customHeight="1" spans="1:27">
      <c r="A176" s="295"/>
      <c r="B176" s="295"/>
      <c r="C176" s="295"/>
      <c r="D176" s="295"/>
      <c r="E176" s="295"/>
      <c r="F176" s="295"/>
      <c r="G176" s="295"/>
      <c r="H176" s="295"/>
      <c r="I176" s="295"/>
      <c r="J176" s="295"/>
      <c r="K176" s="295"/>
      <c r="L176" s="295"/>
      <c r="M176" s="295"/>
      <c r="N176" s="295"/>
      <c r="O176" s="295"/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  <c r="AA176" s="295"/>
    </row>
    <row r="177" s="233" customFormat="1" ht="15.9" customHeight="1" spans="1:27">
      <c r="A177" s="295"/>
      <c r="B177" s="295"/>
      <c r="C177" s="295"/>
      <c r="D177" s="295"/>
      <c r="E177" s="295"/>
      <c r="F177" s="295"/>
      <c r="G177" s="295"/>
      <c r="H177" s="295"/>
      <c r="I177" s="295"/>
      <c r="J177" s="295"/>
      <c r="K177" s="295"/>
      <c r="L177" s="295"/>
      <c r="M177" s="295"/>
      <c r="N177" s="295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  <c r="AA177" s="295"/>
    </row>
    <row r="178" s="233" customFormat="1" ht="15.9" customHeight="1" spans="1:27">
      <c r="A178" s="295"/>
      <c r="B178" s="295"/>
      <c r="C178" s="295"/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  <c r="AA178" s="295"/>
    </row>
    <row r="179" s="233" customFormat="1" ht="15.9" customHeight="1" spans="1:27">
      <c r="A179" s="295"/>
      <c r="B179" s="295"/>
      <c r="C179" s="295"/>
      <c r="D179" s="295"/>
      <c r="E179" s="295"/>
      <c r="F179" s="295"/>
      <c r="G179" s="295"/>
      <c r="H179" s="295"/>
      <c r="I179" s="295"/>
      <c r="J179" s="295"/>
      <c r="K179" s="295"/>
      <c r="L179" s="295"/>
      <c r="M179" s="295"/>
      <c r="N179" s="295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  <c r="AA179" s="295"/>
    </row>
    <row r="180" s="233" customFormat="1" ht="15.9" customHeight="1" spans="1:27">
      <c r="A180" s="295"/>
      <c r="B180" s="295"/>
      <c r="C180" s="295"/>
      <c r="D180" s="295"/>
      <c r="E180" s="295"/>
      <c r="F180" s="295"/>
      <c r="G180" s="295"/>
      <c r="H180" s="295"/>
      <c r="I180" s="295"/>
      <c r="J180" s="295"/>
      <c r="K180" s="295"/>
      <c r="L180" s="295"/>
      <c r="M180" s="295"/>
      <c r="N180" s="295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  <c r="AA180" s="295"/>
    </row>
    <row r="181" s="233" customFormat="1" ht="15.9" customHeight="1" spans="1:27">
      <c r="A181" s="295"/>
      <c r="B181" s="295"/>
      <c r="C181" s="295"/>
      <c r="D181" s="295"/>
      <c r="E181" s="295"/>
      <c r="F181" s="295"/>
      <c r="G181" s="295"/>
      <c r="H181" s="295"/>
      <c r="I181" s="295"/>
      <c r="J181" s="295"/>
      <c r="K181" s="295"/>
      <c r="L181" s="295"/>
      <c r="M181" s="295"/>
      <c r="N181" s="295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  <c r="AA181" s="295"/>
    </row>
    <row r="182" s="233" customFormat="1" ht="15.9" customHeight="1" spans="1:27">
      <c r="A182" s="295"/>
      <c r="B182" s="295"/>
      <c r="C182" s="295"/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</row>
    <row r="183" s="233" customFormat="1" ht="15.9" customHeight="1" spans="1:27">
      <c r="A183" s="295"/>
      <c r="B183" s="295"/>
      <c r="C183" s="295"/>
      <c r="D183" s="295"/>
      <c r="E183" s="295"/>
      <c r="F183" s="295"/>
      <c r="G183" s="295"/>
      <c r="H183" s="295"/>
      <c r="I183" s="295"/>
      <c r="J183" s="295"/>
      <c r="K183" s="295"/>
      <c r="L183" s="295"/>
      <c r="M183" s="295"/>
      <c r="N183" s="295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</row>
    <row r="184" s="233" customFormat="1" ht="15.9" customHeight="1" spans="1:27">
      <c r="A184" s="295"/>
      <c r="B184" s="295"/>
      <c r="C184" s="295"/>
      <c r="D184" s="295"/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</row>
    <row r="185" s="233" customFormat="1" ht="15.9" customHeight="1" spans="1:27">
      <c r="A185" s="295"/>
      <c r="B185" s="295"/>
      <c r="C185" s="295"/>
      <c r="D185" s="295"/>
      <c r="E185" s="295"/>
      <c r="F185" s="295"/>
      <c r="G185" s="295"/>
      <c r="H185" s="295"/>
      <c r="I185" s="295"/>
      <c r="J185" s="295"/>
      <c r="K185" s="295"/>
      <c r="L185" s="295"/>
      <c r="M185" s="295"/>
      <c r="N185" s="295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  <c r="AA185" s="295"/>
    </row>
    <row r="186" s="233" customFormat="1" ht="15.9" customHeight="1" spans="1:27">
      <c r="A186" s="295"/>
      <c r="B186" s="295"/>
      <c r="C186" s="295"/>
      <c r="D186" s="295"/>
      <c r="E186" s="295"/>
      <c r="F186" s="295"/>
      <c r="G186" s="295"/>
      <c r="H186" s="295"/>
      <c r="I186" s="295"/>
      <c r="J186" s="295"/>
      <c r="K186" s="295"/>
      <c r="L186" s="295"/>
      <c r="M186" s="295"/>
      <c r="N186" s="295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  <c r="AA186" s="295"/>
    </row>
    <row r="187" s="233" customFormat="1" ht="15.9" customHeight="1" spans="1:27">
      <c r="A187" s="295"/>
      <c r="B187" s="295"/>
      <c r="C187" s="295"/>
      <c r="D187" s="295"/>
      <c r="E187" s="295"/>
      <c r="F187" s="295"/>
      <c r="G187" s="295"/>
      <c r="H187" s="295"/>
      <c r="I187" s="295"/>
      <c r="J187" s="295"/>
      <c r="K187" s="295"/>
      <c r="L187" s="295"/>
      <c r="M187" s="295"/>
      <c r="N187" s="295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  <c r="AA187" s="295"/>
    </row>
    <row r="188" s="233" customFormat="1" ht="15.9" customHeight="1" spans="1:27">
      <c r="A188" s="295"/>
      <c r="B188" s="295"/>
      <c r="C188" s="295"/>
      <c r="D188" s="295"/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</row>
    <row r="189" s="233" customFormat="1" ht="15.9" customHeight="1" spans="1:27">
      <c r="A189" s="295"/>
      <c r="B189" s="295"/>
      <c r="C189" s="295"/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</row>
    <row r="190" s="233" customFormat="1" ht="15.9" customHeight="1" spans="1:27">
      <c r="A190" s="295"/>
      <c r="B190" s="295"/>
      <c r="C190" s="295"/>
      <c r="D190" s="295"/>
      <c r="E190" s="295"/>
      <c r="F190" s="295"/>
      <c r="G190" s="295"/>
      <c r="H190" s="295"/>
      <c r="I190" s="295"/>
      <c r="J190" s="295"/>
      <c r="K190" s="295"/>
      <c r="L190" s="295"/>
      <c r="M190" s="295"/>
      <c r="N190" s="295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  <c r="AA190" s="295"/>
    </row>
    <row r="191" s="233" customFormat="1" ht="15.9" customHeight="1" spans="1:27">
      <c r="A191" s="295"/>
      <c r="B191" s="295"/>
      <c r="C191" s="295"/>
      <c r="D191" s="295"/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</row>
    <row r="192" s="233" customFormat="1" ht="15.9" customHeight="1" spans="1:27">
      <c r="A192" s="295"/>
      <c r="B192" s="295"/>
      <c r="C192" s="295"/>
      <c r="D192" s="295"/>
      <c r="E192" s="295"/>
      <c r="F192" s="295"/>
      <c r="G192" s="295"/>
      <c r="H192" s="295"/>
      <c r="I192" s="295"/>
      <c r="J192" s="295"/>
      <c r="K192" s="295"/>
      <c r="L192" s="295"/>
      <c r="M192" s="295"/>
      <c r="N192" s="295"/>
      <c r="O192" s="295"/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  <c r="AA192" s="295"/>
    </row>
    <row r="193" s="233" customFormat="1" ht="15.9" customHeight="1" spans="1:27">
      <c r="A193" s="295"/>
      <c r="B193" s="295"/>
      <c r="C193" s="295"/>
      <c r="D193" s="295"/>
      <c r="E193" s="295"/>
      <c r="F193" s="295"/>
      <c r="G193" s="295"/>
      <c r="H193" s="295"/>
      <c r="I193" s="295"/>
      <c r="J193" s="295"/>
      <c r="K193" s="295"/>
      <c r="L193" s="295"/>
      <c r="M193" s="295"/>
      <c r="N193" s="295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  <c r="AA193" s="295"/>
    </row>
    <row r="194" s="233" customFormat="1" ht="15.9" customHeight="1" spans="1:27">
      <c r="A194" s="295"/>
      <c r="B194" s="295"/>
      <c r="C194" s="295"/>
      <c r="D194" s="295"/>
      <c r="E194" s="295"/>
      <c r="F194" s="295"/>
      <c r="G194" s="295"/>
      <c r="H194" s="295"/>
      <c r="I194" s="295"/>
      <c r="J194" s="295"/>
      <c r="K194" s="295"/>
      <c r="L194" s="295"/>
      <c r="M194" s="295"/>
      <c r="N194" s="295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  <c r="AA194" s="295"/>
    </row>
    <row r="195" s="233" customFormat="1" ht="15.9" customHeight="1" spans="1:27">
      <c r="A195" s="295"/>
      <c r="B195" s="295"/>
      <c r="C195" s="295"/>
      <c r="D195" s="295"/>
      <c r="E195" s="295"/>
      <c r="F195" s="295"/>
      <c r="G195" s="295"/>
      <c r="H195" s="295"/>
      <c r="I195" s="295"/>
      <c r="J195" s="295"/>
      <c r="K195" s="295"/>
      <c r="L195" s="295"/>
      <c r="M195" s="295"/>
      <c r="N195" s="295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  <c r="AA195" s="295"/>
    </row>
    <row r="196" s="233" customFormat="1" ht="15.9" customHeight="1" spans="1:27">
      <c r="A196" s="295"/>
      <c r="B196" s="295"/>
      <c r="C196" s="295"/>
      <c r="D196" s="295"/>
      <c r="E196" s="295"/>
      <c r="F196" s="295"/>
      <c r="G196" s="295"/>
      <c r="H196" s="295"/>
      <c r="I196" s="295"/>
      <c r="J196" s="295"/>
      <c r="K196" s="295"/>
      <c r="L196" s="295"/>
      <c r="M196" s="295"/>
      <c r="N196" s="295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  <c r="AA196" s="295"/>
    </row>
    <row r="197" s="233" customFormat="1" ht="15.9" customHeight="1" spans="1:27">
      <c r="A197" s="295"/>
      <c r="B197" s="295"/>
      <c r="C197" s="295"/>
      <c r="D197" s="295"/>
      <c r="E197" s="295"/>
      <c r="F197" s="295"/>
      <c r="G197" s="295"/>
      <c r="H197" s="295"/>
      <c r="I197" s="295"/>
      <c r="J197" s="295"/>
      <c r="K197" s="295"/>
      <c r="L197" s="295"/>
      <c r="M197" s="295"/>
      <c r="N197" s="295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  <c r="AA197" s="295"/>
    </row>
    <row r="198" s="233" customFormat="1" ht="15.9" customHeight="1" spans="1:27">
      <c r="A198" s="295"/>
      <c r="B198" s="295"/>
      <c r="C198" s="295"/>
      <c r="D198" s="295"/>
      <c r="E198" s="295"/>
      <c r="F198" s="295"/>
      <c r="G198" s="295"/>
      <c r="H198" s="295"/>
      <c r="I198" s="295"/>
      <c r="J198" s="295"/>
      <c r="K198" s="295"/>
      <c r="L198" s="295"/>
      <c r="M198" s="295"/>
      <c r="N198" s="295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  <c r="AA198" s="295"/>
    </row>
    <row r="199" s="233" customFormat="1" ht="15.9" customHeight="1" spans="1:27">
      <c r="A199" s="295"/>
      <c r="B199" s="295"/>
      <c r="C199" s="295"/>
      <c r="D199" s="295"/>
      <c r="E199" s="295"/>
      <c r="F199" s="295"/>
      <c r="G199" s="295"/>
      <c r="H199" s="295"/>
      <c r="I199" s="295"/>
      <c r="J199" s="295"/>
      <c r="K199" s="295"/>
      <c r="L199" s="295"/>
      <c r="M199" s="295"/>
      <c r="N199" s="295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  <c r="AA199" s="295"/>
    </row>
    <row r="200" s="233" customFormat="1" ht="15.9" customHeight="1" spans="1:27">
      <c r="A200" s="295"/>
      <c r="B200" s="295"/>
      <c r="C200" s="295"/>
      <c r="D200" s="295"/>
      <c r="E200" s="295"/>
      <c r="F200" s="295"/>
      <c r="G200" s="295"/>
      <c r="H200" s="295"/>
      <c r="I200" s="295"/>
      <c r="J200" s="295"/>
      <c r="K200" s="295"/>
      <c r="L200" s="295"/>
      <c r="M200" s="295"/>
      <c r="N200" s="295"/>
      <c r="O200" s="295"/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  <c r="AA200" s="295"/>
    </row>
    <row r="201" s="233" customFormat="1" ht="15.9" customHeight="1" spans="1:27">
      <c r="A201" s="295"/>
      <c r="B201" s="295"/>
      <c r="C201" s="295"/>
      <c r="D201" s="295"/>
      <c r="E201" s="295"/>
      <c r="F201" s="295"/>
      <c r="G201" s="295"/>
      <c r="H201" s="295"/>
      <c r="I201" s="295"/>
      <c r="J201" s="295"/>
      <c r="K201" s="295"/>
      <c r="L201" s="295"/>
      <c r="M201" s="295"/>
      <c r="N201" s="295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  <c r="AA201" s="295"/>
    </row>
    <row r="202" s="233" customFormat="1" ht="15.9" customHeight="1" spans="1:27">
      <c r="A202" s="295"/>
      <c r="B202" s="295"/>
      <c r="C202" s="295"/>
      <c r="D202" s="295"/>
      <c r="E202" s="295"/>
      <c r="F202" s="295"/>
      <c r="G202" s="295"/>
      <c r="H202" s="295"/>
      <c r="I202" s="295"/>
      <c r="J202" s="295"/>
      <c r="K202" s="295"/>
      <c r="L202" s="295"/>
      <c r="M202" s="295"/>
      <c r="N202" s="295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  <c r="AA202" s="295"/>
    </row>
    <row r="203" s="233" customFormat="1" ht="15.9" customHeight="1" spans="1:27">
      <c r="A203" s="295"/>
      <c r="B203" s="295"/>
      <c r="C203" s="295"/>
      <c r="D203" s="295"/>
      <c r="E203" s="295"/>
      <c r="F203" s="295"/>
      <c r="G203" s="295"/>
      <c r="H203" s="295"/>
      <c r="I203" s="295"/>
      <c r="J203" s="295"/>
      <c r="K203" s="295"/>
      <c r="L203" s="295"/>
      <c r="M203" s="295"/>
      <c r="N203" s="295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  <c r="AA203" s="295"/>
    </row>
    <row r="204" s="233" customFormat="1" ht="15.9" customHeight="1" spans="1:27">
      <c r="A204" s="295"/>
      <c r="B204" s="295"/>
      <c r="C204" s="295"/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  <c r="AA204" s="295"/>
    </row>
    <row r="205" s="233" customFormat="1" ht="15.9" customHeight="1" spans="1:27">
      <c r="A205" s="295"/>
      <c r="B205" s="295"/>
      <c r="C205" s="295"/>
      <c r="D205" s="295"/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</row>
    <row r="206" s="233" customFormat="1" ht="15.9" customHeight="1" spans="1:27">
      <c r="A206" s="295"/>
      <c r="B206" s="295"/>
      <c r="C206" s="295"/>
      <c r="D206" s="295"/>
      <c r="E206" s="295"/>
      <c r="F206" s="295"/>
      <c r="G206" s="295"/>
      <c r="H206" s="295"/>
      <c r="I206" s="295"/>
      <c r="J206" s="295"/>
      <c r="K206" s="295"/>
      <c r="L206" s="295"/>
      <c r="M206" s="295"/>
      <c r="N206" s="295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  <c r="AA206" s="295"/>
    </row>
    <row r="207" s="233" customFormat="1" ht="15.9" customHeight="1" spans="1:27">
      <c r="A207" s="295"/>
      <c r="B207" s="295"/>
      <c r="C207" s="295"/>
      <c r="D207" s="295"/>
      <c r="E207" s="295"/>
      <c r="F207" s="295"/>
      <c r="G207" s="295"/>
      <c r="H207" s="295"/>
      <c r="I207" s="295"/>
      <c r="J207" s="295"/>
      <c r="K207" s="295"/>
      <c r="L207" s="295"/>
      <c r="M207" s="295"/>
      <c r="N207" s="295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  <c r="AA207" s="295"/>
    </row>
    <row r="208" s="233" customFormat="1" ht="15.9" customHeight="1" spans="1:27">
      <c r="A208" s="295"/>
      <c r="B208" s="295"/>
      <c r="C208" s="295"/>
      <c r="D208" s="295"/>
      <c r="E208" s="295"/>
      <c r="F208" s="295"/>
      <c r="G208" s="295"/>
      <c r="H208" s="295"/>
      <c r="I208" s="295"/>
      <c r="J208" s="295"/>
      <c r="K208" s="295"/>
      <c r="L208" s="295"/>
      <c r="M208" s="295"/>
      <c r="N208" s="295"/>
      <c r="O208" s="295"/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  <c r="AA208" s="295"/>
    </row>
    <row r="209" s="233" customFormat="1" ht="15.9" customHeight="1" spans="1:27">
      <c r="A209" s="295"/>
      <c r="B209" s="295"/>
      <c r="C209" s="295"/>
      <c r="D209" s="295"/>
      <c r="E209" s="295"/>
      <c r="F209" s="295"/>
      <c r="G209" s="295"/>
      <c r="H209" s="295"/>
      <c r="I209" s="295"/>
      <c r="J209" s="295"/>
      <c r="K209" s="295"/>
      <c r="L209" s="295"/>
      <c r="M209" s="295"/>
      <c r="N209" s="295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  <c r="AA209" s="295"/>
    </row>
    <row r="210" s="233" customFormat="1" ht="15.9" customHeight="1" spans="1:27">
      <c r="A210" s="295"/>
      <c r="B210" s="295"/>
      <c r="C210" s="295"/>
      <c r="D210" s="295"/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</row>
    <row r="211" s="233" customFormat="1" ht="15.9" customHeight="1" spans="1:27">
      <c r="A211" s="295"/>
      <c r="B211" s="295"/>
      <c r="C211" s="295"/>
      <c r="D211" s="295"/>
      <c r="E211" s="295"/>
      <c r="F211" s="295"/>
      <c r="G211" s="295"/>
      <c r="H211" s="295"/>
      <c r="I211" s="295"/>
      <c r="J211" s="295"/>
      <c r="K211" s="295"/>
      <c r="L211" s="295"/>
      <c r="M211" s="295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</row>
    <row r="212" s="233" customFormat="1" ht="15.9" customHeight="1" spans="1:27">
      <c r="A212" s="295"/>
      <c r="B212" s="295"/>
      <c r="C212" s="295"/>
      <c r="D212" s="295"/>
      <c r="E212" s="295"/>
      <c r="F212" s="295"/>
      <c r="G212" s="295"/>
      <c r="H212" s="295"/>
      <c r="I212" s="295"/>
      <c r="J212" s="295"/>
      <c r="K212" s="295"/>
      <c r="L212" s="295"/>
      <c r="M212" s="295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</row>
    <row r="213" s="233" customFormat="1" ht="15.9" customHeight="1" spans="1:27">
      <c r="A213" s="295"/>
      <c r="B213" s="295"/>
      <c r="C213" s="295"/>
      <c r="D213" s="295"/>
      <c r="E213" s="295"/>
      <c r="F213" s="295"/>
      <c r="G213" s="295"/>
      <c r="H213" s="295"/>
      <c r="I213" s="295"/>
      <c r="J213" s="295"/>
      <c r="K213" s="295"/>
      <c r="L213" s="295"/>
      <c r="M213" s="295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</row>
    <row r="214" s="233" customFormat="1" ht="15.9" customHeight="1" spans="1:27">
      <c r="A214" s="295"/>
      <c r="B214" s="295"/>
      <c r="C214" s="295"/>
      <c r="D214" s="295"/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</row>
    <row r="215" s="233" customFormat="1" ht="15.9" customHeight="1" spans="1:27">
      <c r="A215" s="295"/>
      <c r="B215" s="295"/>
      <c r="C215" s="295"/>
      <c r="D215" s="295"/>
      <c r="E215" s="295"/>
      <c r="F215" s="295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</row>
    <row r="216" s="233" customFormat="1" ht="15.9" customHeight="1" spans="1:27">
      <c r="A216" s="295"/>
      <c r="B216" s="295"/>
      <c r="C216" s="295"/>
      <c r="D216" s="295"/>
      <c r="E216" s="295"/>
      <c r="F216" s="295"/>
      <c r="G216" s="295"/>
      <c r="H216" s="295"/>
      <c r="I216" s="295"/>
      <c r="J216" s="295"/>
      <c r="K216" s="295"/>
      <c r="L216" s="295"/>
      <c r="M216" s="295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</row>
    <row r="217" s="233" customFormat="1" ht="15.9" customHeight="1" spans="1:27">
      <c r="A217" s="295"/>
      <c r="B217" s="295"/>
      <c r="C217" s="295"/>
      <c r="D217" s="295"/>
      <c r="E217" s="295"/>
      <c r="F217" s="295"/>
      <c r="G217" s="295"/>
      <c r="H217" s="295"/>
      <c r="I217" s="295"/>
      <c r="J217" s="295"/>
      <c r="K217" s="295"/>
      <c r="L217" s="295"/>
      <c r="M217" s="295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</row>
    <row r="218" s="233" customFormat="1" ht="15.9" customHeight="1" spans="1:27">
      <c r="A218" s="295"/>
      <c r="B218" s="295"/>
      <c r="C218" s="295"/>
      <c r="D218" s="295"/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</row>
    <row r="219" s="233" customFormat="1" ht="15.9" customHeight="1" spans="1:27">
      <c r="A219" s="295"/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</row>
    <row r="220" s="233" customFormat="1" ht="15.9" customHeight="1" spans="1:27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</row>
    <row r="221" s="233" customFormat="1" ht="15.9" customHeight="1" spans="1:27">
      <c r="A221" s="295"/>
      <c r="B221" s="295"/>
      <c r="C221" s="295"/>
      <c r="D221" s="295"/>
      <c r="E221" s="295"/>
      <c r="F221" s="295"/>
      <c r="G221" s="295"/>
      <c r="H221" s="295"/>
      <c r="I221" s="295"/>
      <c r="J221" s="295"/>
      <c r="K221" s="295"/>
      <c r="L221" s="295"/>
      <c r="M221" s="295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</row>
    <row r="222" s="233" customFormat="1" ht="15.9" customHeight="1" spans="1:27">
      <c r="A222" s="295"/>
      <c r="B222" s="295"/>
      <c r="C222" s="295"/>
      <c r="D222" s="295"/>
      <c r="E222" s="295"/>
      <c r="F222" s="295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</row>
    <row r="223" s="233" customFormat="1" ht="15.9" customHeight="1" spans="1:27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</row>
    <row r="224" s="233" customFormat="1" ht="15.9" customHeight="1" spans="1:27">
      <c r="A224" s="295"/>
      <c r="B224" s="295"/>
      <c r="C224" s="295"/>
      <c r="D224" s="295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</row>
    <row r="225" s="233" customFormat="1" ht="15.9" customHeight="1" spans="1:27">
      <c r="A225" s="295"/>
      <c r="B225" s="295"/>
      <c r="C225" s="295"/>
      <c r="D225" s="295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</row>
    <row r="226" s="233" customFormat="1" ht="15.9" customHeight="1" spans="1:27">
      <c r="A226" s="295"/>
      <c r="B226" s="295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</row>
    <row r="227" s="233" customFormat="1" ht="15.9" customHeight="1" spans="1:27">
      <c r="A227" s="295"/>
      <c r="B227" s="295"/>
      <c r="C227" s="295"/>
      <c r="D227" s="295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</row>
    <row r="228" s="233" customFormat="1" ht="15.9" customHeight="1" spans="1:27">
      <c r="A228" s="295"/>
      <c r="B228" s="295"/>
      <c r="C228" s="295"/>
      <c r="D228" s="295"/>
      <c r="E228" s="295"/>
      <c r="F228" s="295"/>
      <c r="G228" s="295"/>
      <c r="H228" s="295"/>
      <c r="I228" s="295"/>
      <c r="J228" s="295"/>
      <c r="K228" s="295"/>
      <c r="L228" s="295"/>
      <c r="M228" s="295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</row>
    <row r="229" s="233" customFormat="1" ht="15.9" customHeight="1" spans="1:27">
      <c r="A229" s="295"/>
      <c r="B229" s="295"/>
      <c r="C229" s="295"/>
      <c r="D229" s="295"/>
      <c r="E229" s="295"/>
      <c r="F229" s="295"/>
      <c r="G229" s="295"/>
      <c r="H229" s="295"/>
      <c r="I229" s="295"/>
      <c r="J229" s="295"/>
      <c r="K229" s="295"/>
      <c r="L229" s="295"/>
      <c r="M229" s="295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</row>
    <row r="230" s="233" customFormat="1" ht="15.9" customHeight="1" spans="1:27">
      <c r="A230" s="295"/>
      <c r="B230" s="295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</row>
    <row r="231" s="233" customFormat="1" ht="15.9" customHeight="1" spans="1:27">
      <c r="A231" s="295"/>
      <c r="B231" s="295"/>
      <c r="C231" s="295"/>
      <c r="D231" s="295"/>
      <c r="E231" s="295"/>
      <c r="F231" s="295"/>
      <c r="G231" s="295"/>
      <c r="H231" s="295"/>
      <c r="I231" s="295"/>
      <c r="J231" s="295"/>
      <c r="K231" s="295"/>
      <c r="L231" s="295"/>
      <c r="M231" s="295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</row>
    <row r="232" s="233" customFormat="1" ht="15.9" customHeight="1" spans="1:27">
      <c r="A232" s="295"/>
      <c r="B232" s="295"/>
      <c r="C232" s="295"/>
      <c r="D232" s="295"/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</row>
    <row r="233" s="233" customFormat="1" ht="15.9" customHeight="1" spans="1:27">
      <c r="A233" s="295"/>
      <c r="B233" s="295"/>
      <c r="C233" s="295"/>
      <c r="D233" s="295"/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</row>
    <row r="234" s="233" customFormat="1" ht="15.9" customHeight="1" spans="1:27">
      <c r="A234" s="295"/>
      <c r="B234" s="295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</row>
    <row r="235" s="233" customFormat="1" ht="15.9" customHeight="1" spans="1:27">
      <c r="A235" s="295"/>
      <c r="B235" s="295"/>
      <c r="C235" s="295"/>
      <c r="D235" s="295"/>
      <c r="E235" s="295"/>
      <c r="F235" s="295"/>
      <c r="G235" s="29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</row>
    <row r="236" s="233" customFormat="1" ht="15.9" customHeight="1" spans="1:27">
      <c r="A236" s="295"/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</row>
    <row r="237" s="233" customFormat="1" ht="15.9" customHeight="1" spans="1:27">
      <c r="A237" s="295"/>
      <c r="B237" s="295"/>
      <c r="C237" s="295"/>
      <c r="D237" s="295"/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</row>
    <row r="238" s="233" customFormat="1" ht="15.9" customHeight="1" spans="1:27">
      <c r="A238" s="295"/>
      <c r="B238" s="295"/>
      <c r="C238" s="295"/>
      <c r="D238" s="295"/>
      <c r="E238" s="295"/>
      <c r="F238" s="295"/>
      <c r="G238" s="295"/>
      <c r="H238" s="295"/>
      <c r="I238" s="295"/>
      <c r="J238" s="295"/>
      <c r="K238" s="295"/>
      <c r="L238" s="295"/>
      <c r="M238" s="295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</row>
    <row r="239" s="233" customFormat="1" ht="15.9" customHeight="1" spans="1:27">
      <c r="A239" s="295"/>
      <c r="B239" s="295"/>
      <c r="C239" s="295"/>
      <c r="D239" s="295"/>
      <c r="E239" s="295"/>
      <c r="F239" s="295"/>
      <c r="G239" s="295"/>
      <c r="H239" s="295"/>
      <c r="I239" s="295"/>
      <c r="J239" s="295"/>
      <c r="K239" s="295"/>
      <c r="L239" s="295"/>
      <c r="M239" s="295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</row>
    <row r="240" s="233" customFormat="1" ht="15.9" customHeight="1" spans="1:27">
      <c r="A240" s="295"/>
      <c r="B240" s="295"/>
      <c r="C240" s="295"/>
      <c r="D240" s="295"/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</row>
    <row r="241" s="233" customFormat="1" ht="15.9" customHeight="1" spans="1:27">
      <c r="A241" s="295"/>
      <c r="B241" s="295"/>
      <c r="C241" s="295"/>
      <c r="D241" s="295"/>
      <c r="E241" s="295"/>
      <c r="F241" s="295"/>
      <c r="G241" s="295"/>
      <c r="H241" s="295"/>
      <c r="I241" s="295"/>
      <c r="J241" s="295"/>
      <c r="K241" s="295"/>
      <c r="L241" s="295"/>
      <c r="M241" s="295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</row>
    <row r="242" s="233" customFormat="1" ht="15.9" customHeight="1" spans="1:27">
      <c r="A242" s="295"/>
      <c r="B242" s="295"/>
      <c r="C242" s="295"/>
      <c r="D242" s="295"/>
      <c r="E242" s="295"/>
      <c r="F242" s="295"/>
      <c r="G242" s="295"/>
      <c r="H242" s="295"/>
      <c r="I242" s="295"/>
      <c r="J242" s="295"/>
      <c r="K242" s="295"/>
      <c r="L242" s="295"/>
      <c r="M242" s="295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</row>
    <row r="243" s="233" customFormat="1" ht="15.9" customHeight="1" spans="1:27">
      <c r="A243" s="295"/>
      <c r="B243" s="295"/>
      <c r="C243" s="295"/>
      <c r="D243" s="295"/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</row>
    <row r="244" s="233" customFormat="1" ht="15.9" customHeight="1" spans="1:27">
      <c r="A244" s="295"/>
      <c r="B244" s="295"/>
      <c r="C244" s="295"/>
      <c r="D244" s="295"/>
      <c r="E244" s="295"/>
      <c r="F244" s="295"/>
      <c r="G244" s="295"/>
      <c r="H244" s="295"/>
      <c r="I244" s="295"/>
      <c r="J244" s="295"/>
      <c r="K244" s="295"/>
      <c r="L244" s="295"/>
      <c r="M244" s="295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</row>
    <row r="245" s="233" customFormat="1" ht="15.9" customHeight="1" spans="1:27">
      <c r="A245" s="295"/>
      <c r="B245" s="295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</row>
    <row r="246" s="233" customFormat="1" ht="15.9" customHeight="1" spans="1:27">
      <c r="A246" s="295"/>
      <c r="B246" s="295"/>
      <c r="C246" s="295"/>
      <c r="D246" s="295"/>
      <c r="E246" s="295"/>
      <c r="F246" s="295"/>
      <c r="G246" s="295"/>
      <c r="H246" s="295"/>
      <c r="I246" s="295"/>
      <c r="J246" s="295"/>
      <c r="K246" s="295"/>
      <c r="L246" s="295"/>
      <c r="M246" s="295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</row>
    <row r="247" s="233" customFormat="1" ht="15.9" customHeight="1" spans="1:27">
      <c r="A247" s="295"/>
      <c r="B247" s="295"/>
      <c r="C247" s="295"/>
      <c r="D247" s="295"/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</row>
    <row r="248" s="233" customFormat="1" ht="15.9" customHeight="1" spans="1:27">
      <c r="A248" s="295"/>
      <c r="B248" s="295"/>
      <c r="C248" s="295"/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</row>
    <row r="249" s="233" customFormat="1" ht="15.9" customHeight="1" spans="1:27">
      <c r="A249" s="295"/>
      <c r="B249" s="295"/>
      <c r="C249" s="295"/>
      <c r="D249" s="295"/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</row>
    <row r="250" s="233" customFormat="1" ht="15.9" customHeight="1" spans="1:27">
      <c r="A250" s="295"/>
      <c r="B250" s="295"/>
      <c r="C250" s="295"/>
      <c r="D250" s="295"/>
      <c r="E250" s="295"/>
      <c r="F250" s="295"/>
      <c r="G250" s="295"/>
      <c r="H250" s="295"/>
      <c r="I250" s="295"/>
      <c r="J250" s="295"/>
      <c r="K250" s="295"/>
      <c r="L250" s="295"/>
      <c r="M250" s="295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</row>
    <row r="251" s="233" customFormat="1" ht="15.9" customHeight="1" spans="1:27">
      <c r="A251" s="295"/>
      <c r="B251" s="295"/>
      <c r="C251" s="295"/>
      <c r="D251" s="295"/>
      <c r="E251" s="295"/>
      <c r="F251" s="295"/>
      <c r="G251" s="295"/>
      <c r="H251" s="295"/>
      <c r="I251" s="295"/>
      <c r="J251" s="295"/>
      <c r="K251" s="295"/>
      <c r="L251" s="295"/>
      <c r="M251" s="295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</row>
    <row r="252" s="233" customFormat="1" ht="15.9" customHeight="1" spans="1:27">
      <c r="A252" s="295"/>
      <c r="B252" s="295"/>
      <c r="C252" s="295"/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</row>
    <row r="253" s="233" customFormat="1" ht="15.9" customHeight="1" spans="1:27">
      <c r="A253" s="295"/>
      <c r="B253" s="295"/>
      <c r="C253" s="295"/>
      <c r="D253" s="295"/>
      <c r="E253" s="295"/>
      <c r="F253" s="295"/>
      <c r="G253" s="295"/>
      <c r="H253" s="295"/>
      <c r="I253" s="295"/>
      <c r="J253" s="295"/>
      <c r="K253" s="295"/>
      <c r="L253" s="295"/>
      <c r="M253" s="295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</row>
    <row r="254" s="233" customFormat="1" ht="15.9" customHeight="1" spans="1:27">
      <c r="A254" s="295"/>
      <c r="B254" s="295"/>
      <c r="C254" s="295"/>
      <c r="D254" s="295"/>
      <c r="E254" s="295"/>
      <c r="F254" s="295"/>
      <c r="G254" s="295"/>
      <c r="H254" s="295"/>
      <c r="I254" s="295"/>
      <c r="J254" s="295"/>
      <c r="K254" s="295"/>
      <c r="L254" s="295"/>
      <c r="M254" s="295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</row>
    <row r="255" s="233" customFormat="1" ht="15.9" customHeight="1" spans="1:27">
      <c r="A255" s="295"/>
      <c r="B255" s="295"/>
      <c r="C255" s="295"/>
      <c r="D255" s="295"/>
      <c r="E255" s="295"/>
      <c r="F255" s="295"/>
      <c r="G255" s="295"/>
      <c r="H255" s="295"/>
      <c r="I255" s="295"/>
      <c r="J255" s="295"/>
      <c r="K255" s="295"/>
      <c r="L255" s="295"/>
      <c r="M255" s="295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</row>
    <row r="256" s="233" customFormat="1" ht="15.9" customHeight="1" spans="1:27">
      <c r="A256" s="295"/>
      <c r="B256" s="295"/>
      <c r="C256" s="295"/>
      <c r="D256" s="295"/>
      <c r="E256" s="295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</row>
    <row r="257" s="233" customFormat="1" ht="15.9" customHeight="1" spans="1:27">
      <c r="A257" s="295"/>
      <c r="B257" s="295"/>
      <c r="C257" s="295"/>
      <c r="D257" s="295"/>
      <c r="E257" s="295"/>
      <c r="F257" s="295"/>
      <c r="G257" s="295"/>
      <c r="H257" s="295"/>
      <c r="I257" s="295"/>
      <c r="J257" s="295"/>
      <c r="K257" s="295"/>
      <c r="L257" s="295"/>
      <c r="M257" s="295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</row>
    <row r="258" s="233" customFormat="1" ht="15.9" customHeight="1" spans="1:27">
      <c r="A258" s="295"/>
      <c r="B258" s="295"/>
      <c r="C258" s="295"/>
      <c r="D258" s="295"/>
      <c r="E258" s="295"/>
      <c r="F258" s="295"/>
      <c r="G258" s="295"/>
      <c r="H258" s="295"/>
      <c r="I258" s="295"/>
      <c r="J258" s="295"/>
      <c r="K258" s="295"/>
      <c r="L258" s="295"/>
      <c r="M258" s="295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</row>
    <row r="259" s="233" customFormat="1" ht="15.9" customHeight="1" spans="1:27">
      <c r="A259" s="295"/>
      <c r="B259" s="295"/>
      <c r="C259" s="295"/>
      <c r="D259" s="295"/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</row>
    <row r="260" s="233" customFormat="1" ht="15.9" customHeight="1" spans="1:27">
      <c r="A260" s="295"/>
      <c r="B260" s="295"/>
      <c r="C260" s="295"/>
      <c r="D260" s="295"/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</row>
    <row r="261" s="233" customFormat="1" ht="15.9" customHeight="1" spans="1:27">
      <c r="A261" s="295"/>
      <c r="B261" s="295"/>
      <c r="C261" s="295"/>
      <c r="D261" s="295"/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</row>
    <row r="262" s="233" customFormat="1" ht="15.9" customHeight="1" spans="1:27">
      <c r="A262" s="295"/>
      <c r="B262" s="295"/>
      <c r="C262" s="295"/>
      <c r="D262" s="295"/>
      <c r="E262" s="295"/>
      <c r="F262" s="295"/>
      <c r="G262" s="295"/>
      <c r="H262" s="295"/>
      <c r="I262" s="295"/>
      <c r="J262" s="295"/>
      <c r="K262" s="295"/>
      <c r="L262" s="295"/>
      <c r="M262" s="295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</row>
    <row r="263" s="233" customFormat="1" ht="15.9" customHeight="1" spans="1:27">
      <c r="A263" s="295"/>
      <c r="B263" s="295"/>
      <c r="C263" s="295"/>
      <c r="D263" s="295"/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</row>
    <row r="264" s="233" customFormat="1" ht="15.9" customHeight="1" spans="1:27">
      <c r="A264" s="295"/>
      <c r="B264" s="295"/>
      <c r="C264" s="295"/>
      <c r="D264" s="295"/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</row>
    <row r="265" s="233" customFormat="1" ht="15.9" customHeight="1" spans="1:27">
      <c r="A265" s="295"/>
      <c r="B265" s="295"/>
      <c r="C265" s="295"/>
      <c r="D265" s="295"/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</row>
    <row r="266" s="233" customFormat="1" ht="15.9" customHeight="1" spans="1:27">
      <c r="A266" s="295"/>
      <c r="B266" s="295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</row>
    <row r="267" s="233" customFormat="1" ht="15.9" customHeight="1" spans="1:27">
      <c r="A267" s="295"/>
      <c r="B267" s="295"/>
      <c r="C267" s="295"/>
      <c r="D267" s="295"/>
      <c r="E267" s="295"/>
      <c r="F267" s="295"/>
      <c r="G267" s="295"/>
      <c r="H267" s="295"/>
      <c r="I267" s="295"/>
      <c r="J267" s="295"/>
      <c r="K267" s="295"/>
      <c r="L267" s="295"/>
      <c r="M267" s="295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</row>
    <row r="268" s="233" customFormat="1" ht="15.9" customHeight="1" spans="1:27">
      <c r="A268" s="295"/>
      <c r="B268" s="295"/>
      <c r="C268" s="295"/>
      <c r="D268" s="295"/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</row>
    <row r="269" s="233" customFormat="1" ht="15.9" customHeight="1" spans="1:27">
      <c r="A269" s="295"/>
      <c r="B269" s="295"/>
      <c r="C269" s="295"/>
      <c r="D269" s="295"/>
      <c r="E269" s="295"/>
      <c r="F269" s="295"/>
      <c r="G269" s="295"/>
      <c r="H269" s="295"/>
      <c r="I269" s="295"/>
      <c r="J269" s="295"/>
      <c r="K269" s="295"/>
      <c r="L269" s="295"/>
      <c r="M269" s="295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</row>
    <row r="270" s="233" customFormat="1" ht="15.9" customHeight="1" spans="1:27">
      <c r="A270" s="295"/>
      <c r="B270" s="295"/>
      <c r="C270" s="295"/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</row>
    <row r="271" s="233" customFormat="1" ht="15.9" customHeight="1" spans="1:27">
      <c r="A271" s="295"/>
      <c r="B271" s="295"/>
      <c r="C271" s="295"/>
      <c r="D271" s="295"/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</row>
    <row r="272" s="233" customFormat="1" ht="15.9" customHeight="1" spans="1:27">
      <c r="A272" s="295"/>
      <c r="B272" s="295"/>
      <c r="C272" s="295"/>
      <c r="D272" s="295"/>
      <c r="E272" s="295"/>
      <c r="F272" s="295"/>
      <c r="G272" s="295"/>
      <c r="H272" s="295"/>
      <c r="I272" s="295"/>
      <c r="J272" s="295"/>
      <c r="K272" s="295"/>
      <c r="L272" s="295"/>
      <c r="M272" s="295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</row>
    <row r="273" s="233" customFormat="1" ht="15.9" customHeight="1" spans="1:27">
      <c r="A273" s="295"/>
      <c r="B273" s="295"/>
      <c r="C273" s="295"/>
      <c r="D273" s="295"/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</row>
    <row r="274" s="233" customFormat="1" ht="15.9" customHeight="1" spans="1:27">
      <c r="A274" s="295"/>
      <c r="B274" s="295"/>
      <c r="C274" s="295"/>
      <c r="D274" s="295"/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</row>
    <row r="275" s="233" customFormat="1" ht="15.9" customHeight="1" spans="1:27">
      <c r="A275" s="295"/>
      <c r="B275" s="295"/>
      <c r="C275" s="295"/>
      <c r="D275" s="295"/>
      <c r="E275" s="295"/>
      <c r="F275" s="295"/>
      <c r="G275" s="295"/>
      <c r="H275" s="295"/>
      <c r="I275" s="295"/>
      <c r="J275" s="295"/>
      <c r="K275" s="295"/>
      <c r="L275" s="295"/>
      <c r="M275" s="295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</row>
    <row r="276" s="233" customFormat="1" ht="15.9" customHeight="1" spans="1:27">
      <c r="A276" s="295"/>
      <c r="B276" s="295"/>
      <c r="C276" s="295"/>
      <c r="D276" s="295"/>
      <c r="E276" s="295"/>
      <c r="F276" s="295"/>
      <c r="G276" s="295"/>
      <c r="H276" s="295"/>
      <c r="I276" s="295"/>
      <c r="J276" s="295"/>
      <c r="K276" s="295"/>
      <c r="L276" s="295"/>
      <c r="M276" s="295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</row>
    <row r="277" s="233" customFormat="1" ht="15.9" customHeight="1" spans="1:27">
      <c r="A277" s="295"/>
      <c r="B277" s="295"/>
      <c r="C277" s="295"/>
      <c r="D277" s="295"/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</row>
    <row r="278" s="233" customFormat="1" ht="15.9" customHeight="1" spans="1:27">
      <c r="A278" s="295"/>
      <c r="B278" s="295"/>
      <c r="C278" s="295"/>
      <c r="D278" s="295"/>
      <c r="E278" s="295"/>
      <c r="F278" s="295"/>
      <c r="G278" s="295"/>
      <c r="H278" s="295"/>
      <c r="I278" s="295"/>
      <c r="J278" s="295"/>
      <c r="K278" s="295"/>
      <c r="L278" s="295"/>
      <c r="M278" s="295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</row>
    <row r="279" s="233" customFormat="1" ht="15.9" customHeight="1" spans="1:27">
      <c r="A279" s="295"/>
      <c r="B279" s="295"/>
      <c r="C279" s="295"/>
      <c r="D279" s="295"/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</row>
    <row r="280" s="233" customFormat="1" ht="15.9" customHeight="1" spans="1:27">
      <c r="A280" s="295"/>
      <c r="B280" s="295"/>
      <c r="C280" s="295"/>
      <c r="D280" s="295"/>
      <c r="E280" s="295"/>
      <c r="F280" s="295"/>
      <c r="G280" s="295"/>
      <c r="H280" s="295"/>
      <c r="I280" s="295"/>
      <c r="J280" s="295"/>
      <c r="K280" s="295"/>
      <c r="L280" s="295"/>
      <c r="M280" s="295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</row>
    <row r="281" s="233" customFormat="1" ht="15.9" customHeight="1" spans="1:27">
      <c r="A281" s="295"/>
      <c r="B281" s="295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</row>
    <row r="282" s="233" customFormat="1" ht="15.9" customHeight="1" spans="1:27">
      <c r="A282" s="295"/>
      <c r="B282" s="295"/>
      <c r="C282" s="295"/>
      <c r="D282" s="295"/>
      <c r="E282" s="295"/>
      <c r="F282" s="295"/>
      <c r="G282" s="295"/>
      <c r="H282" s="295"/>
      <c r="I282" s="295"/>
      <c r="J282" s="295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</row>
    <row r="283" s="233" customFormat="1" ht="15.9" customHeight="1" spans="1:27">
      <c r="A283" s="295"/>
      <c r="B283" s="295"/>
      <c r="C283" s="295"/>
      <c r="D283" s="295"/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</row>
    <row r="284" s="233" customFormat="1" ht="15.9" customHeight="1" spans="1:27">
      <c r="A284" s="295"/>
      <c r="B284" s="295"/>
      <c r="C284" s="295"/>
      <c r="D284" s="295"/>
      <c r="E284" s="295"/>
      <c r="F284" s="295"/>
      <c r="G284" s="295"/>
      <c r="H284" s="295"/>
      <c r="I284" s="295"/>
      <c r="J284" s="295"/>
      <c r="K284" s="295"/>
      <c r="L284" s="295"/>
      <c r="M284" s="295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</row>
    <row r="285" s="233" customFormat="1" ht="15.9" customHeight="1" spans="1:27">
      <c r="A285" s="295"/>
      <c r="B285" s="295"/>
      <c r="C285" s="295"/>
      <c r="D285" s="295"/>
      <c r="E285" s="295"/>
      <c r="F285" s="295"/>
      <c r="G285" s="295"/>
      <c r="H285" s="295"/>
      <c r="I285" s="295"/>
      <c r="J285" s="295"/>
      <c r="K285" s="295"/>
      <c r="L285" s="295"/>
      <c r="M285" s="295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</row>
    <row r="286" s="233" customFormat="1" ht="15.9" customHeight="1" spans="1:27">
      <c r="A286" s="295"/>
      <c r="B286" s="295"/>
      <c r="C286" s="295"/>
      <c r="D286" s="295"/>
      <c r="E286" s="295"/>
      <c r="F286" s="295"/>
      <c r="G286" s="295"/>
      <c r="H286" s="295"/>
      <c r="I286" s="295"/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</row>
    <row r="287" s="233" customFormat="1" ht="15.9" customHeight="1" spans="1:27">
      <c r="A287" s="295"/>
      <c r="B287" s="295"/>
      <c r="C287" s="295"/>
      <c r="D287" s="295"/>
      <c r="E287" s="295"/>
      <c r="F287" s="295"/>
      <c r="G287" s="295"/>
      <c r="H287" s="295"/>
      <c r="I287" s="295"/>
      <c r="J287" s="295"/>
      <c r="K287" s="295"/>
      <c r="L287" s="295"/>
      <c r="M287" s="295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</row>
    <row r="288" s="233" customFormat="1" ht="15.9" customHeight="1" spans="1:27">
      <c r="A288" s="295"/>
      <c r="B288" s="295"/>
      <c r="C288" s="295"/>
      <c r="D288" s="295"/>
      <c r="E288" s="295"/>
      <c r="F288" s="295"/>
      <c r="G288" s="295"/>
      <c r="H288" s="295"/>
      <c r="I288" s="295"/>
      <c r="J288" s="295"/>
      <c r="K288" s="295"/>
      <c r="L288" s="295"/>
      <c r="M288" s="295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</row>
    <row r="289" s="233" customFormat="1" ht="15.9" customHeight="1" spans="1:27">
      <c r="A289" s="295"/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</row>
    <row r="290" s="233" customFormat="1" ht="15.9" customHeight="1" spans="1:27">
      <c r="A290" s="295"/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</row>
    <row r="291" s="233" customFormat="1" ht="15.9" customHeight="1" spans="1:27">
      <c r="A291" s="295"/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</row>
    <row r="292" s="233" customFormat="1" ht="15.9" customHeight="1" spans="1:27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</row>
    <row r="293" s="233" customFormat="1" ht="15.9" customHeight="1" spans="1:27">
      <c r="A293" s="295"/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</row>
    <row r="294" s="233" customFormat="1" ht="15.9" customHeight="1" spans="1:27">
      <c r="A294" s="295"/>
      <c r="B294" s="295"/>
      <c r="C294" s="295"/>
      <c r="D294" s="295"/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</row>
    <row r="295" s="233" customFormat="1" ht="15.9" customHeight="1" spans="1:27">
      <c r="A295" s="295"/>
      <c r="B295" s="295"/>
      <c r="C295" s="295"/>
      <c r="D295" s="295"/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</row>
    <row r="296" s="233" customFormat="1" ht="15.9" customHeight="1" spans="1:27">
      <c r="A296" s="295"/>
      <c r="B296" s="295"/>
      <c r="C296" s="295"/>
      <c r="D296" s="295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</row>
    <row r="297" s="233" customFormat="1" ht="15.9" customHeight="1" spans="1:27">
      <c r="A297" s="295"/>
      <c r="B297" s="295"/>
      <c r="C297" s="295"/>
      <c r="D297" s="295"/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</row>
    <row r="298" s="233" customFormat="1" ht="15.9" customHeight="1" spans="1:27">
      <c r="A298" s="295"/>
      <c r="B298" s="295"/>
      <c r="C298" s="295"/>
      <c r="D298" s="295"/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</row>
    <row r="299" s="233" customFormat="1" ht="15.9" customHeight="1" spans="1:27">
      <c r="A299" s="295"/>
      <c r="B299" s="295"/>
      <c r="C299" s="295"/>
      <c r="D299" s="295"/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</row>
    <row r="300" s="233" customFormat="1" ht="15.9" customHeight="1" spans="1:27">
      <c r="A300" s="295"/>
      <c r="B300" s="295"/>
      <c r="C300" s="295"/>
      <c r="D300" s="295"/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</row>
    <row r="301" s="233" customFormat="1" ht="15.9" customHeight="1" spans="1:27">
      <c r="A301" s="295"/>
      <c r="B301" s="295"/>
      <c r="C301" s="295"/>
      <c r="D301" s="295"/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</row>
    <row r="302" s="233" customFormat="1" ht="15.9" customHeight="1" spans="1:27">
      <c r="A302" s="295"/>
      <c r="B302" s="295"/>
      <c r="C302" s="295"/>
      <c r="D302" s="295"/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</row>
    <row r="303" s="233" customFormat="1" ht="15.9" customHeight="1" spans="1:27">
      <c r="A303" s="295"/>
      <c r="B303" s="295"/>
      <c r="C303" s="295"/>
      <c r="D303" s="295"/>
      <c r="E303" s="295"/>
      <c r="F303" s="295"/>
      <c r="G303" s="295"/>
      <c r="H303" s="29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</row>
    <row r="304" s="233" customFormat="1" ht="15.9" customHeight="1" spans="1:27">
      <c r="A304" s="295"/>
      <c r="B304" s="295"/>
      <c r="C304" s="295"/>
      <c r="D304" s="295"/>
      <c r="E304" s="295"/>
      <c r="F304" s="295"/>
      <c r="G304" s="295"/>
      <c r="H304" s="29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</row>
    <row r="305" s="233" customFormat="1" ht="15.9" customHeight="1" spans="1:27">
      <c r="A305" s="295"/>
      <c r="B305" s="295"/>
      <c r="C305" s="295"/>
      <c r="D305" s="295"/>
      <c r="E305" s="295"/>
      <c r="F305" s="295"/>
      <c r="G305" s="295"/>
      <c r="H305" s="29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</row>
    <row r="306" s="233" customFormat="1" ht="15.9" customHeight="1" spans="1:27">
      <c r="A306" s="295"/>
      <c r="B306" s="295"/>
      <c r="C306" s="295"/>
      <c r="D306" s="295"/>
      <c r="E306" s="295"/>
      <c r="F306" s="295"/>
      <c r="G306" s="295"/>
      <c r="H306" s="29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</row>
    <row r="307" s="233" customFormat="1" ht="15.9" customHeight="1" spans="1:27">
      <c r="A307" s="295"/>
      <c r="B307" s="295"/>
      <c r="C307" s="295"/>
      <c r="D307" s="295"/>
      <c r="E307" s="295"/>
      <c r="F307" s="295"/>
      <c r="G307" s="295"/>
      <c r="H307" s="29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</row>
    <row r="308" s="233" customFormat="1" ht="15.9" customHeight="1" spans="1:27">
      <c r="A308" s="295"/>
      <c r="B308" s="295"/>
      <c r="C308" s="295"/>
      <c r="D308" s="295"/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</row>
    <row r="309" s="233" customFormat="1" ht="15.9" customHeight="1" spans="1:27">
      <c r="A309" s="295"/>
      <c r="B309" s="295"/>
      <c r="C309" s="295"/>
      <c r="D309" s="295"/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</row>
    <row r="310" s="233" customFormat="1" ht="15.9" customHeight="1" spans="1:27">
      <c r="A310" s="295"/>
      <c r="B310" s="295"/>
      <c r="C310" s="295"/>
      <c r="D310" s="295"/>
      <c r="E310" s="295"/>
      <c r="F310" s="295"/>
      <c r="G310" s="295"/>
      <c r="H310" s="295"/>
      <c r="I310" s="295"/>
      <c r="J310" s="295"/>
      <c r="K310" s="295"/>
      <c r="L310" s="295"/>
      <c r="M310" s="295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</row>
    <row r="311" s="233" customFormat="1" ht="15.9" customHeight="1" spans="1:27">
      <c r="A311" s="295"/>
      <c r="B311" s="295"/>
      <c r="C311" s="295"/>
      <c r="D311" s="295"/>
      <c r="E311" s="295"/>
      <c r="F311" s="295"/>
      <c r="G311" s="295"/>
      <c r="H311" s="295"/>
      <c r="I311" s="295"/>
      <c r="J311" s="295"/>
      <c r="K311" s="295"/>
      <c r="L311" s="295"/>
      <c r="M311" s="295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</row>
    <row r="312" s="233" customFormat="1" ht="15.9" customHeight="1" spans="1:27">
      <c r="A312" s="295"/>
      <c r="B312" s="295"/>
      <c r="C312" s="295"/>
      <c r="D312" s="295"/>
      <c r="E312" s="295"/>
      <c r="F312" s="295"/>
      <c r="G312" s="295"/>
      <c r="H312" s="29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</row>
    <row r="313" s="233" customFormat="1" ht="15.9" customHeight="1" spans="1:27">
      <c r="A313" s="295"/>
      <c r="B313" s="295"/>
      <c r="C313" s="295"/>
      <c r="D313" s="295"/>
      <c r="E313" s="295"/>
      <c r="F313" s="295"/>
      <c r="G313" s="295"/>
      <c r="H313" s="295"/>
      <c r="I313" s="295"/>
      <c r="J313" s="295"/>
      <c r="K313" s="295"/>
      <c r="L313" s="295"/>
      <c r="M313" s="295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</row>
    <row r="314" s="233" customFormat="1" ht="15.9" customHeight="1" spans="1:27">
      <c r="A314" s="295"/>
      <c r="B314" s="295"/>
      <c r="C314" s="295"/>
      <c r="D314" s="295"/>
      <c r="E314" s="295"/>
      <c r="F314" s="295"/>
      <c r="G314" s="295"/>
      <c r="H314" s="295"/>
      <c r="I314" s="295"/>
      <c r="J314" s="295"/>
      <c r="K314" s="295"/>
      <c r="L314" s="295"/>
      <c r="M314" s="295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</row>
    <row r="315" s="233" customFormat="1" ht="15.9" customHeight="1" spans="1:27">
      <c r="A315" s="295"/>
      <c r="B315" s="295"/>
      <c r="C315" s="295"/>
      <c r="D315" s="295"/>
      <c r="E315" s="295"/>
      <c r="F315" s="295"/>
      <c r="G315" s="295"/>
      <c r="H315" s="295"/>
      <c r="I315" s="295"/>
      <c r="J315" s="295"/>
      <c r="K315" s="295"/>
      <c r="L315" s="295"/>
      <c r="M315" s="295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</row>
    <row r="316" s="233" customFormat="1" ht="15.9" customHeight="1" spans="1:27">
      <c r="A316" s="295"/>
      <c r="B316" s="295"/>
      <c r="C316" s="295"/>
      <c r="D316" s="295"/>
      <c r="E316" s="295"/>
      <c r="F316" s="295"/>
      <c r="G316" s="295"/>
      <c r="H316" s="295"/>
      <c r="I316" s="295"/>
      <c r="J316" s="295"/>
      <c r="K316" s="295"/>
      <c r="L316" s="295"/>
      <c r="M316" s="295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</row>
    <row r="317" s="233" customFormat="1" ht="15.9" customHeight="1" spans="1:27">
      <c r="A317" s="295"/>
      <c r="B317" s="295"/>
      <c r="C317" s="295"/>
      <c r="D317" s="295"/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</row>
    <row r="318" s="233" customFormat="1" ht="15.9" customHeight="1" spans="1:27">
      <c r="A318" s="295"/>
      <c r="B318" s="295"/>
      <c r="C318" s="295"/>
      <c r="D318" s="295"/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</row>
    <row r="319" s="233" customFormat="1" ht="15.9" customHeight="1" spans="1:27">
      <c r="A319" s="295"/>
      <c r="B319" s="295"/>
      <c r="C319" s="295"/>
      <c r="D319" s="295"/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</row>
    <row r="320" s="233" customFormat="1" ht="15.9" customHeight="1" spans="1:27">
      <c r="A320" s="295"/>
      <c r="B320" s="295"/>
      <c r="C320" s="295"/>
      <c r="D320" s="295"/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</row>
    <row r="321" s="233" customFormat="1" ht="15.9" customHeight="1" spans="1:27">
      <c r="A321" s="295"/>
      <c r="B321" s="295"/>
      <c r="C321" s="295"/>
      <c r="D321" s="295"/>
      <c r="E321" s="295"/>
      <c r="F321" s="295"/>
      <c r="G321" s="295"/>
      <c r="H321" s="295"/>
      <c r="I321" s="295"/>
      <c r="J321" s="295"/>
      <c r="K321" s="295"/>
      <c r="L321" s="295"/>
      <c r="M321" s="295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</row>
    <row r="322" s="233" customFormat="1" ht="15.9" customHeight="1" spans="1:27">
      <c r="A322" s="295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5"/>
      <c r="M322" s="295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</row>
    <row r="323" s="233" customFormat="1" ht="15.9" customHeight="1" spans="1:27">
      <c r="A323" s="295"/>
      <c r="B323" s="295"/>
      <c r="C323" s="295"/>
      <c r="D323" s="295"/>
      <c r="E323" s="295"/>
      <c r="F323" s="295"/>
      <c r="G323" s="29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</row>
    <row r="324" s="233" customFormat="1" ht="15.9" customHeight="1" spans="1:27">
      <c r="A324" s="295"/>
      <c r="B324" s="295"/>
      <c r="C324" s="295"/>
      <c r="D324" s="295"/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</row>
    <row r="325" s="233" customFormat="1" ht="15.9" customHeight="1" spans="1:27">
      <c r="A325" s="295"/>
      <c r="B325" s="295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</row>
    <row r="326" s="233" customFormat="1" ht="15.9" customHeight="1" spans="1:27">
      <c r="A326" s="295"/>
      <c r="B326" s="295"/>
      <c r="C326" s="295"/>
      <c r="D326" s="295"/>
      <c r="E326" s="295"/>
      <c r="F326" s="295"/>
      <c r="G326" s="295"/>
      <c r="H326" s="295"/>
      <c r="I326" s="295"/>
      <c r="J326" s="295"/>
      <c r="K326" s="295"/>
      <c r="L326" s="295"/>
      <c r="M326" s="295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</row>
    <row r="327" s="233" customFormat="1" ht="15.9" customHeight="1" spans="1:27">
      <c r="A327" s="295"/>
      <c r="B327" s="295"/>
      <c r="C327" s="295"/>
      <c r="D327" s="295"/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</row>
    <row r="328" s="233" customFormat="1" ht="15.9" customHeight="1" spans="1:27">
      <c r="A328" s="295"/>
      <c r="B328" s="295"/>
      <c r="C328" s="295"/>
      <c r="D328" s="295"/>
      <c r="E328" s="295"/>
      <c r="F328" s="295"/>
      <c r="G328" s="295"/>
      <c r="H328" s="295"/>
      <c r="I328" s="295"/>
      <c r="J328" s="295"/>
      <c r="K328" s="295"/>
      <c r="L328" s="295"/>
      <c r="M328" s="295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</row>
    <row r="329" s="233" customFormat="1" ht="15.9" customHeight="1" spans="1:27">
      <c r="A329" s="295"/>
      <c r="B329" s="295"/>
      <c r="C329" s="295"/>
      <c r="D329" s="295"/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</row>
    <row r="330" s="233" customFormat="1" ht="15.9" customHeight="1" spans="1:27">
      <c r="A330" s="295"/>
      <c r="B330" s="295"/>
      <c r="C330" s="295"/>
      <c r="D330" s="295"/>
      <c r="E330" s="295"/>
      <c r="F330" s="295"/>
      <c r="G330" s="295"/>
      <c r="H330" s="295"/>
      <c r="I330" s="295"/>
      <c r="J330" s="295"/>
      <c r="K330" s="295"/>
      <c r="L330" s="295"/>
      <c r="M330" s="295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</row>
    <row r="331" s="233" customFormat="1" ht="15.9" customHeight="1" spans="1:27">
      <c r="A331" s="295"/>
      <c r="B331" s="295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</row>
    <row r="332" s="233" customFormat="1" ht="15.9" customHeight="1" spans="1:27">
      <c r="A332" s="295"/>
      <c r="B332" s="295"/>
      <c r="C332" s="295"/>
      <c r="D332" s="295"/>
      <c r="E332" s="295"/>
      <c r="F332" s="295"/>
      <c r="G332" s="295"/>
      <c r="H332" s="295"/>
      <c r="I332" s="295"/>
      <c r="J332" s="295"/>
      <c r="K332" s="295"/>
      <c r="L332" s="295"/>
      <c r="M332" s="295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</row>
    <row r="333" s="233" customFormat="1" ht="15.9" customHeight="1" spans="1:27">
      <c r="A333" s="295"/>
      <c r="B333" s="295"/>
      <c r="C333" s="295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</row>
    <row r="334" s="233" customFormat="1" ht="15.9" customHeight="1" spans="1:27">
      <c r="A334" s="295"/>
      <c r="B334" s="295"/>
      <c r="C334" s="295"/>
      <c r="D334" s="295"/>
      <c r="E334" s="295"/>
      <c r="F334" s="295"/>
      <c r="G334" s="295"/>
      <c r="H334" s="295"/>
      <c r="I334" s="295"/>
      <c r="J334" s="295"/>
      <c r="K334" s="295"/>
      <c r="L334" s="295"/>
      <c r="M334" s="295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</row>
    <row r="335" s="233" customFormat="1" ht="15.9" customHeight="1" spans="1:27">
      <c r="A335" s="295"/>
      <c r="B335" s="295"/>
      <c r="C335" s="295"/>
      <c r="D335" s="295"/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</row>
    <row r="336" s="233" customFormat="1" ht="15.9" customHeight="1" spans="1:27">
      <c r="A336" s="295"/>
      <c r="B336" s="295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</row>
    <row r="337" s="233" customFormat="1" ht="15.9" customHeight="1" spans="1:27">
      <c r="A337" s="295"/>
      <c r="B337" s="295"/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</row>
    <row r="338" s="233" customFormat="1" ht="15.9" customHeight="1" spans="1:27">
      <c r="A338" s="295"/>
      <c r="B338" s="295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</row>
    <row r="339" s="233" customFormat="1" ht="15.9" customHeight="1" spans="1:27">
      <c r="A339" s="295"/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</row>
    <row r="340" s="233" customFormat="1" ht="15.9" customHeight="1" spans="1:27">
      <c r="A340" s="295"/>
      <c r="B340" s="295"/>
      <c r="C340" s="295"/>
      <c r="D340" s="295"/>
      <c r="E340" s="295"/>
      <c r="F340" s="295"/>
      <c r="G340" s="295"/>
      <c r="H340" s="295"/>
      <c r="I340" s="295"/>
      <c r="J340" s="295"/>
      <c r="K340" s="295"/>
      <c r="L340" s="295"/>
      <c r="M340" s="295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</row>
    <row r="341" s="233" customFormat="1" ht="15.9" customHeight="1" spans="1:27">
      <c r="A341" s="295"/>
      <c r="B341" s="295"/>
      <c r="C341" s="295"/>
      <c r="D341" s="295"/>
      <c r="E341" s="295"/>
      <c r="F341" s="295"/>
      <c r="G341" s="295"/>
      <c r="H341" s="295"/>
      <c r="I341" s="295"/>
      <c r="J341" s="295"/>
      <c r="K341" s="295"/>
      <c r="L341" s="295"/>
      <c r="M341" s="295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</row>
    <row r="342" s="233" customFormat="1" ht="15.9" customHeight="1" spans="1:27">
      <c r="A342" s="295"/>
      <c r="B342" s="295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</row>
    <row r="343" s="233" customFormat="1" ht="15.9" customHeight="1" spans="1:27">
      <c r="A343" s="295"/>
      <c r="B343" s="295"/>
      <c r="C343" s="295"/>
      <c r="D343" s="295"/>
      <c r="E343" s="295"/>
      <c r="F343" s="295"/>
      <c r="G343" s="295"/>
      <c r="H343" s="295"/>
      <c r="I343" s="295"/>
      <c r="J343" s="295"/>
      <c r="K343" s="295"/>
      <c r="L343" s="295"/>
      <c r="M343" s="295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</row>
    <row r="344" s="233" customFormat="1" ht="15.9" customHeight="1" spans="1:27">
      <c r="A344" s="295"/>
      <c r="B344" s="295"/>
      <c r="C344" s="295"/>
      <c r="D344" s="295"/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</row>
    <row r="345" s="233" customFormat="1" ht="15.9" customHeight="1" spans="1:27">
      <c r="A345" s="295"/>
      <c r="B345" s="295"/>
      <c r="C345" s="295"/>
      <c r="D345" s="295"/>
      <c r="E345" s="295"/>
      <c r="F345" s="295"/>
      <c r="G345" s="295"/>
      <c r="H345" s="295"/>
      <c r="I345" s="295"/>
      <c r="J345" s="295"/>
      <c r="K345" s="295"/>
      <c r="L345" s="295"/>
      <c r="M345" s="295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</row>
    <row r="346" s="233" customFormat="1" ht="15.9" customHeight="1" spans="1:27">
      <c r="A346" s="295"/>
      <c r="B346" s="295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</row>
    <row r="347" s="233" customFormat="1" ht="15.9" customHeight="1" spans="1:27">
      <c r="A347" s="295"/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</row>
    <row r="348" s="233" customFormat="1" ht="15.9" customHeight="1" spans="1:27">
      <c r="A348" s="295"/>
      <c r="B348" s="295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</row>
    <row r="349" s="233" customFormat="1" ht="15.9" customHeight="1" spans="1:27">
      <c r="A349" s="295"/>
      <c r="B349" s="295"/>
      <c r="C349" s="295"/>
      <c r="D349" s="295"/>
      <c r="E349" s="295"/>
      <c r="F349" s="295"/>
      <c r="G349" s="295"/>
      <c r="H349" s="295"/>
      <c r="I349" s="295"/>
      <c r="J349" s="295"/>
      <c r="K349" s="295"/>
      <c r="L349" s="295"/>
      <c r="M349" s="295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</row>
    <row r="350" s="233" customFormat="1" ht="15.9" customHeight="1" spans="1:27">
      <c r="A350" s="295"/>
      <c r="B350" s="295"/>
      <c r="C350" s="295"/>
      <c r="D350" s="295"/>
      <c r="E350" s="295"/>
      <c r="F350" s="295"/>
      <c r="G350" s="295"/>
      <c r="H350" s="295"/>
      <c r="I350" s="295"/>
      <c r="J350" s="295"/>
      <c r="K350" s="295"/>
      <c r="L350" s="295"/>
      <c r="M350" s="295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</row>
    <row r="351" s="233" customFormat="1" ht="15.9" customHeight="1" spans="1:27">
      <c r="A351" s="295"/>
      <c r="B351" s="295"/>
      <c r="C351" s="295"/>
      <c r="D351" s="295"/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</row>
    <row r="352" s="233" customFormat="1" ht="15.9" customHeight="1" spans="1:27">
      <c r="A352" s="295"/>
      <c r="B352" s="295"/>
      <c r="C352" s="295"/>
      <c r="D352" s="295"/>
      <c r="E352" s="295"/>
      <c r="F352" s="295"/>
      <c r="G352" s="295"/>
      <c r="H352" s="295"/>
      <c r="I352" s="295"/>
      <c r="J352" s="295"/>
      <c r="K352" s="295"/>
      <c r="L352" s="295"/>
      <c r="M352" s="295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</row>
    <row r="353" s="233" customFormat="1" ht="15.9" customHeight="1" spans="1:27">
      <c r="A353" s="295"/>
      <c r="B353" s="295"/>
      <c r="C353" s="295"/>
      <c r="D353" s="295"/>
      <c r="E353" s="295"/>
      <c r="F353" s="295"/>
      <c r="G353" s="295"/>
      <c r="H353" s="295"/>
      <c r="I353" s="295"/>
      <c r="J353" s="295"/>
      <c r="K353" s="295"/>
      <c r="L353" s="295"/>
      <c r="M353" s="295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</row>
    <row r="354" s="233" customFormat="1" ht="15.9" customHeight="1" spans="1:27">
      <c r="A354" s="295"/>
      <c r="B354" s="295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</row>
    <row r="355" s="233" customFormat="1" ht="15.9" customHeight="1" spans="1:27">
      <c r="A355" s="295"/>
      <c r="B355" s="295"/>
      <c r="C355" s="295"/>
      <c r="D355" s="295"/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</row>
    <row r="356" s="233" customFormat="1" ht="15.9" customHeight="1" spans="1:27">
      <c r="A356" s="295"/>
      <c r="B356" s="295"/>
      <c r="C356" s="295"/>
      <c r="D356" s="295"/>
      <c r="E356" s="295"/>
      <c r="F356" s="295"/>
      <c r="G356" s="295"/>
      <c r="H356" s="295"/>
      <c r="I356" s="295"/>
      <c r="J356" s="295"/>
      <c r="K356" s="295"/>
      <c r="L356" s="295"/>
      <c r="M356" s="295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</row>
    <row r="357" s="233" customFormat="1" ht="15.9" customHeight="1" spans="1:27">
      <c r="A357" s="295"/>
      <c r="B357" s="295"/>
      <c r="C357" s="295"/>
      <c r="D357" s="295"/>
      <c r="E357" s="295"/>
      <c r="F357" s="295"/>
      <c r="G357" s="295"/>
      <c r="H357" s="295"/>
      <c r="I357" s="295"/>
      <c r="J357" s="295"/>
      <c r="K357" s="295"/>
      <c r="L357" s="295"/>
      <c r="M357" s="295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</row>
    <row r="358" s="233" customFormat="1" ht="15.9" customHeight="1" spans="1:27">
      <c r="A358" s="295"/>
      <c r="B358" s="295"/>
      <c r="C358" s="295"/>
      <c r="D358" s="295"/>
      <c r="E358" s="295"/>
      <c r="F358" s="295"/>
      <c r="G358" s="295"/>
      <c r="H358" s="295"/>
      <c r="I358" s="295"/>
      <c r="J358" s="295"/>
      <c r="K358" s="295"/>
      <c r="L358" s="295"/>
      <c r="M358" s="295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</row>
    <row r="359" s="233" customFormat="1" ht="15.9" customHeight="1" spans="1:27">
      <c r="A359" s="295"/>
      <c r="B359" s="295"/>
      <c r="C359" s="295"/>
      <c r="D359" s="295"/>
      <c r="E359" s="295"/>
      <c r="F359" s="295"/>
      <c r="G359" s="295"/>
      <c r="H359" s="295"/>
      <c r="I359" s="295"/>
      <c r="J359" s="295"/>
      <c r="K359" s="295"/>
      <c r="L359" s="295"/>
      <c r="M359" s="295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</row>
    <row r="360" s="233" customFormat="1" ht="15.9" customHeight="1" spans="1:27">
      <c r="A360" s="295"/>
      <c r="B360" s="295"/>
      <c r="C360" s="295"/>
      <c r="D360" s="295"/>
      <c r="E360" s="295"/>
      <c r="F360" s="295"/>
      <c r="G360" s="295"/>
      <c r="H360" s="295"/>
      <c r="I360" s="295"/>
      <c r="J360" s="295"/>
      <c r="K360" s="295"/>
      <c r="L360" s="295"/>
      <c r="M360" s="295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</row>
    <row r="361" s="233" customFormat="1" ht="15.9" customHeight="1" spans="1:27">
      <c r="A361" s="295"/>
      <c r="B361" s="295"/>
      <c r="C361" s="295"/>
      <c r="D361" s="295"/>
      <c r="E361" s="295"/>
      <c r="F361" s="295"/>
      <c r="G361" s="295"/>
      <c r="H361" s="295"/>
      <c r="I361" s="295"/>
      <c r="J361" s="295"/>
      <c r="K361" s="295"/>
      <c r="L361" s="295"/>
      <c r="M361" s="295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</row>
    <row r="362" s="233" customFormat="1" ht="15.9" customHeight="1" spans="1:27">
      <c r="A362" s="295"/>
      <c r="B362" s="295"/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</row>
    <row r="363" s="233" customFormat="1" ht="15.9" customHeight="1" spans="1:27">
      <c r="A363" s="295"/>
      <c r="B363" s="295"/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</row>
    <row r="364" s="233" customFormat="1" ht="15.9" customHeight="1" spans="1:27">
      <c r="A364" s="295"/>
      <c r="B364" s="295"/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</row>
    <row r="365" s="233" customFormat="1" ht="15.9" customHeight="1" spans="1:27">
      <c r="A365" s="295"/>
      <c r="B365" s="295"/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</row>
    <row r="366" s="233" customFormat="1" ht="15.9" customHeight="1" spans="1:27">
      <c r="A366" s="295"/>
      <c r="B366" s="295"/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</row>
    <row r="367" s="233" customFormat="1" ht="15.9" customHeight="1" spans="1:27">
      <c r="A367" s="295"/>
      <c r="B367" s="295"/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</row>
    <row r="368" s="233" customFormat="1" ht="15.9" customHeight="1" spans="1:27">
      <c r="A368" s="295"/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</row>
    <row r="369" s="233" customFormat="1" ht="15.9" customHeight="1" spans="1:27">
      <c r="A369" s="295"/>
      <c r="B369" s="295"/>
      <c r="C369" s="295"/>
      <c r="D369" s="295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</row>
    <row r="370" s="233" customFormat="1" ht="15.9" customHeight="1" spans="1:27">
      <c r="A370" s="295"/>
      <c r="B370" s="295"/>
      <c r="C370" s="295"/>
      <c r="D370" s="295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</row>
    <row r="371" s="233" customFormat="1" ht="15.9" customHeight="1" spans="1:27">
      <c r="A371" s="295"/>
      <c r="B371" s="295"/>
      <c r="C371" s="295"/>
      <c r="D371" s="295"/>
      <c r="E371" s="295"/>
      <c r="F371" s="295"/>
      <c r="G371" s="295"/>
      <c r="H371" s="295"/>
      <c r="I371" s="295"/>
      <c r="J371" s="295"/>
      <c r="K371" s="295"/>
      <c r="L371" s="295"/>
      <c r="M371" s="295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</row>
    <row r="372" s="233" customFormat="1" ht="15.9" customHeight="1" spans="1:27">
      <c r="A372" s="295"/>
      <c r="B372" s="295"/>
      <c r="C372" s="295"/>
      <c r="D372" s="295"/>
      <c r="E372" s="295"/>
      <c r="F372" s="295"/>
      <c r="G372" s="295"/>
      <c r="H372" s="295"/>
      <c r="I372" s="295"/>
      <c r="J372" s="295"/>
      <c r="K372" s="295"/>
      <c r="L372" s="295"/>
      <c r="M372" s="295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</row>
    <row r="373" s="233" customFormat="1" ht="15.9" customHeight="1" spans="1:27">
      <c r="A373" s="295"/>
      <c r="B373" s="295"/>
      <c r="C373" s="295"/>
      <c r="D373" s="295"/>
      <c r="E373" s="295"/>
      <c r="F373" s="295"/>
      <c r="G373" s="295"/>
      <c r="H373" s="295"/>
      <c r="I373" s="295"/>
      <c r="J373" s="295"/>
      <c r="K373" s="295"/>
      <c r="L373" s="295"/>
      <c r="M373" s="295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</row>
    <row r="374" s="233" customFormat="1" ht="15.9" customHeight="1" spans="1:27">
      <c r="A374" s="295"/>
      <c r="B374" s="295"/>
      <c r="C374" s="295"/>
      <c r="D374" s="295"/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</row>
    <row r="375" s="233" customFormat="1" ht="15.9" customHeight="1" spans="1:27">
      <c r="A375" s="295"/>
      <c r="B375" s="295"/>
      <c r="C375" s="295"/>
      <c r="D375" s="295"/>
      <c r="E375" s="295"/>
      <c r="F375" s="295"/>
      <c r="G375" s="295"/>
      <c r="H375" s="295"/>
      <c r="I375" s="295"/>
      <c r="J375" s="295"/>
      <c r="K375" s="295"/>
      <c r="L375" s="295"/>
      <c r="M375" s="295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</row>
    <row r="376" s="233" customFormat="1" ht="15.9" customHeight="1" spans="1:27">
      <c r="A376" s="295"/>
      <c r="B376" s="295"/>
      <c r="C376" s="295"/>
      <c r="D376" s="295"/>
      <c r="E376" s="295"/>
      <c r="F376" s="295"/>
      <c r="G376" s="295"/>
      <c r="H376" s="295"/>
      <c r="I376" s="295"/>
      <c r="J376" s="295"/>
      <c r="K376" s="295"/>
      <c r="L376" s="295"/>
      <c r="M376" s="295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  <c r="AA376" s="295"/>
    </row>
    <row r="377" s="233" customFormat="1" ht="15.9" customHeight="1" spans="1:27">
      <c r="A377" s="295"/>
      <c r="B377" s="295"/>
      <c r="C377" s="295"/>
      <c r="D377" s="295"/>
      <c r="E377" s="295"/>
      <c r="F377" s="295"/>
      <c r="G377" s="295"/>
      <c r="H377" s="295"/>
      <c r="I377" s="295"/>
      <c r="J377" s="295"/>
      <c r="K377" s="295"/>
      <c r="L377" s="295"/>
      <c r="M377" s="295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  <c r="AA377" s="295"/>
    </row>
    <row r="378" s="233" customFormat="1" ht="15.9" customHeight="1" spans="1:27">
      <c r="A378" s="295"/>
      <c r="B378" s="295"/>
      <c r="C378" s="295"/>
      <c r="D378" s="295"/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  <c r="AA378" s="295"/>
    </row>
    <row r="379" s="233" customFormat="1" ht="15.9" customHeight="1" spans="1:27">
      <c r="A379" s="295"/>
      <c r="B379" s="295"/>
      <c r="C379" s="295"/>
      <c r="D379" s="295"/>
      <c r="E379" s="295"/>
      <c r="F379" s="295"/>
      <c r="G379" s="295"/>
      <c r="H379" s="295"/>
      <c r="I379" s="295"/>
      <c r="J379" s="295"/>
      <c r="K379" s="295"/>
      <c r="L379" s="295"/>
      <c r="M379" s="295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  <c r="AA379" s="295"/>
    </row>
    <row r="380" s="233" customFormat="1" ht="15.9" customHeight="1" spans="1:27">
      <c r="A380" s="295"/>
      <c r="B380" s="295"/>
      <c r="C380" s="295"/>
      <c r="D380" s="295"/>
      <c r="E380" s="295"/>
      <c r="F380" s="295"/>
      <c r="G380" s="295"/>
      <c r="H380" s="295"/>
      <c r="I380" s="295"/>
      <c r="J380" s="295"/>
      <c r="K380" s="295"/>
      <c r="L380" s="295"/>
      <c r="M380" s="295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  <c r="AA380" s="295"/>
    </row>
    <row r="381" s="233" customFormat="1" ht="15.9" customHeight="1" spans="1:27">
      <c r="A381" s="295"/>
      <c r="B381" s="295"/>
      <c r="C381" s="295"/>
      <c r="D381" s="295"/>
      <c r="E381" s="295"/>
      <c r="F381" s="295"/>
      <c r="G381" s="295"/>
      <c r="H381" s="295"/>
      <c r="I381" s="295"/>
      <c r="J381" s="295"/>
      <c r="K381" s="295"/>
      <c r="L381" s="295"/>
      <c r="M381" s="295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  <c r="AA381" s="295"/>
    </row>
    <row r="382" s="233" customFormat="1" ht="15.9" customHeight="1" spans="1:27">
      <c r="A382" s="295"/>
      <c r="B382" s="295"/>
      <c r="C382" s="295"/>
      <c r="D382" s="295"/>
      <c r="E382" s="295"/>
      <c r="F382" s="295"/>
      <c r="G382" s="295"/>
      <c r="H382" s="295"/>
      <c r="I382" s="295"/>
      <c r="J382" s="295"/>
      <c r="K382" s="295"/>
      <c r="L382" s="295"/>
      <c r="M382" s="295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  <c r="AA382" s="295"/>
    </row>
    <row r="383" s="233" customFormat="1" ht="15.9" customHeight="1" spans="1:27">
      <c r="A383" s="295"/>
      <c r="B383" s="295"/>
      <c r="C383" s="295"/>
      <c r="D383" s="295"/>
      <c r="E383" s="295"/>
      <c r="F383" s="295"/>
      <c r="G383" s="295"/>
      <c r="H383" s="295"/>
      <c r="I383" s="295"/>
      <c r="J383" s="295"/>
      <c r="K383" s="295"/>
      <c r="L383" s="295"/>
      <c r="M383" s="295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  <c r="AA383" s="295"/>
    </row>
    <row r="384" s="233" customFormat="1" ht="15.9" customHeight="1" spans="1:27">
      <c r="A384" s="295"/>
      <c r="B384" s="295"/>
      <c r="C384" s="295"/>
      <c r="D384" s="295"/>
      <c r="E384" s="295"/>
      <c r="F384" s="295"/>
      <c r="G384" s="295"/>
      <c r="H384" s="295"/>
      <c r="I384" s="295"/>
      <c r="J384" s="295"/>
      <c r="K384" s="295"/>
      <c r="L384" s="295"/>
      <c r="M384" s="295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  <c r="AA384" s="295"/>
    </row>
    <row r="385" s="233" customFormat="1" ht="15.9" customHeight="1" spans="1:27">
      <c r="A385" s="295"/>
      <c r="B385" s="295"/>
      <c r="C385" s="295"/>
      <c r="D385" s="295"/>
      <c r="E385" s="295"/>
      <c r="F385" s="295"/>
      <c r="G385" s="295"/>
      <c r="H385" s="295"/>
      <c r="I385" s="295"/>
      <c r="J385" s="295"/>
      <c r="K385" s="295"/>
      <c r="L385" s="295"/>
      <c r="M385" s="295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  <c r="AA385" s="295"/>
    </row>
    <row r="386" s="233" customFormat="1" ht="15.9" customHeight="1" spans="1:27">
      <c r="A386" s="295"/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  <c r="AA386" s="295"/>
    </row>
    <row r="387" s="233" customFormat="1" ht="15.9" customHeight="1" spans="1:27">
      <c r="A387" s="295"/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295"/>
      <c r="M387" s="295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  <c r="AA387" s="295"/>
    </row>
    <row r="388" s="233" customFormat="1" ht="15.9" customHeight="1" spans="1:27">
      <c r="A388" s="295"/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</row>
    <row r="389" s="233" customFormat="1" ht="15.9" customHeight="1" spans="1:27">
      <c r="A389" s="295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</row>
    <row r="390" s="233" customFormat="1" ht="15.9" customHeight="1" spans="1:27">
      <c r="A390" s="295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</row>
    <row r="391" s="233" customFormat="1" ht="15.9" customHeight="1" spans="1:27">
      <c r="A391" s="295"/>
      <c r="B391" s="295"/>
      <c r="C391" s="295"/>
      <c r="D391" s="295"/>
      <c r="E391" s="295"/>
      <c r="F391" s="295"/>
      <c r="G391" s="295"/>
      <c r="H391" s="295"/>
      <c r="I391" s="295"/>
      <c r="J391" s="295"/>
      <c r="K391" s="295"/>
      <c r="L391" s="295"/>
      <c r="M391" s="295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  <c r="AA391" s="295"/>
    </row>
    <row r="392" s="233" customFormat="1" ht="15.9" customHeight="1" spans="1:27">
      <c r="A392" s="295"/>
      <c r="B392" s="295"/>
      <c r="C392" s="295"/>
      <c r="D392" s="295"/>
      <c r="E392" s="295"/>
      <c r="F392" s="295"/>
      <c r="G392" s="295"/>
      <c r="H392" s="295"/>
      <c r="I392" s="295"/>
      <c r="J392" s="295"/>
      <c r="K392" s="295"/>
      <c r="L392" s="295"/>
      <c r="M392" s="295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  <c r="AA392" s="295"/>
    </row>
    <row r="393" s="233" customFormat="1" ht="15.9" customHeight="1" spans="1:27">
      <c r="A393" s="295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</row>
    <row r="394" s="233" customFormat="1" ht="15.9" customHeight="1" spans="1:27">
      <c r="A394" s="295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</row>
    <row r="395" s="233" customFormat="1" ht="15.9" customHeight="1" spans="1:27">
      <c r="A395" s="295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</row>
    <row r="396" s="233" customFormat="1" ht="15.9" customHeight="1" spans="1:27">
      <c r="A396" s="295"/>
      <c r="B396" s="295"/>
      <c r="C396" s="295"/>
      <c r="D396" s="295"/>
      <c r="E396" s="295"/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</row>
    <row r="397" s="233" customFormat="1" ht="15.9" customHeight="1" spans="1:27">
      <c r="A397" s="295"/>
      <c r="B397" s="295"/>
      <c r="C397" s="295"/>
      <c r="D397" s="295"/>
      <c r="E397" s="295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</row>
    <row r="398" s="233" customFormat="1" ht="15.9" customHeight="1" spans="1:27">
      <c r="A398" s="295"/>
      <c r="B398" s="295"/>
      <c r="C398" s="295"/>
      <c r="D398" s="295"/>
      <c r="E398" s="295"/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</row>
    <row r="399" s="233" customFormat="1" ht="15.9" customHeight="1" spans="1:27">
      <c r="A399" s="295"/>
      <c r="B399" s="295"/>
      <c r="C399" s="295"/>
      <c r="D399" s="295"/>
      <c r="E399" s="295"/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</row>
    <row r="400" s="233" customFormat="1" ht="15.9" customHeight="1" spans="1:27">
      <c r="A400" s="295"/>
      <c r="B400" s="295"/>
      <c r="C400" s="295"/>
      <c r="D400" s="295"/>
      <c r="E400" s="295"/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</row>
    <row r="401" s="233" customFormat="1" ht="15.9" customHeight="1" spans="1:27">
      <c r="A401" s="295"/>
      <c r="B401" s="295"/>
      <c r="C401" s="295"/>
      <c r="D401" s="295"/>
      <c r="E401" s="295"/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</row>
    <row r="402" s="233" customFormat="1" ht="15.9" customHeight="1" spans="1:27">
      <c r="A402" s="295"/>
      <c r="B402" s="295"/>
      <c r="C402" s="295"/>
      <c r="D402" s="295"/>
      <c r="E402" s="295"/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</row>
    <row r="403" s="233" customFormat="1" ht="15.9" customHeight="1" spans="1:27">
      <c r="A403" s="295"/>
      <c r="B403" s="295"/>
      <c r="C403" s="295"/>
      <c r="D403" s="295"/>
      <c r="E403" s="295"/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</row>
    <row r="404" s="233" customFormat="1" ht="15.9" customHeight="1" spans="1:27">
      <c r="A404" s="295"/>
      <c r="B404" s="295"/>
      <c r="C404" s="295"/>
      <c r="D404" s="295"/>
      <c r="E404" s="295"/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</row>
    <row r="405" s="233" customFormat="1" ht="15.9" customHeight="1" spans="1:27">
      <c r="A405" s="295"/>
      <c r="B405" s="295"/>
      <c r="C405" s="295"/>
      <c r="D405" s="295"/>
      <c r="E405" s="295"/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</row>
    <row r="406" s="233" customFormat="1" ht="15.9" customHeight="1" spans="1:27">
      <c r="A406" s="295"/>
      <c r="B406" s="295"/>
      <c r="C406" s="295"/>
      <c r="D406" s="295"/>
      <c r="E406" s="295"/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</row>
    <row r="407" s="233" customFormat="1" ht="15.9" customHeight="1" spans="1:27">
      <c r="A407" s="295"/>
      <c r="B407" s="295"/>
      <c r="C407" s="295"/>
      <c r="D407" s="295"/>
      <c r="E407" s="295"/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</row>
    <row r="408" s="233" customFormat="1" ht="15.9" customHeight="1" spans="1:27">
      <c r="A408" s="295"/>
      <c r="B408" s="295"/>
      <c r="C408" s="295"/>
      <c r="D408" s="295"/>
      <c r="E408" s="295"/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</row>
    <row r="409" s="233" customFormat="1" ht="15.9" customHeight="1" spans="1:27">
      <c r="A409" s="295"/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</row>
    <row r="410" s="233" customFormat="1" ht="15.9" customHeight="1" spans="1:27">
      <c r="A410" s="295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</row>
    <row r="411" s="233" customFormat="1" ht="15.9" customHeight="1" spans="1:27">
      <c r="A411" s="295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</row>
    <row r="412" s="233" customFormat="1" ht="15.9" customHeight="1" spans="1:27">
      <c r="A412" s="295"/>
      <c r="B412" s="295"/>
      <c r="C412" s="295"/>
      <c r="D412" s="295"/>
      <c r="E412" s="295"/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</row>
    <row r="413" s="233" customFormat="1" ht="15.9" customHeight="1" spans="1:27">
      <c r="A413" s="295"/>
      <c r="B413" s="295"/>
      <c r="C413" s="295"/>
      <c r="D413" s="295"/>
      <c r="E413" s="295"/>
      <c r="F413" s="295"/>
      <c r="G413" s="295"/>
      <c r="H413" s="295"/>
      <c r="I413" s="295"/>
      <c r="J413" s="295"/>
      <c r="K413" s="295"/>
      <c r="L413" s="295"/>
      <c r="M413" s="295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  <c r="AA413" s="295"/>
    </row>
    <row r="414" s="233" customFormat="1" ht="15.9" customHeight="1" spans="1:27">
      <c r="A414" s="295"/>
      <c r="B414" s="295"/>
      <c r="C414" s="295"/>
      <c r="D414" s="295"/>
      <c r="E414" s="295"/>
      <c r="F414" s="295"/>
      <c r="G414" s="295"/>
      <c r="H414" s="295"/>
      <c r="I414" s="295"/>
      <c r="J414" s="295"/>
      <c r="K414" s="295"/>
      <c r="L414" s="295"/>
      <c r="M414" s="295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  <c r="AA414" s="295"/>
    </row>
    <row r="415" s="233" customFormat="1" ht="15.9" customHeight="1" spans="1:27">
      <c r="A415" s="295"/>
      <c r="B415" s="295"/>
      <c r="C415" s="295"/>
      <c r="D415" s="295"/>
      <c r="E415" s="295"/>
      <c r="F415" s="295"/>
      <c r="G415" s="295"/>
      <c r="H415" s="295"/>
      <c r="I415" s="295"/>
      <c r="J415" s="295"/>
      <c r="K415" s="295"/>
      <c r="L415" s="295"/>
      <c r="M415" s="295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  <c r="AA415" s="295"/>
    </row>
    <row r="416" s="233" customFormat="1" ht="15.9" customHeight="1" spans="1:27">
      <c r="A416" s="295"/>
      <c r="B416" s="295"/>
      <c r="C416" s="295"/>
      <c r="D416" s="295"/>
      <c r="E416" s="295"/>
      <c r="F416" s="295"/>
      <c r="G416" s="295"/>
      <c r="H416" s="295"/>
      <c r="I416" s="295"/>
      <c r="J416" s="295"/>
      <c r="K416" s="295"/>
      <c r="L416" s="295"/>
      <c r="M416" s="295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  <c r="AA416" s="295"/>
    </row>
    <row r="417" s="233" customFormat="1" ht="15.9" customHeight="1" spans="1:27">
      <c r="A417" s="295"/>
      <c r="B417" s="295"/>
      <c r="C417" s="295"/>
      <c r="D417" s="295"/>
      <c r="E417" s="295"/>
      <c r="F417" s="295"/>
      <c r="G417" s="295"/>
      <c r="H417" s="295"/>
      <c r="I417" s="295"/>
      <c r="J417" s="295"/>
      <c r="K417" s="295"/>
      <c r="L417" s="295"/>
      <c r="M417" s="295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  <c r="AA417" s="295"/>
    </row>
    <row r="418" s="233" customFormat="1" ht="15.9" customHeight="1" spans="1:27">
      <c r="A418" s="295"/>
      <c r="B418" s="295"/>
      <c r="C418" s="29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  <c r="AA418" s="295"/>
    </row>
    <row r="419" s="233" customFormat="1" ht="15.9" customHeight="1" spans="1:27">
      <c r="A419" s="295"/>
      <c r="B419" s="295"/>
      <c r="C419" s="295"/>
      <c r="D419" s="295"/>
      <c r="E419" s="295"/>
      <c r="F419" s="295"/>
      <c r="G419" s="295"/>
      <c r="H419" s="295"/>
      <c r="I419" s="295"/>
      <c r="J419" s="295"/>
      <c r="K419" s="295"/>
      <c r="L419" s="295"/>
      <c r="M419" s="295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  <c r="AA419" s="295"/>
    </row>
    <row r="420" s="233" customFormat="1" ht="15.9" customHeight="1" spans="1:27">
      <c r="A420" s="295"/>
      <c r="B420" s="295"/>
      <c r="C420" s="295"/>
      <c r="D420" s="295"/>
      <c r="E420" s="295"/>
      <c r="F420" s="295"/>
      <c r="G420" s="295"/>
      <c r="H420" s="295"/>
      <c r="I420" s="295"/>
      <c r="J420" s="295"/>
      <c r="K420" s="295"/>
      <c r="L420" s="295"/>
      <c r="M420" s="295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  <c r="AA420" s="295"/>
    </row>
    <row r="421" s="233" customFormat="1" ht="15.9" customHeight="1" spans="1:27">
      <c r="A421" s="295"/>
      <c r="B421" s="295"/>
      <c r="C421" s="295"/>
      <c r="D421" s="295"/>
      <c r="E421" s="295"/>
      <c r="F421" s="295"/>
      <c r="G421" s="295"/>
      <c r="H421" s="295"/>
      <c r="I421" s="295"/>
      <c r="J421" s="295"/>
      <c r="K421" s="295"/>
      <c r="L421" s="295"/>
      <c r="M421" s="295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  <c r="AA421" s="295"/>
    </row>
    <row r="422" s="233" customFormat="1" ht="15.9" customHeight="1" spans="1:27">
      <c r="A422" s="295"/>
      <c r="B422" s="295"/>
      <c r="C422" s="295"/>
      <c r="D422" s="295"/>
      <c r="E422" s="295"/>
      <c r="F422" s="295"/>
      <c r="G422" s="295"/>
      <c r="H422" s="295"/>
      <c r="I422" s="295"/>
      <c r="J422" s="295"/>
      <c r="K422" s="295"/>
      <c r="L422" s="295"/>
      <c r="M422" s="295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  <c r="AA422" s="295"/>
    </row>
    <row r="423" s="233" customFormat="1" ht="15.9" customHeight="1" spans="1:27">
      <c r="A423" s="295"/>
      <c r="B423" s="295"/>
      <c r="C423" s="295"/>
      <c r="D423" s="295"/>
      <c r="E423" s="295"/>
      <c r="F423" s="295"/>
      <c r="G423" s="295"/>
      <c r="H423" s="295"/>
      <c r="I423" s="295"/>
      <c r="J423" s="295"/>
      <c r="K423" s="295"/>
      <c r="L423" s="295"/>
      <c r="M423" s="295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  <c r="AA423" s="295"/>
    </row>
    <row r="424" s="233" customFormat="1" ht="15.9" customHeight="1" spans="1:27">
      <c r="A424" s="295"/>
      <c r="B424" s="295"/>
      <c r="C424" s="295"/>
      <c r="D424" s="295"/>
      <c r="E424" s="295"/>
      <c r="F424" s="295"/>
      <c r="G424" s="295"/>
      <c r="H424" s="295"/>
      <c r="I424" s="295"/>
      <c r="J424" s="295"/>
      <c r="K424" s="295"/>
      <c r="L424" s="295"/>
      <c r="M424" s="295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  <c r="AA424" s="295"/>
    </row>
    <row r="425" s="233" customFormat="1" ht="15.9" customHeight="1" spans="1:27">
      <c r="A425" s="295"/>
      <c r="B425" s="295"/>
      <c r="C425" s="295"/>
      <c r="D425" s="295"/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</row>
    <row r="426" s="233" customFormat="1" ht="15.9" customHeight="1" spans="1:27">
      <c r="A426" s="295"/>
      <c r="B426" s="295"/>
      <c r="C426" s="295"/>
      <c r="D426" s="295"/>
      <c r="E426" s="295"/>
      <c r="F426" s="295"/>
      <c r="G426" s="295"/>
      <c r="H426" s="295"/>
      <c r="I426" s="295"/>
      <c r="J426" s="295"/>
      <c r="K426" s="295"/>
      <c r="L426" s="295"/>
      <c r="M426" s="295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  <c r="AA426" s="295"/>
    </row>
    <row r="427" s="233" customFormat="1" ht="15.9" customHeight="1" spans="1:27">
      <c r="A427" s="295"/>
      <c r="B427" s="295"/>
      <c r="C427" s="295"/>
      <c r="D427" s="295"/>
      <c r="E427" s="295"/>
      <c r="F427" s="295"/>
      <c r="G427" s="295"/>
      <c r="H427" s="295"/>
      <c r="I427" s="295"/>
      <c r="J427" s="295"/>
      <c r="K427" s="295"/>
      <c r="L427" s="295"/>
      <c r="M427" s="295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  <c r="AA427" s="295"/>
    </row>
    <row r="428" s="233" customFormat="1" ht="15.9" customHeight="1" spans="1:27">
      <c r="A428" s="295"/>
      <c r="B428" s="295"/>
      <c r="C428" s="29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  <c r="AA428" s="295"/>
    </row>
    <row r="429" s="233" customFormat="1" ht="15.9" customHeight="1" spans="1:27">
      <c r="A429" s="295"/>
      <c r="B429" s="295"/>
      <c r="C429" s="295"/>
      <c r="D429" s="295"/>
      <c r="E429" s="295"/>
      <c r="F429" s="295"/>
      <c r="G429" s="295"/>
      <c r="H429" s="295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  <c r="AA429" s="295"/>
    </row>
    <row r="430" s="233" customFormat="1" ht="15.9" customHeight="1" spans="1:27">
      <c r="A430" s="295"/>
      <c r="B430" s="295"/>
      <c r="C430" s="295"/>
      <c r="D430" s="295"/>
      <c r="E430" s="295"/>
      <c r="F430" s="295"/>
      <c r="G430" s="295"/>
      <c r="H430" s="295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  <c r="AA430" s="295"/>
    </row>
    <row r="431" s="233" customFormat="1" ht="15.9" customHeight="1" spans="1:27">
      <c r="A431" s="295"/>
      <c r="B431" s="295"/>
      <c r="C431" s="295"/>
      <c r="D431" s="295"/>
      <c r="E431" s="295"/>
      <c r="F431" s="295"/>
      <c r="G431" s="295"/>
      <c r="H431" s="295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  <c r="AA431" s="295"/>
    </row>
    <row r="432" s="233" customFormat="1" ht="15.9" customHeight="1" spans="1:27">
      <c r="A432" s="295"/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</row>
    <row r="433" s="233" customFormat="1" ht="15.9" customHeight="1" spans="1:27">
      <c r="A433" s="295"/>
      <c r="B433" s="295"/>
      <c r="C433" s="295"/>
      <c r="D433" s="295"/>
      <c r="E433" s="295"/>
      <c r="F433" s="295"/>
      <c r="G433" s="295"/>
      <c r="H433" s="295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  <c r="AA433" s="295"/>
    </row>
    <row r="434" s="233" customFormat="1" ht="15.9" customHeight="1" spans="1:27">
      <c r="A434" s="295"/>
      <c r="B434" s="295"/>
      <c r="C434" s="295"/>
      <c r="D434" s="295"/>
      <c r="E434" s="295"/>
      <c r="F434" s="295"/>
      <c r="G434" s="295"/>
      <c r="H434" s="295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  <c r="AA434" s="295"/>
    </row>
    <row r="435" s="233" customFormat="1" ht="15.9" customHeight="1" spans="1:27">
      <c r="A435" s="295"/>
      <c r="B435" s="295"/>
      <c r="C435" s="295"/>
      <c r="D435" s="295"/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</row>
    <row r="436" s="233" customFormat="1" ht="15.9" customHeight="1" spans="1:27">
      <c r="A436" s="295"/>
      <c r="B436" s="295"/>
      <c r="C436" s="295"/>
      <c r="D436" s="295"/>
      <c r="E436" s="295"/>
      <c r="F436" s="295"/>
      <c r="G436" s="295"/>
      <c r="H436" s="295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  <c r="AA436" s="295"/>
    </row>
    <row r="437" s="233" customFormat="1" ht="15.9" customHeight="1" spans="1:27">
      <c r="A437" s="295"/>
      <c r="B437" s="295"/>
      <c r="C437" s="295"/>
      <c r="D437" s="295"/>
      <c r="E437" s="295"/>
      <c r="F437" s="295"/>
      <c r="G437" s="295"/>
      <c r="H437" s="295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  <c r="AA437" s="295"/>
    </row>
    <row r="438" s="233" customFormat="1" ht="15.9" customHeight="1" spans="1:27">
      <c r="A438" s="295"/>
      <c r="B438" s="295"/>
      <c r="C438" s="295"/>
      <c r="D438" s="295"/>
      <c r="E438" s="295"/>
      <c r="F438" s="295"/>
      <c r="G438" s="295"/>
      <c r="H438" s="295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  <c r="AA438" s="295"/>
    </row>
    <row r="439" s="233" customFormat="1" ht="15.9" customHeight="1" spans="1:27">
      <c r="A439" s="295"/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</row>
    <row r="440" s="233" customFormat="1" ht="15.9" customHeight="1" spans="1:27">
      <c r="A440" s="295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</row>
    <row r="441" s="233" customFormat="1" ht="15.9" customHeight="1" spans="1:27">
      <c r="A441" s="295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</row>
    <row r="442" s="233" customFormat="1" ht="15.9" customHeight="1" spans="1:27">
      <c r="A442" s="295"/>
      <c r="B442" s="295"/>
      <c r="C442" s="295"/>
      <c r="D442" s="295"/>
      <c r="E442" s="295"/>
      <c r="F442" s="295"/>
      <c r="G442" s="295"/>
      <c r="H442" s="295"/>
      <c r="I442" s="295"/>
      <c r="J442" s="295"/>
      <c r="K442" s="295"/>
      <c r="L442" s="295"/>
      <c r="M442" s="295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  <c r="AA442" s="295"/>
    </row>
    <row r="443" s="233" customFormat="1" ht="15.9" customHeight="1" spans="1:27">
      <c r="A443" s="295"/>
      <c r="B443" s="295"/>
      <c r="C443" s="295"/>
      <c r="D443" s="295"/>
      <c r="E443" s="295"/>
      <c r="F443" s="295"/>
      <c r="G443" s="295"/>
      <c r="H443" s="295"/>
      <c r="I443" s="295"/>
      <c r="J443" s="295"/>
      <c r="K443" s="295"/>
      <c r="L443" s="295"/>
      <c r="M443" s="295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  <c r="AA443" s="295"/>
    </row>
    <row r="444" s="233" customFormat="1" ht="15.9" customHeight="1" spans="1:27">
      <c r="A444" s="295"/>
      <c r="B444" s="295"/>
      <c r="C444" s="295"/>
      <c r="D444" s="295"/>
      <c r="E444" s="295"/>
      <c r="F444" s="295"/>
      <c r="G444" s="295"/>
      <c r="H444" s="295"/>
      <c r="I444" s="295"/>
      <c r="J444" s="295"/>
      <c r="K444" s="295"/>
      <c r="L444" s="295"/>
      <c r="M444" s="295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  <c r="AA444" s="295"/>
    </row>
    <row r="445" s="233" customFormat="1" ht="15.9" customHeight="1" spans="1:27">
      <c r="A445" s="295"/>
      <c r="B445" s="295"/>
      <c r="C445" s="295"/>
      <c r="D445" s="295"/>
      <c r="E445" s="295"/>
      <c r="F445" s="295"/>
      <c r="G445" s="295"/>
      <c r="H445" s="295"/>
      <c r="I445" s="295"/>
      <c r="J445" s="295"/>
      <c r="K445" s="295"/>
      <c r="L445" s="295"/>
      <c r="M445" s="295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  <c r="AA445" s="295"/>
    </row>
    <row r="446" s="233" customFormat="1" ht="15.9" customHeight="1" spans="1:27">
      <c r="A446" s="295"/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</row>
    <row r="447" s="233" customFormat="1" ht="15.9" customHeight="1" spans="1:27">
      <c r="A447" s="295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</row>
    <row r="448" s="233" customFormat="1" ht="15.9" customHeight="1" spans="1:27">
      <c r="A448" s="295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</row>
    <row r="449" s="233" customFormat="1" ht="15.9" customHeight="1" spans="1:27">
      <c r="A449" s="295"/>
      <c r="B449" s="295"/>
      <c r="C449" s="295"/>
      <c r="D449" s="295"/>
      <c r="E449" s="295"/>
      <c r="F449" s="295"/>
      <c r="G449" s="295"/>
      <c r="H449" s="295"/>
      <c r="I449" s="295"/>
      <c r="J449" s="295"/>
      <c r="K449" s="295"/>
      <c r="L449" s="295"/>
      <c r="M449" s="295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  <c r="AA449" s="295"/>
    </row>
    <row r="450" s="233" customFormat="1" ht="15.9" customHeight="1" spans="1:27">
      <c r="A450" s="295"/>
      <c r="B450" s="295"/>
      <c r="C450" s="295"/>
      <c r="D450" s="295"/>
      <c r="E450" s="295"/>
      <c r="F450" s="295"/>
      <c r="G450" s="295"/>
      <c r="H450" s="295"/>
      <c r="I450" s="295"/>
      <c r="J450" s="29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  <c r="AA450" s="295"/>
    </row>
    <row r="451" s="233" customFormat="1" ht="15.9" customHeight="1" spans="1:27">
      <c r="A451" s="295"/>
      <c r="B451" s="295"/>
      <c r="C451" s="295"/>
      <c r="D451" s="295"/>
      <c r="E451" s="295"/>
      <c r="F451" s="295"/>
      <c r="G451" s="295"/>
      <c r="H451" s="295"/>
      <c r="I451" s="295"/>
      <c r="J451" s="295"/>
      <c r="K451" s="295"/>
      <c r="L451" s="295"/>
      <c r="M451" s="295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  <c r="AA451" s="295"/>
    </row>
    <row r="452" s="233" customFormat="1" ht="15.9" customHeight="1" spans="1:27">
      <c r="A452" s="295"/>
      <c r="B452" s="295"/>
      <c r="C452" s="295"/>
      <c r="D452" s="295"/>
      <c r="E452" s="295"/>
      <c r="F452" s="295"/>
      <c r="G452" s="295"/>
      <c r="H452" s="295"/>
      <c r="I452" s="295"/>
      <c r="J452" s="295"/>
      <c r="K452" s="295"/>
      <c r="L452" s="295"/>
      <c r="M452" s="295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  <c r="AA452" s="295"/>
    </row>
    <row r="453" s="233" customFormat="1" ht="15.9" customHeight="1" spans="1:27">
      <c r="A453" s="295"/>
      <c r="B453" s="295"/>
      <c r="C453" s="295"/>
      <c r="D453" s="295"/>
      <c r="E453" s="295"/>
      <c r="F453" s="295"/>
      <c r="G453" s="295"/>
      <c r="H453" s="295"/>
      <c r="I453" s="295"/>
      <c r="J453" s="295"/>
      <c r="K453" s="295"/>
      <c r="L453" s="295"/>
      <c r="M453" s="295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  <c r="AA453" s="295"/>
    </row>
    <row r="454" s="233" customFormat="1" ht="15.9" customHeight="1" spans="1:27">
      <c r="A454" s="295"/>
      <c r="B454" s="295"/>
      <c r="C454" s="295"/>
      <c r="D454" s="295"/>
      <c r="E454" s="295"/>
      <c r="F454" s="295"/>
      <c r="G454" s="295"/>
      <c r="H454" s="295"/>
      <c r="I454" s="295"/>
      <c r="J454" s="295"/>
      <c r="K454" s="295"/>
      <c r="L454" s="295"/>
      <c r="M454" s="295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  <c r="AA454" s="295"/>
    </row>
    <row r="455" s="233" customFormat="1" ht="15.9" customHeight="1" spans="1:27">
      <c r="A455" s="295"/>
      <c r="B455" s="295"/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</row>
    <row r="456" s="233" customFormat="1" ht="15.9" customHeight="1" spans="1:27">
      <c r="A456" s="295"/>
      <c r="B456" s="295"/>
      <c r="C456" s="295"/>
      <c r="D456" s="295"/>
      <c r="E456" s="295"/>
      <c r="F456" s="295"/>
      <c r="G456" s="295"/>
      <c r="H456" s="295"/>
      <c r="I456" s="295"/>
      <c r="J456" s="295"/>
      <c r="K456" s="295"/>
      <c r="L456" s="295"/>
      <c r="M456" s="295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  <c r="AA456" s="295"/>
    </row>
    <row r="457" s="233" customFormat="1" ht="15.9" customHeight="1" spans="1:27">
      <c r="A457" s="295"/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  <c r="AA457" s="295"/>
    </row>
    <row r="458" s="233" customFormat="1" ht="15.9" customHeight="1" spans="1:27">
      <c r="A458" s="295"/>
      <c r="B458" s="295"/>
      <c r="C458" s="295"/>
      <c r="D458" s="295"/>
      <c r="E458" s="295"/>
      <c r="F458" s="295"/>
      <c r="G458" s="295"/>
      <c r="H458" s="295"/>
      <c r="I458" s="295"/>
      <c r="J458" s="295"/>
      <c r="K458" s="295"/>
      <c r="L458" s="295"/>
      <c r="M458" s="295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  <c r="AA458" s="295"/>
    </row>
    <row r="459" s="233" customFormat="1" ht="15.9" customHeight="1" spans="1:27">
      <c r="A459" s="295"/>
      <c r="B459" s="295"/>
      <c r="C459" s="295"/>
      <c r="D459" s="295"/>
      <c r="E459" s="295"/>
      <c r="F459" s="295"/>
      <c r="G459" s="295"/>
      <c r="H459" s="295"/>
      <c r="I459" s="295"/>
      <c r="J459" s="295"/>
      <c r="K459" s="295"/>
      <c r="L459" s="295"/>
      <c r="M459" s="295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  <c r="AA459" s="295"/>
    </row>
    <row r="460" s="233" customFormat="1" ht="15.9" customHeight="1" spans="1:27">
      <c r="A460" s="295"/>
      <c r="B460" s="295"/>
      <c r="C460" s="295"/>
      <c r="D460" s="295"/>
      <c r="E460" s="295"/>
      <c r="F460" s="295"/>
      <c r="G460" s="295"/>
      <c r="H460" s="295"/>
      <c r="I460" s="295"/>
      <c r="J460" s="295"/>
      <c r="K460" s="295"/>
      <c r="L460" s="295"/>
      <c r="M460" s="295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  <c r="AA460" s="295"/>
    </row>
    <row r="461" s="233" customFormat="1" ht="15.9" customHeight="1" spans="1:27">
      <c r="A461" s="295"/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</row>
    <row r="462" s="233" customFormat="1" ht="15.9" customHeight="1" spans="1:27">
      <c r="A462" s="295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</row>
    <row r="463" s="233" customFormat="1" ht="15.9" customHeight="1" spans="1:27">
      <c r="A463" s="295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</row>
    <row r="464" s="233" customFormat="1" ht="15.9" customHeight="1" spans="1:27">
      <c r="A464" s="295"/>
      <c r="B464" s="295"/>
      <c r="C464" s="295"/>
      <c r="D464" s="295"/>
      <c r="E464" s="295"/>
      <c r="F464" s="295"/>
      <c r="G464" s="295"/>
      <c r="H464" s="295"/>
      <c r="I464" s="295"/>
      <c r="J464" s="295"/>
      <c r="K464" s="295"/>
      <c r="L464" s="295"/>
      <c r="M464" s="295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  <c r="AA464" s="295"/>
    </row>
    <row r="465" s="233" customFormat="1" ht="15.9" customHeight="1" spans="1:27">
      <c r="A465" s="295"/>
      <c r="B465" s="295"/>
      <c r="C465" s="295"/>
      <c r="D465" s="295"/>
      <c r="E465" s="295"/>
      <c r="F465" s="295"/>
      <c r="G465" s="295"/>
      <c r="H465" s="295"/>
      <c r="I465" s="295"/>
      <c r="J465" s="295"/>
      <c r="K465" s="295"/>
      <c r="L465" s="295"/>
      <c r="M465" s="295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  <c r="AA465" s="295"/>
    </row>
    <row r="466" s="233" customFormat="1" ht="15.9" customHeight="1" spans="1:27">
      <c r="A466" s="295"/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</row>
    <row r="467" s="233" customFormat="1" ht="15.9" customHeight="1" spans="1:27">
      <c r="A467" s="295"/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</row>
    <row r="468" s="233" customFormat="1" ht="15.9" customHeight="1" spans="1:27">
      <c r="A468" s="295"/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</row>
    <row r="469" s="233" customFormat="1" ht="15.9" customHeight="1" spans="1:27">
      <c r="A469" s="295"/>
      <c r="B469" s="295"/>
      <c r="C469" s="295"/>
      <c r="D469" s="295"/>
      <c r="E469" s="295"/>
      <c r="F469" s="295"/>
      <c r="G469" s="295"/>
      <c r="H469" s="295"/>
      <c r="I469" s="295"/>
      <c r="J469" s="295"/>
      <c r="K469" s="295"/>
      <c r="L469" s="295"/>
      <c r="M469" s="295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  <c r="AA469" s="295"/>
    </row>
    <row r="470" s="233" customFormat="1" ht="15.9" customHeight="1" spans="1:27">
      <c r="A470" s="295"/>
      <c r="B470" s="295"/>
      <c r="C470" s="295"/>
      <c r="D470" s="295"/>
      <c r="E470" s="295"/>
      <c r="F470" s="295"/>
      <c r="G470" s="295"/>
      <c r="H470" s="295"/>
      <c r="I470" s="295"/>
      <c r="J470" s="295"/>
      <c r="K470" s="295"/>
      <c r="L470" s="295"/>
      <c r="M470" s="295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  <c r="AA470" s="295"/>
    </row>
    <row r="471" s="233" customFormat="1" ht="15.9" customHeight="1" spans="1:27">
      <c r="A471" s="295"/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</row>
    <row r="472" s="233" customFormat="1" ht="15.9" customHeight="1" spans="1:27">
      <c r="A472" s="295"/>
      <c r="B472" s="295"/>
      <c r="C472" s="295"/>
      <c r="D472" s="295"/>
      <c r="E472" s="295"/>
      <c r="F472" s="295"/>
      <c r="G472" s="295"/>
      <c r="H472" s="295"/>
      <c r="I472" s="295"/>
      <c r="J472" s="295"/>
      <c r="K472" s="295"/>
      <c r="L472" s="295"/>
      <c r="M472" s="295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  <c r="AA472" s="295"/>
    </row>
    <row r="473" s="233" customFormat="1" ht="15.9" customHeight="1" spans="1:27">
      <c r="A473" s="295"/>
      <c r="B473" s="295"/>
      <c r="C473" s="295"/>
      <c r="D473" s="295"/>
      <c r="E473" s="295"/>
      <c r="F473" s="295"/>
      <c r="G473" s="295"/>
      <c r="H473" s="295"/>
      <c r="I473" s="295"/>
      <c r="J473" s="295"/>
      <c r="K473" s="295"/>
      <c r="L473" s="295"/>
      <c r="M473" s="295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  <c r="AA473" s="295"/>
    </row>
    <row r="474" s="233" customFormat="1" ht="15.9" customHeight="1" spans="1:27">
      <c r="A474" s="295"/>
      <c r="B474" s="295"/>
      <c r="C474" s="295"/>
      <c r="D474" s="295"/>
      <c r="E474" s="295"/>
      <c r="F474" s="295"/>
      <c r="G474" s="295"/>
      <c r="H474" s="295"/>
      <c r="I474" s="295"/>
      <c r="J474" s="295"/>
      <c r="K474" s="295"/>
      <c r="L474" s="295"/>
      <c r="M474" s="295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  <c r="AA474" s="295"/>
    </row>
    <row r="475" s="233" customFormat="1" ht="15.9" customHeight="1" spans="1:27">
      <c r="A475" s="295"/>
      <c r="B475" s="295"/>
      <c r="C475" s="295"/>
      <c r="D475" s="295"/>
      <c r="E475" s="295"/>
      <c r="F475" s="295"/>
      <c r="G475" s="295"/>
      <c r="H475" s="295"/>
      <c r="I475" s="295"/>
      <c r="J475" s="295"/>
      <c r="K475" s="295"/>
      <c r="L475" s="295"/>
      <c r="M475" s="295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</row>
    <row r="476" s="233" customFormat="1" ht="15.9" customHeight="1" spans="1:27">
      <c r="A476" s="295"/>
      <c r="B476" s="295"/>
      <c r="C476" s="295"/>
      <c r="D476" s="295"/>
      <c r="E476" s="295"/>
      <c r="F476" s="295"/>
      <c r="G476" s="295"/>
      <c r="H476" s="295"/>
      <c r="I476" s="295"/>
      <c r="J476" s="295"/>
      <c r="K476" s="295"/>
      <c r="L476" s="295"/>
      <c r="M476" s="295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  <c r="AA476" s="295"/>
    </row>
    <row r="477" s="233" customFormat="1" ht="15.9" customHeight="1" spans="1:27">
      <c r="A477" s="295"/>
      <c r="B477" s="295"/>
      <c r="C477" s="295"/>
      <c r="D477" s="295"/>
      <c r="E477" s="295"/>
      <c r="F477" s="295"/>
      <c r="G477" s="295"/>
      <c r="H477" s="295"/>
      <c r="I477" s="295"/>
      <c r="J477" s="295"/>
      <c r="K477" s="295"/>
      <c r="L477" s="295"/>
      <c r="M477" s="295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  <c r="AA477" s="295"/>
    </row>
    <row r="478" s="233" customFormat="1" ht="15.9" customHeight="1" spans="1:27">
      <c r="A478" s="295"/>
      <c r="B478" s="295"/>
      <c r="C478" s="295"/>
      <c r="D478" s="295"/>
      <c r="E478" s="295"/>
      <c r="F478" s="295"/>
      <c r="G478" s="295"/>
      <c r="H478" s="295"/>
      <c r="I478" s="295"/>
      <c r="J478" s="295"/>
      <c r="K478" s="295"/>
      <c r="L478" s="295"/>
      <c r="M478" s="295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  <c r="AA478" s="295"/>
    </row>
    <row r="479" s="233" customFormat="1" ht="15.9" customHeight="1" spans="1:27">
      <c r="A479" s="295"/>
      <c r="B479" s="295"/>
      <c r="C479" s="295"/>
      <c r="D479" s="295"/>
      <c r="E479" s="295"/>
      <c r="F479" s="295"/>
      <c r="G479" s="295"/>
      <c r="H479" s="295"/>
      <c r="I479" s="295"/>
      <c r="J479" s="295"/>
      <c r="K479" s="295"/>
      <c r="L479" s="295"/>
      <c r="M479" s="295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  <c r="AA479" s="295"/>
    </row>
    <row r="480" s="233" customFormat="1" ht="15.9" customHeight="1" spans="1:27">
      <c r="A480" s="295"/>
      <c r="B480" s="295"/>
      <c r="C480" s="295"/>
      <c r="D480" s="295"/>
      <c r="E480" s="295"/>
      <c r="F480" s="295"/>
      <c r="G480" s="295"/>
      <c r="H480" s="295"/>
      <c r="I480" s="295"/>
      <c r="J480" s="295"/>
      <c r="K480" s="295"/>
      <c r="L480" s="295"/>
      <c r="M480" s="295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  <c r="AA480" s="295"/>
    </row>
    <row r="481" s="233" customFormat="1" ht="15.9" customHeight="1" spans="1:27">
      <c r="A481" s="295"/>
      <c r="B481" s="295"/>
      <c r="C481" s="295"/>
      <c r="D481" s="295"/>
      <c r="E481" s="295"/>
      <c r="F481" s="295"/>
      <c r="G481" s="295"/>
      <c r="H481" s="295"/>
      <c r="I481" s="295"/>
      <c r="J481" s="295"/>
      <c r="K481" s="295"/>
      <c r="L481" s="295"/>
      <c r="M481" s="295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  <c r="AA481" s="295"/>
    </row>
    <row r="482" s="233" customFormat="1" ht="15.9" customHeight="1" spans="1:27">
      <c r="A482" s="295"/>
      <c r="B482" s="295"/>
      <c r="C482" s="295"/>
      <c r="D482" s="295"/>
      <c r="E482" s="295"/>
      <c r="F482" s="295"/>
      <c r="G482" s="295"/>
      <c r="H482" s="295"/>
      <c r="I482" s="295"/>
      <c r="J482" s="295"/>
      <c r="K482" s="295"/>
      <c r="L482" s="295"/>
      <c r="M482" s="295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  <c r="AA482" s="295"/>
    </row>
    <row r="483" s="233" customFormat="1" ht="15.9" customHeight="1" spans="1:27">
      <c r="A483" s="295"/>
      <c r="B483" s="295"/>
      <c r="C483" s="295"/>
      <c r="D483" s="295"/>
      <c r="E483" s="295"/>
      <c r="F483" s="295"/>
      <c r="G483" s="295"/>
      <c r="H483" s="295"/>
      <c r="I483" s="295"/>
      <c r="J483" s="295"/>
      <c r="K483" s="295"/>
      <c r="L483" s="295"/>
      <c r="M483" s="295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  <c r="AA483" s="295"/>
    </row>
    <row r="484" s="233" customFormat="1" ht="15.9" customHeight="1" spans="1:27">
      <c r="A484" s="295"/>
      <c r="B484" s="295"/>
      <c r="C484" s="295"/>
      <c r="D484" s="295"/>
      <c r="E484" s="295"/>
      <c r="F484" s="295"/>
      <c r="G484" s="295"/>
      <c r="H484" s="295"/>
      <c r="I484" s="295"/>
      <c r="J484" s="295"/>
      <c r="K484" s="295"/>
      <c r="L484" s="295"/>
      <c r="M484" s="295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  <c r="AA484" s="295"/>
    </row>
    <row r="485" s="233" customFormat="1" ht="15.9" customHeight="1" spans="1:27">
      <c r="A485" s="295"/>
      <c r="B485" s="295"/>
      <c r="C485" s="295"/>
      <c r="D485" s="295"/>
      <c r="E485" s="295"/>
      <c r="F485" s="295"/>
      <c r="G485" s="295"/>
      <c r="H485" s="295"/>
      <c r="I485" s="295"/>
      <c r="J485" s="295"/>
      <c r="K485" s="295"/>
      <c r="L485" s="295"/>
      <c r="M485" s="295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  <c r="AA485" s="295"/>
    </row>
    <row r="486" s="233" customFormat="1" ht="15.9" customHeight="1" spans="1:27">
      <c r="A486" s="295"/>
      <c r="B486" s="295"/>
      <c r="C486" s="295"/>
      <c r="D486" s="295"/>
      <c r="E486" s="295"/>
      <c r="F486" s="295"/>
      <c r="G486" s="295"/>
      <c r="H486" s="295"/>
      <c r="I486" s="295"/>
      <c r="J486" s="295"/>
      <c r="K486" s="295"/>
      <c r="L486" s="295"/>
      <c r="M486" s="295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  <c r="AA486" s="295"/>
    </row>
    <row r="487" s="233" customFormat="1" ht="15.9" customHeight="1" spans="1:27">
      <c r="A487" s="295"/>
      <c r="B487" s="295"/>
      <c r="C487" s="295"/>
      <c r="D487" s="295"/>
      <c r="E487" s="295"/>
      <c r="F487" s="295"/>
      <c r="G487" s="295"/>
      <c r="H487" s="295"/>
      <c r="I487" s="295"/>
      <c r="J487" s="295"/>
      <c r="K487" s="295"/>
      <c r="L487" s="295"/>
      <c r="M487" s="295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  <c r="AA487" s="295"/>
    </row>
    <row r="488" s="233" customFormat="1" ht="15.9" customHeight="1" spans="1:27">
      <c r="A488" s="295"/>
      <c r="B488" s="295"/>
      <c r="C488" s="295"/>
      <c r="D488" s="295"/>
      <c r="E488" s="295"/>
      <c r="F488" s="295"/>
      <c r="G488" s="295"/>
      <c r="H488" s="295"/>
      <c r="I488" s="295"/>
      <c r="J488" s="295"/>
      <c r="K488" s="295"/>
      <c r="L488" s="295"/>
      <c r="M488" s="295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  <c r="AA488" s="295"/>
    </row>
    <row r="489" s="233" customFormat="1" ht="15.9" customHeight="1" spans="1:27">
      <c r="A489" s="295"/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</row>
    <row r="490" s="233" customFormat="1" ht="15.9" customHeight="1" spans="1:27">
      <c r="A490" s="295"/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</row>
    <row r="491" s="233" customFormat="1" ht="15.9" customHeight="1" spans="1:27">
      <c r="A491" s="295"/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</row>
    <row r="492" s="233" customFormat="1" ht="15.9" customHeight="1" spans="1:27">
      <c r="A492" s="295"/>
      <c r="B492" s="295"/>
      <c r="C492" s="295"/>
      <c r="D492" s="295"/>
      <c r="E492" s="295"/>
      <c r="F492" s="295"/>
      <c r="G492" s="295"/>
      <c r="H492" s="295"/>
      <c r="I492" s="295"/>
      <c r="J492" s="295"/>
      <c r="K492" s="295"/>
      <c r="L492" s="295"/>
      <c r="M492" s="295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  <c r="AA492" s="295"/>
    </row>
    <row r="493" s="233" customFormat="1" ht="15.9" customHeight="1" spans="1:27">
      <c r="A493" s="295"/>
      <c r="B493" s="295"/>
      <c r="C493" s="295"/>
      <c r="D493" s="295"/>
      <c r="E493" s="295"/>
      <c r="F493" s="295"/>
      <c r="G493" s="295"/>
      <c r="H493" s="295"/>
      <c r="I493" s="295"/>
      <c r="J493" s="295"/>
      <c r="K493" s="295"/>
      <c r="L493" s="295"/>
      <c r="M493" s="295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  <c r="AA493" s="295"/>
    </row>
    <row r="494" s="233" customFormat="1" ht="15.9" customHeight="1" spans="1:27">
      <c r="A494" s="295"/>
      <c r="B494" s="295"/>
      <c r="C494" s="295"/>
      <c r="D494" s="295"/>
      <c r="E494" s="295"/>
      <c r="F494" s="295"/>
      <c r="G494" s="295"/>
      <c r="H494" s="295"/>
      <c r="I494" s="295"/>
      <c r="J494" s="295"/>
      <c r="K494" s="295"/>
      <c r="L494" s="295"/>
      <c r="M494" s="295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  <c r="AA494" s="295"/>
    </row>
    <row r="495" s="233" customFormat="1" ht="15.9" customHeight="1" spans="1:27">
      <c r="A495" s="295"/>
      <c r="B495" s="295"/>
      <c r="C495" s="295"/>
      <c r="D495" s="295"/>
      <c r="E495" s="295"/>
      <c r="F495" s="295"/>
      <c r="G495" s="295"/>
      <c r="H495" s="295"/>
      <c r="I495" s="295"/>
      <c r="J495" s="295"/>
      <c r="K495" s="295"/>
      <c r="L495" s="295"/>
      <c r="M495" s="295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  <c r="AA495" s="295"/>
    </row>
    <row r="496" s="233" customFormat="1" ht="15.9" customHeight="1" spans="1:27">
      <c r="A496" s="295"/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</row>
    <row r="497" s="233" customFormat="1" ht="15.9" customHeight="1" spans="1:27">
      <c r="A497" s="295"/>
      <c r="B497" s="295"/>
      <c r="C497" s="295"/>
      <c r="D497" s="295"/>
      <c r="E497" s="295"/>
      <c r="F497" s="295"/>
      <c r="G497" s="295"/>
      <c r="H497" s="295"/>
      <c r="I497" s="295"/>
      <c r="J497" s="295"/>
      <c r="K497" s="295"/>
      <c r="L497" s="295"/>
      <c r="M497" s="295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  <c r="AA497" s="295"/>
    </row>
    <row r="498" s="233" customFormat="1" ht="15.9" customHeight="1" spans="1:27">
      <c r="A498" s="295"/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</row>
    <row r="499" s="233" customFormat="1" ht="15.9" customHeight="1" spans="1:27">
      <c r="A499" s="295"/>
      <c r="B499" s="295"/>
      <c r="C499" s="295"/>
      <c r="D499" s="295"/>
      <c r="E499" s="295"/>
      <c r="F499" s="295"/>
      <c r="G499" s="295"/>
      <c r="H499" s="295"/>
      <c r="I499" s="295"/>
      <c r="J499" s="295"/>
      <c r="K499" s="295"/>
      <c r="L499" s="295"/>
      <c r="M499" s="295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  <c r="AA499" s="295"/>
    </row>
    <row r="500" s="233" customFormat="1" ht="15.9" customHeight="1" spans="1:27">
      <c r="A500" s="295"/>
      <c r="B500" s="295"/>
      <c r="C500" s="295"/>
      <c r="D500" s="295"/>
      <c r="E500" s="295"/>
      <c r="F500" s="295"/>
      <c r="G500" s="295"/>
      <c r="H500" s="295"/>
      <c r="I500" s="295"/>
      <c r="J500" s="295"/>
      <c r="K500" s="295"/>
      <c r="L500" s="295"/>
      <c r="M500" s="295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  <c r="AA500" s="295"/>
    </row>
    <row r="501" s="233" customFormat="1" ht="15.9" customHeight="1" spans="1:27">
      <c r="A501" s="295"/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</row>
    <row r="502" s="233" customFormat="1" ht="15.9" customHeight="1" spans="1:27">
      <c r="A502" s="295"/>
      <c r="B502" s="295"/>
      <c r="C502" s="295"/>
      <c r="D502" s="295"/>
      <c r="E502" s="295"/>
      <c r="F502" s="295"/>
      <c r="G502" s="295"/>
      <c r="H502" s="295"/>
      <c r="I502" s="295"/>
      <c r="J502" s="295"/>
      <c r="K502" s="295"/>
      <c r="L502" s="295"/>
      <c r="M502" s="295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  <c r="AA502" s="295"/>
    </row>
    <row r="503" s="233" customFormat="1" ht="15.9" customHeight="1" spans="1:27">
      <c r="A503" s="295"/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  <c r="AA503" s="295"/>
    </row>
    <row r="504" s="233" customFormat="1" ht="15.9" customHeight="1" spans="1:27">
      <c r="A504" s="295"/>
      <c r="B504" s="295"/>
      <c r="C504" s="295"/>
      <c r="D504" s="295"/>
      <c r="E504" s="295"/>
      <c r="F504" s="295"/>
      <c r="G504" s="295"/>
      <c r="H504" s="295"/>
      <c r="I504" s="295"/>
      <c r="J504" s="295"/>
      <c r="K504" s="295"/>
      <c r="L504" s="295"/>
      <c r="M504" s="295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  <c r="AA504" s="295"/>
    </row>
    <row r="505" s="233" customFormat="1" ht="15.9" customHeight="1" spans="1:27">
      <c r="A505" s="295"/>
      <c r="B505" s="295"/>
      <c r="C505" s="295"/>
      <c r="D505" s="295"/>
      <c r="E505" s="295"/>
      <c r="F505" s="295"/>
      <c r="G505" s="295"/>
      <c r="H505" s="295"/>
      <c r="I505" s="295"/>
      <c r="J505" s="295"/>
      <c r="K505" s="295"/>
      <c r="L505" s="295"/>
      <c r="M505" s="295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  <c r="AA505" s="295"/>
    </row>
    <row r="506" s="233" customFormat="1" ht="15.9" customHeight="1" spans="1:27">
      <c r="A506" s="295"/>
      <c r="B506" s="295"/>
      <c r="C506" s="295"/>
      <c r="D506" s="295"/>
      <c r="E506" s="295"/>
      <c r="F506" s="295"/>
      <c r="G506" s="295"/>
      <c r="H506" s="295"/>
      <c r="I506" s="295"/>
      <c r="J506" s="29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  <c r="AA506" s="295"/>
    </row>
    <row r="507" s="233" customFormat="1" ht="15.9" customHeight="1" spans="1:27">
      <c r="A507" s="295"/>
      <c r="B507" s="295"/>
      <c r="C507" s="295"/>
      <c r="D507" s="295"/>
      <c r="E507" s="295"/>
      <c r="F507" s="295"/>
      <c r="G507" s="295"/>
      <c r="H507" s="295"/>
      <c r="I507" s="295"/>
      <c r="J507" s="295"/>
      <c r="K507" s="295"/>
      <c r="L507" s="295"/>
      <c r="M507" s="295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  <c r="AA507" s="295"/>
    </row>
    <row r="508" s="233" customFormat="1" ht="15.9" customHeight="1" spans="1:27">
      <c r="A508" s="295"/>
      <c r="B508" s="295"/>
      <c r="C508" s="295"/>
      <c r="D508" s="295"/>
      <c r="E508" s="295"/>
      <c r="F508" s="295"/>
      <c r="G508" s="295"/>
      <c r="H508" s="295"/>
      <c r="I508" s="295"/>
      <c r="J508" s="295"/>
      <c r="K508" s="295"/>
      <c r="L508" s="295"/>
      <c r="M508" s="295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  <c r="AA508" s="295"/>
    </row>
    <row r="509" s="233" customFormat="1" ht="15.9" customHeight="1" spans="1:27">
      <c r="A509" s="295"/>
      <c r="B509" s="295"/>
      <c r="C509" s="295"/>
      <c r="D509" s="295"/>
      <c r="E509" s="295"/>
      <c r="F509" s="295"/>
      <c r="G509" s="295"/>
      <c r="H509" s="295"/>
      <c r="I509" s="295"/>
      <c r="J509" s="295"/>
      <c r="K509" s="295"/>
      <c r="L509" s="295"/>
      <c r="M509" s="295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  <c r="AA509" s="295"/>
    </row>
    <row r="510" s="233" customFormat="1" ht="15.9" customHeight="1" spans="1:27">
      <c r="A510" s="295"/>
      <c r="B510" s="295"/>
      <c r="C510" s="295"/>
      <c r="D510" s="295"/>
      <c r="E510" s="295"/>
      <c r="F510" s="295"/>
      <c r="G510" s="295"/>
      <c r="H510" s="295"/>
      <c r="I510" s="295"/>
      <c r="J510" s="295"/>
      <c r="K510" s="295"/>
      <c r="L510" s="295"/>
      <c r="M510" s="295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  <c r="AA510" s="295"/>
    </row>
    <row r="511" s="233" customFormat="1" ht="15.9" customHeight="1" spans="1:27">
      <c r="A511" s="295"/>
      <c r="B511" s="295"/>
      <c r="C511" s="295"/>
      <c r="D511" s="295"/>
      <c r="E511" s="295"/>
      <c r="F511" s="295"/>
      <c r="G511" s="295"/>
      <c r="H511" s="295"/>
      <c r="I511" s="295"/>
      <c r="J511" s="295"/>
      <c r="K511" s="295"/>
      <c r="L511" s="295"/>
      <c r="M511" s="295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  <c r="AA511" s="295"/>
    </row>
    <row r="512" s="233" customFormat="1" ht="15.9" customHeight="1" spans="1:27">
      <c r="A512" s="295"/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  <c r="AA512" s="295"/>
    </row>
    <row r="513" s="233" customFormat="1" ht="15.9" customHeight="1" spans="1:27">
      <c r="A513" s="295"/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</row>
    <row r="514" s="233" customFormat="1" ht="15.9" customHeight="1" spans="1:27">
      <c r="A514" s="295"/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</row>
    <row r="515" s="233" customFormat="1" ht="15.9" customHeight="1" spans="1:27">
      <c r="A515" s="295"/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</row>
    <row r="516" s="233" customFormat="1" ht="15.9" customHeight="1" spans="1:27">
      <c r="A516" s="295"/>
      <c r="B516" s="295"/>
      <c r="C516" s="295"/>
      <c r="D516" s="295"/>
      <c r="E516" s="295"/>
      <c r="F516" s="295"/>
      <c r="G516" s="295"/>
      <c r="H516" s="295"/>
      <c r="I516" s="295"/>
      <c r="J516" s="295"/>
      <c r="K516" s="295"/>
      <c r="L516" s="295"/>
      <c r="M516" s="295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  <c r="AA516" s="295"/>
    </row>
    <row r="517" s="233" customFormat="1" ht="15.9" customHeight="1" spans="1:27">
      <c r="A517" s="295"/>
      <c r="B517" s="295"/>
      <c r="C517" s="295"/>
      <c r="D517" s="295"/>
      <c r="E517" s="295"/>
      <c r="F517" s="295"/>
      <c r="G517" s="295"/>
      <c r="H517" s="295"/>
      <c r="I517" s="295"/>
      <c r="J517" s="295"/>
      <c r="K517" s="295"/>
      <c r="L517" s="295"/>
      <c r="M517" s="295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</row>
    <row r="518" s="233" customFormat="1" ht="15.9" customHeight="1" spans="1:27">
      <c r="A518" s="295"/>
      <c r="B518" s="295"/>
      <c r="C518" s="295"/>
      <c r="D518" s="295"/>
      <c r="E518" s="295"/>
      <c r="F518" s="295"/>
      <c r="G518" s="295"/>
      <c r="H518" s="295"/>
      <c r="I518" s="295"/>
      <c r="J518" s="295"/>
      <c r="K518" s="295"/>
      <c r="L518" s="295"/>
      <c r="M518" s="295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  <c r="AA518" s="295"/>
    </row>
    <row r="519" s="233" customFormat="1" ht="15.9" customHeight="1" spans="1:27">
      <c r="A519" s="295"/>
      <c r="B519" s="295"/>
      <c r="C519" s="295"/>
      <c r="D519" s="295"/>
      <c r="E519" s="295"/>
      <c r="F519" s="295"/>
      <c r="G519" s="295"/>
      <c r="H519" s="295"/>
      <c r="I519" s="295"/>
      <c r="J519" s="295"/>
      <c r="K519" s="295"/>
      <c r="L519" s="295"/>
      <c r="M519" s="295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  <c r="AA519" s="295"/>
    </row>
    <row r="520" s="233" customFormat="1" ht="15.9" customHeight="1" spans="1:27">
      <c r="A520" s="295"/>
      <c r="B520" s="295"/>
      <c r="C520" s="295"/>
      <c r="D520" s="295"/>
      <c r="E520" s="295"/>
      <c r="F520" s="295"/>
      <c r="G520" s="295"/>
      <c r="H520" s="295"/>
      <c r="I520" s="295"/>
      <c r="J520" s="295"/>
      <c r="K520" s="295"/>
      <c r="L520" s="295"/>
      <c r="M520" s="295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  <c r="AA520" s="295"/>
    </row>
    <row r="521" s="233" customFormat="1" ht="15.9" customHeight="1" spans="1:27">
      <c r="A521" s="295"/>
      <c r="B521" s="295"/>
      <c r="C521" s="295"/>
      <c r="D521" s="295"/>
      <c r="E521" s="295"/>
      <c r="F521" s="295"/>
      <c r="G521" s="295"/>
      <c r="H521" s="295"/>
      <c r="I521" s="295"/>
      <c r="J521" s="295"/>
      <c r="K521" s="295"/>
      <c r="L521" s="295"/>
      <c r="M521" s="295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  <c r="AA521" s="295"/>
    </row>
    <row r="522" s="233" customFormat="1" ht="15.9" customHeight="1" spans="1:27">
      <c r="A522" s="295"/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  <c r="AA522" s="295"/>
    </row>
    <row r="523" s="233" customFormat="1" ht="15.9" customHeight="1" spans="1:27">
      <c r="A523" s="295"/>
      <c r="B523" s="295"/>
      <c r="C523" s="295"/>
      <c r="D523" s="295"/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</row>
    <row r="524" s="233" customFormat="1" ht="15.9" customHeight="1" spans="1:27">
      <c r="A524" s="295"/>
      <c r="B524" s="295"/>
      <c r="C524" s="295"/>
      <c r="D524" s="295"/>
      <c r="E524" s="295"/>
      <c r="F524" s="295"/>
      <c r="G524" s="295"/>
      <c r="H524" s="295"/>
      <c r="I524" s="295"/>
      <c r="J524" s="295"/>
      <c r="K524" s="295"/>
      <c r="L524" s="295"/>
      <c r="M524" s="295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  <c r="AA524" s="295"/>
    </row>
    <row r="525" s="233" customFormat="1" ht="15.9" customHeight="1" spans="1:27">
      <c r="A525" s="295"/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</row>
    <row r="526" s="233" customFormat="1" ht="15.9" customHeight="1" spans="1:27">
      <c r="A526" s="295"/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</row>
    <row r="527" s="233" customFormat="1" ht="15.9" customHeight="1" spans="1:27">
      <c r="A527" s="295"/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</row>
    <row r="528" s="233" customFormat="1" ht="15.9" customHeight="1" spans="1:27">
      <c r="A528" s="295"/>
      <c r="B528" s="295"/>
      <c r="C528" s="295"/>
      <c r="D528" s="295"/>
      <c r="E528" s="295"/>
      <c r="F528" s="295"/>
      <c r="G528" s="295"/>
      <c r="H528" s="295"/>
      <c r="I528" s="295"/>
      <c r="J528" s="295"/>
      <c r="K528" s="295"/>
      <c r="L528" s="295"/>
      <c r="M528" s="295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  <c r="AA528" s="295"/>
    </row>
    <row r="529" s="233" customFormat="1" ht="15.9" customHeight="1" spans="1:27">
      <c r="A529" s="295"/>
      <c r="B529" s="295"/>
      <c r="C529" s="295"/>
      <c r="D529" s="295"/>
      <c r="E529" s="295"/>
      <c r="F529" s="295"/>
      <c r="G529" s="295"/>
      <c r="H529" s="295"/>
      <c r="I529" s="295"/>
      <c r="J529" s="295"/>
      <c r="K529" s="295"/>
      <c r="L529" s="295"/>
      <c r="M529" s="295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  <c r="AA529" s="295"/>
    </row>
    <row r="530" s="233" customFormat="1" ht="15.9" customHeight="1" spans="1:27">
      <c r="A530" s="295"/>
      <c r="B530" s="295"/>
      <c r="C530" s="295"/>
      <c r="D530" s="295"/>
      <c r="E530" s="295"/>
      <c r="F530" s="295"/>
      <c r="G530" s="295"/>
      <c r="H530" s="295"/>
      <c r="I530" s="295"/>
      <c r="J530" s="295"/>
      <c r="K530" s="295"/>
      <c r="L530" s="295"/>
      <c r="M530" s="295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  <c r="AA530" s="295"/>
    </row>
    <row r="531" s="233" customFormat="1" ht="15.9" customHeight="1" spans="1:27">
      <c r="A531" s="295"/>
      <c r="B531" s="295"/>
      <c r="C531" s="295"/>
      <c r="D531" s="295"/>
      <c r="E531" s="295"/>
      <c r="F531" s="295"/>
      <c r="G531" s="295"/>
      <c r="H531" s="295"/>
      <c r="I531" s="295"/>
      <c r="J531" s="295"/>
      <c r="K531" s="295"/>
      <c r="L531" s="295"/>
      <c r="M531" s="295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  <c r="AA531" s="295"/>
    </row>
    <row r="532" s="233" customFormat="1" ht="15.9" customHeight="1" spans="1:27">
      <c r="A532" s="295"/>
      <c r="B532" s="295"/>
      <c r="C532" s="295"/>
      <c r="D532" s="295"/>
      <c r="E532" s="295"/>
      <c r="F532" s="295"/>
      <c r="G532" s="295"/>
      <c r="H532" s="295"/>
      <c r="I532" s="295"/>
      <c r="J532" s="295"/>
      <c r="K532" s="295"/>
      <c r="L532" s="295"/>
      <c r="M532" s="295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  <c r="AA532" s="295"/>
    </row>
    <row r="533" s="233" customFormat="1" ht="15.9" customHeight="1" spans="1:27">
      <c r="A533" s="295"/>
      <c r="B533" s="295"/>
      <c r="C533" s="295"/>
      <c r="D533" s="295"/>
      <c r="E533" s="295"/>
      <c r="F533" s="295"/>
      <c r="G533" s="295"/>
      <c r="H533" s="295"/>
      <c r="I533" s="295"/>
      <c r="J533" s="295"/>
      <c r="K533" s="295"/>
      <c r="L533" s="295"/>
      <c r="M533" s="295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</row>
    <row r="534" s="233" customFormat="1" ht="15.9" customHeight="1" spans="1:27">
      <c r="A534" s="295"/>
      <c r="B534" s="295"/>
      <c r="C534" s="295"/>
      <c r="D534" s="295"/>
      <c r="E534" s="295"/>
      <c r="F534" s="295"/>
      <c r="G534" s="295"/>
      <c r="H534" s="295"/>
      <c r="I534" s="295"/>
      <c r="J534" s="295"/>
      <c r="K534" s="295"/>
      <c r="L534" s="295"/>
      <c r="M534" s="295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  <c r="AA534" s="295"/>
    </row>
    <row r="535" s="233" customFormat="1" ht="15.9" customHeight="1" spans="1:27">
      <c r="A535" s="295"/>
      <c r="B535" s="295"/>
      <c r="C535" s="295"/>
      <c r="D535" s="295"/>
      <c r="E535" s="295"/>
      <c r="F535" s="295"/>
      <c r="G535" s="295"/>
      <c r="H535" s="295"/>
      <c r="I535" s="295"/>
      <c r="J535" s="295"/>
      <c r="K535" s="295"/>
      <c r="L535" s="295"/>
      <c r="M535" s="295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  <c r="AA535" s="295"/>
    </row>
    <row r="536" s="233" customFormat="1" ht="15.9" customHeight="1" spans="1:27">
      <c r="A536" s="295"/>
      <c r="B536" s="295"/>
      <c r="C536" s="295"/>
      <c r="D536" s="295"/>
      <c r="E536" s="295"/>
      <c r="F536" s="295"/>
      <c r="G536" s="295"/>
      <c r="H536" s="295"/>
      <c r="I536" s="295"/>
      <c r="J536" s="295"/>
      <c r="K536" s="295"/>
      <c r="L536" s="295"/>
      <c r="M536" s="295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  <c r="AA536" s="295"/>
    </row>
    <row r="537" s="233" customFormat="1" ht="15.9" customHeight="1" spans="1:27">
      <c r="A537" s="295"/>
      <c r="B537" s="295"/>
      <c r="C537" s="295"/>
      <c r="D537" s="295"/>
      <c r="E537" s="295"/>
      <c r="F537" s="295"/>
      <c r="G537" s="295"/>
      <c r="H537" s="295"/>
      <c r="I537" s="295"/>
      <c r="J537" s="295"/>
      <c r="K537" s="295"/>
      <c r="L537" s="295"/>
      <c r="M537" s="295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  <c r="AA537" s="295"/>
    </row>
    <row r="538" s="233" customFormat="1" ht="15.9" customHeight="1" spans="1:27">
      <c r="A538" s="295"/>
      <c r="B538" s="295"/>
      <c r="C538" s="295"/>
      <c r="D538" s="295"/>
      <c r="E538" s="295"/>
      <c r="F538" s="295"/>
      <c r="G538" s="295"/>
      <c r="H538" s="295"/>
      <c r="I538" s="295"/>
      <c r="J538" s="295"/>
      <c r="K538" s="295"/>
      <c r="L538" s="295"/>
      <c r="M538" s="295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  <c r="AA538" s="295"/>
    </row>
    <row r="539" s="233" customFormat="1" ht="15.9" customHeight="1" spans="1:27">
      <c r="A539" s="295"/>
      <c r="B539" s="295"/>
      <c r="C539" s="295"/>
      <c r="D539" s="295"/>
      <c r="E539" s="295"/>
      <c r="F539" s="295"/>
      <c r="G539" s="295"/>
      <c r="H539" s="295"/>
      <c r="I539" s="295"/>
      <c r="J539" s="295"/>
      <c r="K539" s="295"/>
      <c r="L539" s="295"/>
      <c r="M539" s="295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  <c r="AA539" s="295"/>
    </row>
    <row r="540" s="233" customFormat="1" ht="15.9" customHeight="1" spans="1:27">
      <c r="A540" s="295"/>
      <c r="B540" s="295"/>
      <c r="C540" s="295"/>
      <c r="D540" s="295"/>
      <c r="E540" s="295"/>
      <c r="F540" s="295"/>
      <c r="G540" s="295"/>
      <c r="H540" s="295"/>
      <c r="I540" s="295"/>
      <c r="J540" s="295"/>
      <c r="K540" s="295"/>
      <c r="L540" s="295"/>
      <c r="M540" s="295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  <c r="AA540" s="295"/>
    </row>
    <row r="541" s="233" customFormat="1" ht="15.9" customHeight="1" spans="1:27">
      <c r="A541" s="295"/>
      <c r="B541" s="295"/>
      <c r="C541" s="295"/>
      <c r="D541" s="295"/>
      <c r="E541" s="295"/>
      <c r="F541" s="295"/>
      <c r="G541" s="295"/>
      <c r="H541" s="295"/>
      <c r="I541" s="295"/>
      <c r="J541" s="295"/>
      <c r="K541" s="295"/>
      <c r="L541" s="295"/>
      <c r="M541" s="295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  <c r="AA541" s="295"/>
    </row>
    <row r="542" s="233" customFormat="1" ht="15.9" customHeight="1" spans="1:27">
      <c r="A542" s="295"/>
      <c r="B542" s="295"/>
      <c r="C542" s="295"/>
      <c r="D542" s="295"/>
      <c r="E542" s="295"/>
      <c r="F542" s="295"/>
      <c r="G542" s="295"/>
      <c r="H542" s="295"/>
      <c r="I542" s="295"/>
      <c r="J542" s="295"/>
      <c r="K542" s="295"/>
      <c r="L542" s="295"/>
      <c r="M542" s="295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  <c r="AA542" s="295"/>
    </row>
    <row r="543" s="233" customFormat="1" ht="15.9" customHeight="1" spans="1:27">
      <c r="A543" s="295"/>
      <c r="B543" s="295"/>
      <c r="C543" s="295"/>
      <c r="D543" s="295"/>
      <c r="E543" s="295"/>
      <c r="F543" s="295"/>
      <c r="G543" s="295"/>
      <c r="H543" s="295"/>
      <c r="I543" s="295"/>
      <c r="J543" s="295"/>
      <c r="K543" s="295"/>
      <c r="L543" s="295"/>
      <c r="M543" s="295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  <c r="AA543" s="295"/>
    </row>
    <row r="544" s="233" customFormat="1" ht="15.9" customHeight="1" spans="1:27">
      <c r="A544" s="295"/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</row>
    <row r="545" s="233" customFormat="1" ht="15.9" customHeight="1" spans="1:27">
      <c r="A545" s="295"/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</row>
    <row r="546" s="233" customFormat="1" ht="15.9" customHeight="1" spans="1:27">
      <c r="A546" s="295"/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</row>
    <row r="547" s="233" customFormat="1" ht="15.9" customHeight="1" spans="1:27">
      <c r="A547" s="295"/>
      <c r="B547" s="295"/>
      <c r="C547" s="295"/>
      <c r="D547" s="295"/>
      <c r="E547" s="295"/>
      <c r="F547" s="295"/>
      <c r="G547" s="295"/>
      <c r="H547" s="295"/>
      <c r="I547" s="295"/>
      <c r="J547" s="295"/>
      <c r="K547" s="295"/>
      <c r="L547" s="295"/>
      <c r="M547" s="295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  <c r="AA547" s="295"/>
    </row>
    <row r="548" s="233" customFormat="1" ht="15.9" customHeight="1" spans="1:27">
      <c r="A548" s="295"/>
      <c r="B548" s="295"/>
      <c r="C548" s="295"/>
      <c r="D548" s="295"/>
      <c r="E548" s="295"/>
      <c r="F548" s="295"/>
      <c r="G548" s="295"/>
      <c r="H548" s="295"/>
      <c r="I548" s="295"/>
      <c r="J548" s="295"/>
      <c r="K548" s="295"/>
      <c r="L548" s="295"/>
      <c r="M548" s="295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</row>
    <row r="549" s="233" customFormat="1" ht="15.9" customHeight="1" spans="1:27">
      <c r="A549" s="295"/>
      <c r="B549" s="295"/>
      <c r="C549" s="295"/>
      <c r="D549" s="295"/>
      <c r="E549" s="295"/>
      <c r="F549" s="295"/>
      <c r="G549" s="295"/>
      <c r="H549" s="295"/>
      <c r="I549" s="295"/>
      <c r="J549" s="295"/>
      <c r="K549" s="295"/>
      <c r="L549" s="295"/>
      <c r="M549" s="295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  <c r="AA549" s="295"/>
    </row>
    <row r="550" s="233" customFormat="1" ht="15.9" customHeight="1" spans="1:27">
      <c r="A550" s="295"/>
      <c r="B550" s="295"/>
      <c r="C550" s="295"/>
      <c r="D550" s="295"/>
      <c r="E550" s="295"/>
      <c r="F550" s="295"/>
      <c r="G550" s="295"/>
      <c r="H550" s="295"/>
      <c r="I550" s="295"/>
      <c r="J550" s="295"/>
      <c r="K550" s="295"/>
      <c r="L550" s="295"/>
      <c r="M550" s="295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  <c r="AA550" s="295"/>
    </row>
    <row r="551" s="233" customFormat="1" ht="15.9" customHeight="1" spans="1:27">
      <c r="A551" s="295"/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</row>
    <row r="552" s="233" customFormat="1" ht="15.9" customHeight="1" spans="1:27">
      <c r="A552" s="295"/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</row>
    <row r="553" s="233" customFormat="1" ht="15.9" customHeight="1" spans="1:27">
      <c r="A553" s="295"/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</row>
    <row r="554" s="233" customFormat="1" ht="15.9" customHeight="1" spans="1:27">
      <c r="A554" s="295"/>
      <c r="B554" s="295"/>
      <c r="C554" s="295"/>
      <c r="D554" s="295"/>
      <c r="E554" s="295"/>
      <c r="F554" s="295"/>
      <c r="G554" s="295"/>
      <c r="H554" s="295"/>
      <c r="I554" s="295"/>
      <c r="J554" s="295"/>
      <c r="K554" s="295"/>
      <c r="L554" s="295"/>
      <c r="M554" s="295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  <c r="AA554" s="295"/>
    </row>
    <row r="555" s="233" customFormat="1" ht="15.9" customHeight="1" spans="1:27">
      <c r="A555" s="295"/>
      <c r="B555" s="295"/>
      <c r="C555" s="295"/>
      <c r="D555" s="295"/>
      <c r="E555" s="295"/>
      <c r="F555" s="295"/>
      <c r="G555" s="295"/>
      <c r="H555" s="295"/>
      <c r="I555" s="295"/>
      <c r="J555" s="295"/>
      <c r="K555" s="295"/>
      <c r="L555" s="295"/>
      <c r="M555" s="295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  <c r="AA555" s="295"/>
    </row>
    <row r="556" s="233" customFormat="1" ht="15.9" customHeight="1" spans="1:27">
      <c r="A556" s="295"/>
      <c r="B556" s="295"/>
      <c r="C556" s="295"/>
      <c r="D556" s="295"/>
      <c r="E556" s="295"/>
      <c r="F556" s="295"/>
      <c r="G556" s="295"/>
      <c r="H556" s="295"/>
      <c r="I556" s="295"/>
      <c r="J556" s="295"/>
      <c r="K556" s="295"/>
      <c r="L556" s="295"/>
      <c r="M556" s="295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  <c r="AA556" s="295"/>
    </row>
    <row r="557" s="233" customFormat="1" ht="15.9" customHeight="1" spans="1:27">
      <c r="A557" s="295"/>
      <c r="B557" s="295"/>
      <c r="C557" s="295"/>
      <c r="D557" s="295"/>
      <c r="E557" s="295"/>
      <c r="F557" s="295"/>
      <c r="G557" s="295"/>
      <c r="H557" s="295"/>
      <c r="I557" s="295"/>
      <c r="J557" s="295"/>
      <c r="K557" s="295"/>
      <c r="L557" s="295"/>
      <c r="M557" s="295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  <c r="AA557" s="295"/>
    </row>
    <row r="558" s="233" customFormat="1" ht="15.9" customHeight="1" spans="1:27">
      <c r="A558" s="295"/>
      <c r="B558" s="295"/>
      <c r="C558" s="295"/>
      <c r="D558" s="295"/>
      <c r="E558" s="295"/>
      <c r="F558" s="295"/>
      <c r="G558" s="295"/>
      <c r="H558" s="295"/>
      <c r="I558" s="295"/>
      <c r="J558" s="295"/>
      <c r="K558" s="295"/>
      <c r="L558" s="295"/>
      <c r="M558" s="295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  <c r="AA558" s="295"/>
    </row>
    <row r="559" s="233" customFormat="1" ht="15.9" customHeight="1" spans="1:27">
      <c r="A559" s="295"/>
      <c r="B559" s="295"/>
      <c r="C559" s="295"/>
      <c r="D559" s="295"/>
      <c r="E559" s="295"/>
      <c r="F559" s="295"/>
      <c r="G559" s="295"/>
      <c r="H559" s="295"/>
      <c r="I559" s="295"/>
      <c r="J559" s="295"/>
      <c r="K559" s="295"/>
      <c r="L559" s="295"/>
      <c r="M559" s="295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  <c r="AA559" s="295"/>
    </row>
    <row r="560" s="233" customFormat="1" ht="15.9" customHeight="1" spans="1:27">
      <c r="A560" s="295"/>
      <c r="B560" s="295"/>
      <c r="C560" s="295"/>
      <c r="D560" s="295"/>
      <c r="E560" s="295"/>
      <c r="F560" s="295"/>
      <c r="G560" s="295"/>
      <c r="H560" s="295"/>
      <c r="I560" s="295"/>
      <c r="J560" s="295"/>
      <c r="K560" s="295"/>
      <c r="L560" s="295"/>
      <c r="M560" s="295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  <c r="AA560" s="295"/>
    </row>
    <row r="561" s="233" customFormat="1" ht="15.9" customHeight="1" spans="1:27">
      <c r="A561" s="295"/>
      <c r="B561" s="295"/>
      <c r="C561" s="295"/>
      <c r="D561" s="295"/>
      <c r="E561" s="295"/>
      <c r="F561" s="295"/>
      <c r="G561" s="295"/>
      <c r="H561" s="295"/>
      <c r="I561" s="295"/>
      <c r="J561" s="295"/>
      <c r="K561" s="295"/>
      <c r="L561" s="295"/>
      <c r="M561" s="295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  <c r="AA561" s="295"/>
    </row>
    <row r="562" s="233" customFormat="1" ht="15.9" customHeight="1" spans="1:27">
      <c r="A562" s="295"/>
      <c r="B562" s="295"/>
      <c r="C562" s="295"/>
      <c r="D562" s="295"/>
      <c r="E562" s="295"/>
      <c r="F562" s="295"/>
      <c r="G562" s="295"/>
      <c r="H562" s="295"/>
      <c r="I562" s="295"/>
      <c r="J562" s="29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  <c r="AA562" s="295"/>
    </row>
    <row r="563" s="233" customFormat="1" ht="15.9" customHeight="1" spans="1:27">
      <c r="A563" s="295"/>
      <c r="B563" s="295"/>
      <c r="C563" s="295"/>
      <c r="D563" s="295"/>
      <c r="E563" s="295"/>
      <c r="F563" s="295"/>
      <c r="G563" s="295"/>
      <c r="H563" s="295"/>
      <c r="I563" s="295"/>
      <c r="J563" s="295"/>
      <c r="K563" s="295"/>
      <c r="L563" s="295"/>
      <c r="M563" s="295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  <c r="AA563" s="295"/>
    </row>
    <row r="564" s="233" customFormat="1" ht="15.9" customHeight="1" spans="1:27">
      <c r="A564" s="295"/>
      <c r="B564" s="295"/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  <c r="AA564" s="295"/>
    </row>
    <row r="565" s="233" customFormat="1" ht="15.9" customHeight="1" spans="1:27">
      <c r="A565" s="295"/>
      <c r="B565" s="295"/>
      <c r="C565" s="295"/>
      <c r="D565" s="295"/>
      <c r="E565" s="295"/>
      <c r="F565" s="295"/>
      <c r="G565" s="295"/>
      <c r="H565" s="295"/>
      <c r="I565" s="295"/>
      <c r="J565" s="295"/>
      <c r="K565" s="295"/>
      <c r="L565" s="295"/>
      <c r="M565" s="295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  <c r="AA565" s="295"/>
    </row>
    <row r="566" s="233" customFormat="1" ht="15.9" customHeight="1" spans="1:27">
      <c r="A566" s="295"/>
      <c r="B566" s="295"/>
      <c r="C566" s="295"/>
      <c r="D566" s="295"/>
      <c r="E566" s="295"/>
      <c r="F566" s="295"/>
      <c r="G566" s="295"/>
      <c r="H566" s="295"/>
      <c r="I566" s="295"/>
      <c r="J566" s="295"/>
      <c r="K566" s="295"/>
      <c r="L566" s="295"/>
      <c r="M566" s="295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  <c r="AA566" s="295"/>
    </row>
    <row r="567" s="233" customFormat="1" ht="15.9" customHeight="1" spans="1:27">
      <c r="A567" s="295"/>
      <c r="B567" s="295"/>
      <c r="C567" s="295"/>
      <c r="D567" s="295"/>
      <c r="E567" s="295"/>
      <c r="F567" s="295"/>
      <c r="G567" s="295"/>
      <c r="H567" s="295"/>
      <c r="I567" s="295"/>
      <c r="J567" s="295"/>
      <c r="K567" s="295"/>
      <c r="L567" s="295"/>
      <c r="M567" s="295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  <c r="AA567" s="295"/>
    </row>
    <row r="568" s="233" customFormat="1" ht="15.9" customHeight="1" spans="1:27">
      <c r="A568" s="295"/>
      <c r="B568" s="295"/>
      <c r="C568" s="295"/>
      <c r="D568" s="295"/>
      <c r="E568" s="295"/>
      <c r="F568" s="295"/>
      <c r="G568" s="295"/>
      <c r="H568" s="295"/>
      <c r="I568" s="295"/>
      <c r="J568" s="295"/>
      <c r="K568" s="295"/>
      <c r="L568" s="295"/>
      <c r="M568" s="295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  <c r="AA568" s="295"/>
    </row>
    <row r="569" s="233" customFormat="1" ht="15.9" customHeight="1" spans="1:27">
      <c r="A569" s="295"/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</row>
    <row r="570" s="233" customFormat="1" ht="15.9" customHeight="1" spans="1:27">
      <c r="A570" s="295"/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</row>
    <row r="571" s="233" customFormat="1" ht="15.9" customHeight="1" spans="1:27">
      <c r="A571" s="295"/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</row>
    <row r="572" s="233" customFormat="1" ht="15.9" customHeight="1" spans="1:27">
      <c r="A572" s="295"/>
      <c r="B572" s="295"/>
      <c r="C572" s="295"/>
      <c r="D572" s="295"/>
      <c r="E572" s="295"/>
      <c r="F572" s="295"/>
      <c r="G572" s="295"/>
      <c r="H572" s="295"/>
      <c r="I572" s="295"/>
      <c r="J572" s="295"/>
      <c r="K572" s="295"/>
      <c r="L572" s="295"/>
      <c r="M572" s="295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  <c r="AA572" s="295"/>
    </row>
    <row r="573" s="233" customFormat="1" ht="15.9" customHeight="1" spans="1:27">
      <c r="A573" s="295"/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</row>
    <row r="574" s="233" customFormat="1" ht="15.9" customHeight="1" spans="1:27">
      <c r="A574" s="295"/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</row>
    <row r="575" s="233" customFormat="1" ht="15.9" customHeight="1" spans="1:27">
      <c r="A575" s="295"/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</row>
    <row r="576" s="233" customFormat="1" ht="15.9" customHeight="1" spans="1:27">
      <c r="A576" s="295"/>
      <c r="B576" s="295"/>
      <c r="C576" s="295"/>
      <c r="D576" s="295"/>
      <c r="E576" s="295"/>
      <c r="F576" s="295"/>
      <c r="G576" s="295"/>
      <c r="H576" s="295"/>
      <c r="I576" s="295"/>
      <c r="J576" s="295"/>
      <c r="K576" s="295"/>
      <c r="L576" s="295"/>
      <c r="M576" s="295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  <c r="AA576" s="295"/>
    </row>
    <row r="577" s="233" customFormat="1" ht="15.9" customHeight="1" spans="1:27">
      <c r="A577" s="295"/>
      <c r="B577" s="295"/>
      <c r="C577" s="295"/>
      <c r="D577" s="295"/>
      <c r="E577" s="295"/>
      <c r="F577" s="295"/>
      <c r="G577" s="295"/>
      <c r="H577" s="295"/>
      <c r="I577" s="295"/>
      <c r="J577" s="295"/>
      <c r="K577" s="295"/>
      <c r="L577" s="295"/>
      <c r="M577" s="295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  <c r="AA577" s="295"/>
    </row>
    <row r="578" s="233" customFormat="1" ht="15.9" customHeight="1" spans="1:27">
      <c r="A578" s="295"/>
      <c r="B578" s="295"/>
      <c r="C578" s="295"/>
      <c r="D578" s="295"/>
      <c r="E578" s="295"/>
      <c r="F578" s="295"/>
      <c r="G578" s="295"/>
      <c r="H578" s="295"/>
      <c r="I578" s="295"/>
      <c r="J578" s="295"/>
      <c r="K578" s="295"/>
      <c r="L578" s="295"/>
      <c r="M578" s="295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  <c r="AA578" s="295"/>
    </row>
    <row r="579" s="233" customFormat="1" ht="15.9" customHeight="1" spans="1:27">
      <c r="A579" s="295"/>
      <c r="B579" s="295"/>
      <c r="C579" s="295"/>
      <c r="D579" s="295"/>
      <c r="E579" s="295"/>
      <c r="F579" s="295"/>
      <c r="G579" s="295"/>
      <c r="H579" s="295"/>
      <c r="I579" s="295"/>
      <c r="J579" s="295"/>
      <c r="K579" s="295"/>
      <c r="L579" s="295"/>
      <c r="M579" s="295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  <c r="AA579" s="295"/>
    </row>
    <row r="580" s="233" customFormat="1" ht="15.9" customHeight="1" spans="1:27">
      <c r="A580" s="295"/>
      <c r="B580" s="295"/>
      <c r="C580" s="295"/>
      <c r="D580" s="295"/>
      <c r="E580" s="295"/>
      <c r="F580" s="295"/>
      <c r="G580" s="295"/>
      <c r="H580" s="295"/>
      <c r="I580" s="295"/>
      <c r="J580" s="295"/>
      <c r="K580" s="295"/>
      <c r="L580" s="295"/>
      <c r="M580" s="295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  <c r="AA580" s="295"/>
    </row>
    <row r="581" s="233" customFormat="1" ht="15.9" customHeight="1" spans="1:27">
      <c r="A581" s="295"/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  <c r="AA581" s="295"/>
    </row>
    <row r="582" s="233" customFormat="1" ht="15.9" customHeight="1" spans="1:27">
      <c r="A582" s="295"/>
      <c r="B582" s="295"/>
      <c r="C582" s="295"/>
      <c r="D582" s="295"/>
      <c r="E582" s="295"/>
      <c r="F582" s="295"/>
      <c r="G582" s="295"/>
      <c r="H582" s="295"/>
      <c r="I582" s="295"/>
      <c r="J582" s="295"/>
      <c r="K582" s="295"/>
      <c r="L582" s="295"/>
      <c r="M582" s="295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  <c r="AA582" s="295"/>
    </row>
    <row r="583" s="233" customFormat="1" ht="15.9" customHeight="1" spans="1:27">
      <c r="A583" s="295"/>
      <c r="B583" s="295"/>
      <c r="C583" s="295"/>
      <c r="D583" s="295"/>
      <c r="E583" s="295"/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  <c r="AA583" s="295"/>
    </row>
    <row r="584" s="233" customFormat="1" ht="15.9" customHeight="1" spans="1:27">
      <c r="A584" s="295"/>
      <c r="B584" s="295"/>
      <c r="C584" s="295"/>
      <c r="D584" s="295"/>
      <c r="E584" s="295"/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  <c r="AA584" s="295"/>
    </row>
    <row r="585" s="233" customFormat="1" ht="15.9" customHeight="1" spans="1:27">
      <c r="A585" s="295"/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  <c r="AA585" s="295"/>
    </row>
    <row r="586" s="233" customFormat="1" ht="15.9" customHeight="1" spans="1:27">
      <c r="A586" s="295"/>
      <c r="B586" s="295"/>
      <c r="C586" s="295"/>
      <c r="D586" s="295"/>
      <c r="E586" s="295"/>
      <c r="F586" s="295"/>
      <c r="G586" s="295"/>
      <c r="H586" s="295"/>
      <c r="I586" s="295"/>
      <c r="J586" s="295"/>
      <c r="K586" s="295"/>
      <c r="L586" s="295"/>
      <c r="M586" s="295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  <c r="AA586" s="295"/>
    </row>
    <row r="587" s="233" customFormat="1" ht="15.9" customHeight="1" spans="1:27">
      <c r="A587" s="295"/>
      <c r="B587" s="295"/>
      <c r="C587" s="295"/>
      <c r="D587" s="295"/>
      <c r="E587" s="295"/>
      <c r="F587" s="295"/>
      <c r="G587" s="295"/>
      <c r="H587" s="295"/>
      <c r="I587" s="295"/>
      <c r="J587" s="295"/>
      <c r="K587" s="295"/>
      <c r="L587" s="295"/>
      <c r="M587" s="295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  <c r="AA587" s="295"/>
    </row>
    <row r="588" s="233" customFormat="1" ht="15.9" customHeight="1" spans="1:27">
      <c r="A588" s="295"/>
      <c r="B588" s="295"/>
      <c r="C588" s="295"/>
      <c r="D588" s="295"/>
      <c r="E588" s="295"/>
      <c r="F588" s="295"/>
      <c r="G588" s="295"/>
      <c r="H588" s="295"/>
      <c r="I588" s="295"/>
      <c r="J588" s="295"/>
      <c r="K588" s="295"/>
      <c r="L588" s="295"/>
      <c r="M588" s="295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  <c r="AA588" s="295"/>
    </row>
    <row r="589" s="233" customFormat="1" ht="15.9" customHeight="1" spans="1:27">
      <c r="A589" s="295"/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</row>
    <row r="590" s="233" customFormat="1" ht="15.9" customHeight="1" spans="1:27">
      <c r="A590" s="295"/>
      <c r="B590" s="295"/>
      <c r="C590" s="295"/>
      <c r="D590" s="295"/>
      <c r="E590" s="295"/>
      <c r="F590" s="295"/>
      <c r="G590" s="295"/>
      <c r="H590" s="295"/>
      <c r="I590" s="295"/>
      <c r="J590" s="295"/>
      <c r="K590" s="295"/>
      <c r="L590" s="295"/>
      <c r="M590" s="295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  <c r="AA590" s="295"/>
    </row>
    <row r="591" s="233" customFormat="1" ht="15.9" customHeight="1" spans="1:27">
      <c r="A591" s="295"/>
      <c r="B591" s="295"/>
      <c r="C591" s="295"/>
      <c r="D591" s="295"/>
      <c r="E591" s="295"/>
      <c r="F591" s="295"/>
      <c r="G591" s="295"/>
      <c r="H591" s="295"/>
      <c r="I591" s="295"/>
      <c r="J591" s="295"/>
      <c r="K591" s="295"/>
      <c r="L591" s="295"/>
      <c r="M591" s="295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  <c r="AA591" s="295"/>
    </row>
    <row r="592" s="233" customFormat="1" ht="15.9" customHeight="1" spans="1:27">
      <c r="A592" s="295"/>
      <c r="B592" s="295"/>
      <c r="C592" s="295"/>
      <c r="D592" s="295"/>
      <c r="E592" s="295"/>
      <c r="F592" s="295"/>
      <c r="G592" s="295"/>
      <c r="H592" s="295"/>
      <c r="I592" s="295"/>
      <c r="J592" s="295"/>
      <c r="K592" s="295"/>
      <c r="L592" s="295"/>
      <c r="M592" s="295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  <c r="AA592" s="295"/>
    </row>
    <row r="593" s="233" customFormat="1" ht="15.9" customHeight="1" spans="1:27">
      <c r="A593" s="295"/>
      <c r="B593" s="295"/>
      <c r="C593" s="295"/>
      <c r="D593" s="295"/>
      <c r="E593" s="295"/>
      <c r="F593" s="295"/>
      <c r="G593" s="295"/>
      <c r="H593" s="295"/>
      <c r="I593" s="295"/>
      <c r="J593" s="295"/>
      <c r="K593" s="295"/>
      <c r="L593" s="295"/>
      <c r="M593" s="295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  <c r="AA593" s="295"/>
    </row>
    <row r="594" s="233" customFormat="1" ht="15.9" customHeight="1" spans="1:27">
      <c r="A594" s="295"/>
      <c r="B594" s="295"/>
      <c r="C594" s="295"/>
      <c r="D594" s="295"/>
      <c r="E594" s="295"/>
      <c r="F594" s="295"/>
      <c r="G594" s="295"/>
      <c r="H594" s="295"/>
      <c r="I594" s="295"/>
      <c r="J594" s="295"/>
      <c r="K594" s="295"/>
      <c r="L594" s="295"/>
      <c r="M594" s="295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  <c r="AA594" s="295"/>
    </row>
    <row r="595" s="233" customFormat="1" ht="15.9" customHeight="1" spans="1:27">
      <c r="A595" s="295"/>
      <c r="B595" s="295"/>
      <c r="C595" s="295"/>
      <c r="D595" s="295"/>
      <c r="E595" s="295"/>
      <c r="F595" s="295"/>
      <c r="G595" s="295"/>
      <c r="H595" s="295"/>
      <c r="I595" s="295"/>
      <c r="J595" s="295"/>
      <c r="K595" s="295"/>
      <c r="L595" s="295"/>
      <c r="M595" s="295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  <c r="AA595" s="295"/>
    </row>
    <row r="596" s="233" customFormat="1" ht="15.9" customHeight="1" spans="1:27">
      <c r="A596" s="295"/>
      <c r="B596" s="295"/>
      <c r="C596" s="295"/>
      <c r="D596" s="295"/>
      <c r="E596" s="295"/>
      <c r="F596" s="295"/>
      <c r="G596" s="295"/>
      <c r="H596" s="295"/>
      <c r="I596" s="295"/>
      <c r="J596" s="295"/>
      <c r="K596" s="295"/>
      <c r="L596" s="295"/>
      <c r="M596" s="295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  <c r="AA596" s="295"/>
    </row>
    <row r="597" s="233" customFormat="1" ht="15.9" customHeight="1" spans="1:27">
      <c r="A597" s="295"/>
      <c r="B597" s="295"/>
      <c r="C597" s="295"/>
      <c r="D597" s="295"/>
      <c r="E597" s="295"/>
      <c r="F597" s="295"/>
      <c r="G597" s="295"/>
      <c r="H597" s="295"/>
      <c r="I597" s="295"/>
      <c r="J597" s="295"/>
      <c r="K597" s="295"/>
      <c r="L597" s="295"/>
      <c r="M597" s="295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  <c r="AA597" s="295"/>
    </row>
    <row r="598" s="233" customFormat="1" ht="15.9" customHeight="1" spans="1:27">
      <c r="A598" s="295"/>
      <c r="B598" s="295"/>
      <c r="C598" s="295"/>
      <c r="D598" s="295"/>
      <c r="E598" s="295"/>
      <c r="F598" s="295"/>
      <c r="G598" s="295"/>
      <c r="H598" s="295"/>
      <c r="I598" s="295"/>
      <c r="J598" s="295"/>
      <c r="K598" s="295"/>
      <c r="L598" s="295"/>
      <c r="M598" s="295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  <c r="AA598" s="295"/>
    </row>
    <row r="599" s="233" customFormat="1" ht="15.9" customHeight="1" spans="1:27">
      <c r="A599" s="295"/>
      <c r="B599" s="295"/>
      <c r="C599" s="295"/>
      <c r="D599" s="295"/>
      <c r="E599" s="295"/>
      <c r="F599" s="295"/>
      <c r="G599" s="295"/>
      <c r="H599" s="295"/>
      <c r="I599" s="295"/>
      <c r="J599" s="295"/>
      <c r="K599" s="295"/>
      <c r="L599" s="295"/>
      <c r="M599" s="295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  <c r="AA599" s="295"/>
    </row>
    <row r="600" s="233" customFormat="1" ht="15.9" customHeight="1" spans="1:27">
      <c r="A600" s="295"/>
      <c r="B600" s="295"/>
      <c r="C600" s="295"/>
      <c r="D600" s="295"/>
      <c r="E600" s="295"/>
      <c r="F600" s="295"/>
      <c r="G600" s="295"/>
      <c r="H600" s="295"/>
      <c r="I600" s="295"/>
      <c r="J600" s="295"/>
      <c r="K600" s="295"/>
      <c r="L600" s="295"/>
      <c r="M600" s="295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  <c r="AA600" s="295"/>
    </row>
    <row r="601" s="233" customFormat="1" ht="15.9" customHeight="1" spans="1:27">
      <c r="A601" s="295"/>
      <c r="B601" s="295"/>
      <c r="C601" s="295"/>
      <c r="D601" s="295"/>
      <c r="E601" s="295"/>
      <c r="F601" s="295"/>
      <c r="G601" s="295"/>
      <c r="H601" s="295"/>
      <c r="I601" s="295"/>
      <c r="J601" s="295"/>
      <c r="K601" s="295"/>
      <c r="L601" s="295"/>
      <c r="M601" s="295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  <c r="AA601" s="295"/>
    </row>
    <row r="602" s="233" customFormat="1" ht="15.9" customHeight="1" spans="1:27">
      <c r="A602" s="295"/>
      <c r="B602" s="295"/>
      <c r="C602" s="295"/>
      <c r="D602" s="295"/>
      <c r="E602" s="295"/>
      <c r="F602" s="295"/>
      <c r="G602" s="295"/>
      <c r="H602" s="295"/>
      <c r="I602" s="295"/>
      <c r="J602" s="295"/>
      <c r="K602" s="295"/>
      <c r="L602" s="295"/>
      <c r="M602" s="295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  <c r="AA602" s="295"/>
    </row>
    <row r="603" s="233" customFormat="1" ht="15.9" customHeight="1" spans="1:27">
      <c r="A603" s="295"/>
      <c r="B603" s="295"/>
      <c r="C603" s="295"/>
      <c r="D603" s="295"/>
      <c r="E603" s="295"/>
      <c r="F603" s="295"/>
      <c r="G603" s="295"/>
      <c r="H603" s="295"/>
      <c r="I603" s="295"/>
      <c r="J603" s="295"/>
      <c r="K603" s="295"/>
      <c r="L603" s="295"/>
      <c r="M603" s="295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  <c r="AA603" s="295"/>
    </row>
    <row r="604" s="233" customFormat="1" ht="15.9" customHeight="1" spans="1:27">
      <c r="A604" s="295"/>
      <c r="B604" s="295"/>
      <c r="C604" s="295"/>
      <c r="D604" s="295"/>
      <c r="E604" s="295"/>
      <c r="F604" s="295"/>
      <c r="G604" s="295"/>
      <c r="H604" s="295"/>
      <c r="I604" s="295"/>
      <c r="J604" s="295"/>
      <c r="K604" s="295"/>
      <c r="L604" s="295"/>
      <c r="M604" s="295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  <c r="AA604" s="295"/>
    </row>
    <row r="605" s="233" customFormat="1" ht="15.9" customHeight="1" spans="1:27">
      <c r="A605" s="295"/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</row>
    <row r="606" s="233" customFormat="1" ht="15.9" customHeight="1" spans="1:27">
      <c r="A606" s="295"/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</row>
    <row r="607" s="233" customFormat="1" ht="15.9" customHeight="1" spans="1:27">
      <c r="A607" s="295"/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</row>
    <row r="608" s="233" customFormat="1" ht="15.9" customHeight="1" spans="1:27">
      <c r="A608" s="295"/>
      <c r="B608" s="295"/>
      <c r="C608" s="295"/>
      <c r="D608" s="295"/>
      <c r="E608" s="295"/>
      <c r="F608" s="295"/>
      <c r="G608" s="295"/>
      <c r="H608" s="295"/>
      <c r="I608" s="295"/>
      <c r="J608" s="295"/>
      <c r="K608" s="295"/>
      <c r="L608" s="295"/>
      <c r="M608" s="295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  <c r="AA608" s="295"/>
    </row>
    <row r="609" s="233" customFormat="1" ht="15.9" customHeight="1" spans="1:27">
      <c r="A609" s="295"/>
      <c r="B609" s="295"/>
      <c r="C609" s="295"/>
      <c r="D609" s="295"/>
      <c r="E609" s="295"/>
      <c r="F609" s="295"/>
      <c r="G609" s="295"/>
      <c r="H609" s="295"/>
      <c r="I609" s="295"/>
      <c r="J609" s="295"/>
      <c r="K609" s="295"/>
      <c r="L609" s="295"/>
      <c r="M609" s="295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  <c r="AA609" s="295"/>
    </row>
    <row r="610" s="233" customFormat="1" ht="15.9" customHeight="1" spans="1:27">
      <c r="A610" s="295"/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  <c r="AA610" s="295"/>
    </row>
    <row r="611" s="233" customFormat="1" ht="15.9" customHeight="1" spans="1:27">
      <c r="A611" s="295"/>
      <c r="B611" s="295"/>
      <c r="C611" s="295"/>
      <c r="D611" s="295"/>
      <c r="E611" s="295"/>
      <c r="F611" s="295"/>
      <c r="G611" s="295"/>
      <c r="H611" s="295"/>
      <c r="I611" s="295"/>
      <c r="J611" s="295"/>
      <c r="K611" s="295"/>
      <c r="L611" s="295"/>
      <c r="M611" s="295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  <c r="AA611" s="295"/>
    </row>
    <row r="612" s="233" customFormat="1" ht="15.9" customHeight="1" spans="1:27">
      <c r="A612" s="295"/>
      <c r="B612" s="295"/>
      <c r="C612" s="295"/>
      <c r="D612" s="295"/>
      <c r="E612" s="295"/>
      <c r="F612" s="295"/>
      <c r="G612" s="295"/>
      <c r="H612" s="295"/>
      <c r="I612" s="295"/>
      <c r="J612" s="295"/>
      <c r="K612" s="295"/>
      <c r="L612" s="295"/>
      <c r="M612" s="295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  <c r="AA612" s="295"/>
    </row>
    <row r="613" s="233" customFormat="1" ht="15.9" customHeight="1" spans="1:27">
      <c r="A613" s="295"/>
      <c r="B613" s="295"/>
      <c r="C613" s="295"/>
      <c r="D613" s="295"/>
      <c r="E613" s="295"/>
      <c r="F613" s="295"/>
      <c r="G613" s="29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  <c r="AA613" s="295"/>
    </row>
    <row r="614" s="233" customFormat="1" ht="15.9" customHeight="1" spans="1:27">
      <c r="A614" s="295"/>
      <c r="B614" s="295"/>
      <c r="C614" s="295"/>
      <c r="D614" s="295"/>
      <c r="E614" s="295"/>
      <c r="F614" s="295"/>
      <c r="G614" s="295"/>
      <c r="H614" s="295"/>
      <c r="I614" s="295"/>
      <c r="J614" s="295"/>
      <c r="K614" s="295"/>
      <c r="L614" s="295"/>
      <c r="M614" s="295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  <c r="AA614" s="295"/>
    </row>
    <row r="615" s="233" customFormat="1" ht="15.9" customHeight="1" spans="1:27">
      <c r="A615" s="295"/>
      <c r="B615" s="295"/>
      <c r="C615" s="295"/>
      <c r="D615" s="295"/>
      <c r="E615" s="295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  <c r="AA615" s="295"/>
    </row>
    <row r="616" s="233" customFormat="1" ht="15.9" customHeight="1" spans="1:27">
      <c r="A616" s="295"/>
      <c r="B616" s="295"/>
      <c r="C616" s="295"/>
      <c r="D616" s="295"/>
      <c r="E616" s="295"/>
      <c r="F616" s="295"/>
      <c r="G616" s="295"/>
      <c r="H616" s="295"/>
      <c r="I616" s="295"/>
      <c r="J616" s="295"/>
      <c r="K616" s="295"/>
      <c r="L616" s="295"/>
      <c r="M616" s="295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  <c r="AA616" s="295"/>
    </row>
    <row r="617" s="233" customFormat="1" ht="15.9" customHeight="1" spans="1:27">
      <c r="A617" s="295"/>
      <c r="B617" s="29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  <c r="AA617" s="295"/>
    </row>
    <row r="618" s="233" customFormat="1" ht="15.9" customHeight="1" spans="1:27">
      <c r="A618" s="295"/>
      <c r="B618" s="295"/>
      <c r="C618" s="295"/>
      <c r="D618" s="295"/>
      <c r="E618" s="295"/>
      <c r="F618" s="295"/>
      <c r="G618" s="295"/>
      <c r="H618" s="295"/>
      <c r="I618" s="295"/>
      <c r="J618" s="295"/>
      <c r="K618" s="295"/>
      <c r="L618" s="295"/>
      <c r="M618" s="295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  <c r="AA618" s="295"/>
    </row>
    <row r="619" s="233" customFormat="1" ht="15.9" customHeight="1" spans="1:27">
      <c r="A619" s="295"/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</row>
    <row r="620" s="233" customFormat="1" ht="15.9" customHeight="1" spans="1:27">
      <c r="A620" s="295"/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</row>
    <row r="621" s="233" customFormat="1" ht="15.9" customHeight="1" spans="1:27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</row>
    <row r="622" s="233" customFormat="1" ht="15.9" customHeight="1" spans="1:27">
      <c r="A622" s="295"/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</row>
    <row r="623" s="233" customFormat="1" ht="15.9" customHeight="1" spans="1:27">
      <c r="A623" s="295"/>
      <c r="B623" s="295"/>
      <c r="C623" s="29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  <c r="AA623" s="295"/>
    </row>
    <row r="624" s="233" customFormat="1" ht="15.9" customHeight="1" spans="1:27">
      <c r="A624" s="295"/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</row>
    <row r="625" s="233" customFormat="1" ht="15.9" customHeight="1" spans="1:27">
      <c r="A625" s="295"/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</row>
    <row r="626" s="233" customFormat="1" ht="15.9" customHeight="1" spans="1:27">
      <c r="A626" s="295"/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</row>
    <row r="627" s="233" customFormat="1" ht="15.9" customHeight="1" spans="1:27">
      <c r="A627" s="295"/>
      <c r="B627" s="295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  <c r="AA627" s="295"/>
    </row>
    <row r="628" s="233" customFormat="1" ht="15.9" customHeight="1" spans="1:27">
      <c r="A628" s="295"/>
      <c r="B628" s="295"/>
      <c r="C628" s="295"/>
      <c r="D628" s="295"/>
      <c r="E628" s="295"/>
      <c r="F628" s="295"/>
      <c r="G628" s="295"/>
      <c r="H628" s="295"/>
      <c r="I628" s="295"/>
      <c r="J628" s="295"/>
      <c r="K628" s="295"/>
      <c r="L628" s="295"/>
      <c r="M628" s="295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  <c r="AA628" s="295"/>
    </row>
    <row r="629" s="233" customFormat="1" ht="15.9" customHeight="1" spans="1:27">
      <c r="A629" s="295"/>
      <c r="B629" s="295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  <c r="AA629" s="295"/>
    </row>
    <row r="630" s="233" customFormat="1" ht="15.9" customHeight="1" spans="1:27">
      <c r="A630" s="295"/>
      <c r="B630" s="295"/>
      <c r="C630" s="295"/>
      <c r="D630" s="295"/>
      <c r="E630" s="295"/>
      <c r="F630" s="295"/>
      <c r="G630" s="295"/>
      <c r="H630" s="295"/>
      <c r="I630" s="295"/>
      <c r="J630" s="295"/>
      <c r="K630" s="295"/>
      <c r="L630" s="295"/>
      <c r="M630" s="295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  <c r="AA630" s="295"/>
    </row>
    <row r="631" s="233" customFormat="1" ht="15.9" customHeight="1" spans="1:27">
      <c r="A631" s="295"/>
      <c r="B631" s="295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  <c r="AA631" s="295"/>
    </row>
    <row r="632" s="233" customFormat="1" ht="15.9" customHeight="1" spans="1:27">
      <c r="A632" s="295"/>
      <c r="B632" s="295"/>
      <c r="C632" s="295"/>
      <c r="D632" s="295"/>
      <c r="E632" s="295"/>
      <c r="F632" s="295"/>
      <c r="G632" s="295"/>
      <c r="H632" s="295"/>
      <c r="I632" s="295"/>
      <c r="J632" s="295"/>
      <c r="K632" s="295"/>
      <c r="L632" s="295"/>
      <c r="M632" s="295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  <c r="AA632" s="295"/>
    </row>
    <row r="633" s="233" customFormat="1" ht="15.9" customHeight="1" spans="1:27">
      <c r="A633" s="295"/>
      <c r="B633" s="295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  <c r="AA633" s="295"/>
    </row>
    <row r="634" s="233" customFormat="1" ht="15.9" customHeight="1" spans="1:27">
      <c r="A634" s="295"/>
      <c r="B634" s="295"/>
      <c r="C634" s="295"/>
      <c r="D634" s="295"/>
      <c r="E634" s="295"/>
      <c r="F634" s="295"/>
      <c r="G634" s="295"/>
      <c r="H634" s="295"/>
      <c r="I634" s="295"/>
      <c r="J634" s="295"/>
      <c r="K634" s="295"/>
      <c r="L634" s="295"/>
      <c r="M634" s="295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  <c r="AA634" s="295"/>
    </row>
    <row r="635" s="233" customFormat="1" ht="15.9" customHeight="1" spans="1:27">
      <c r="A635" s="295"/>
      <c r="B635" s="295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  <c r="AA635" s="295"/>
    </row>
    <row r="636" s="233" customFormat="1" ht="15.9" customHeight="1" spans="1:27">
      <c r="A636" s="295"/>
      <c r="B636" s="295"/>
      <c r="C636" s="295"/>
      <c r="D636" s="295"/>
      <c r="E636" s="295"/>
      <c r="F636" s="295"/>
      <c r="G636" s="295"/>
      <c r="H636" s="295"/>
      <c r="I636" s="295"/>
      <c r="J636" s="295"/>
      <c r="K636" s="295"/>
      <c r="L636" s="295"/>
      <c r="M636" s="295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  <c r="AA636" s="295"/>
    </row>
    <row r="637" s="233" customFormat="1" ht="15.9" customHeight="1" spans="1:27">
      <c r="A637" s="295"/>
      <c r="B637" s="295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  <c r="AA637" s="295"/>
    </row>
    <row r="638" s="233" customFormat="1" ht="15.9" customHeight="1" spans="1:27">
      <c r="A638" s="295"/>
      <c r="B638" s="295"/>
      <c r="C638" s="295"/>
      <c r="D638" s="295"/>
      <c r="E638" s="295"/>
      <c r="F638" s="295"/>
      <c r="G638" s="295"/>
      <c r="H638" s="295"/>
      <c r="I638" s="295"/>
      <c r="J638" s="295"/>
      <c r="K638" s="295"/>
      <c r="L638" s="295"/>
      <c r="M638" s="295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  <c r="AA638" s="295"/>
    </row>
    <row r="639" s="233" customFormat="1" ht="15.9" customHeight="1" spans="1:27">
      <c r="A639" s="295"/>
      <c r="B639" s="295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  <c r="AA639" s="295"/>
    </row>
    <row r="640" s="233" customFormat="1" ht="15.9" customHeight="1" spans="1:27">
      <c r="A640" s="295"/>
      <c r="B640" s="295"/>
      <c r="C640" s="295"/>
      <c r="D640" s="295"/>
      <c r="E640" s="295"/>
      <c r="F640" s="295"/>
      <c r="G640" s="295"/>
      <c r="H640" s="295"/>
      <c r="I640" s="295"/>
      <c r="J640" s="295"/>
      <c r="K640" s="295"/>
      <c r="L640" s="295"/>
      <c r="M640" s="295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  <c r="AA640" s="295"/>
    </row>
    <row r="641" s="233" customFormat="1" ht="15.9" customHeight="1" spans="1:27">
      <c r="A641" s="295"/>
      <c r="B641" s="295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  <c r="AA641" s="295"/>
    </row>
    <row r="642" s="233" customFormat="1" ht="15.9" customHeight="1" spans="1:27">
      <c r="A642" s="295"/>
      <c r="B642" s="295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  <c r="AA642" s="295"/>
    </row>
    <row r="643" s="233" customFormat="1" ht="15.9" customHeight="1" spans="1:27">
      <c r="A643" s="295"/>
      <c r="B643" s="295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  <c r="AA643" s="295"/>
    </row>
    <row r="644" s="233" customFormat="1" ht="15.9" customHeight="1" spans="1:27">
      <c r="A644" s="295"/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</row>
    <row r="645" s="233" customFormat="1" ht="15.9" customHeight="1" spans="1:27">
      <c r="A645" s="295"/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</row>
    <row r="646" s="233" customFormat="1" ht="15.9" customHeight="1" spans="1:27">
      <c r="A646" s="295"/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</row>
    <row r="647" s="233" customFormat="1" ht="15.9" customHeight="1" spans="1:27">
      <c r="A647" s="295"/>
      <c r="B647" s="295"/>
      <c r="C647" s="295"/>
      <c r="D647" s="295"/>
      <c r="E647" s="295"/>
      <c r="F647" s="295"/>
      <c r="G647" s="295"/>
      <c r="H647" s="295"/>
      <c r="I647" s="295"/>
      <c r="J647" s="295"/>
      <c r="K647" s="295"/>
      <c r="L647" s="295"/>
      <c r="M647" s="295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  <c r="AA647" s="295"/>
    </row>
    <row r="648" s="233" customFormat="1" ht="15.9" customHeight="1" spans="1:27">
      <c r="A648" s="295"/>
      <c r="B648" s="295"/>
      <c r="C648" s="295"/>
      <c r="D648" s="295"/>
      <c r="E648" s="295"/>
      <c r="F648" s="295"/>
      <c r="G648" s="295"/>
      <c r="H648" s="295"/>
      <c r="I648" s="295"/>
      <c r="J648" s="295"/>
      <c r="K648" s="295"/>
      <c r="L648" s="295"/>
      <c r="M648" s="295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  <c r="AA648" s="295"/>
    </row>
    <row r="649" s="233" customFormat="1" ht="15.9" customHeight="1" spans="1:27">
      <c r="A649" s="295"/>
      <c r="B649" s="295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  <c r="AA649" s="295"/>
    </row>
    <row r="650" s="233" customFormat="1" ht="15.9" customHeight="1" spans="1:27">
      <c r="A650" s="295"/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  <c r="AA650" s="295"/>
    </row>
    <row r="651" s="233" customFormat="1" ht="15.9" customHeight="1" spans="1:27">
      <c r="A651" s="295"/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  <c r="AA651" s="295"/>
    </row>
    <row r="652" s="233" customFormat="1" ht="15.9" customHeight="1" spans="1:27">
      <c r="A652" s="295"/>
      <c r="B652" s="295"/>
      <c r="C652" s="295"/>
      <c r="D652" s="295"/>
      <c r="E652" s="295"/>
      <c r="F652" s="295"/>
      <c r="G652" s="295"/>
      <c r="H652" s="295"/>
      <c r="I652" s="295"/>
      <c r="J652" s="295"/>
      <c r="K652" s="295"/>
      <c r="L652" s="295"/>
      <c r="M652" s="295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  <c r="AA652" s="295"/>
    </row>
    <row r="653" s="233" customFormat="1" ht="15.9" customHeight="1" spans="1:27">
      <c r="A653" s="295"/>
      <c r="B653" s="295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  <c r="AA653" s="295"/>
    </row>
    <row r="654" s="233" customFormat="1" ht="15.9" customHeight="1" spans="1:27">
      <c r="A654" s="295"/>
      <c r="B654" s="295"/>
      <c r="C654" s="295"/>
      <c r="D654" s="295"/>
      <c r="E654" s="295"/>
      <c r="F654" s="295"/>
      <c r="G654" s="295"/>
      <c r="H654" s="295"/>
      <c r="I654" s="295"/>
      <c r="J654" s="295"/>
      <c r="K654" s="295"/>
      <c r="L654" s="295"/>
      <c r="M654" s="295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  <c r="AA654" s="295"/>
    </row>
    <row r="655" s="233" customFormat="1" ht="15.9" customHeight="1" spans="1:27">
      <c r="A655" s="295"/>
      <c r="B655" s="295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  <c r="AA655" s="295"/>
    </row>
    <row r="656" s="233" customFormat="1" ht="15.9" customHeight="1" spans="1:27">
      <c r="A656" s="295"/>
      <c r="B656" s="295"/>
      <c r="C656" s="295"/>
      <c r="D656" s="295"/>
      <c r="E656" s="295"/>
      <c r="F656" s="295"/>
      <c r="G656" s="295"/>
      <c r="H656" s="295"/>
      <c r="I656" s="295"/>
      <c r="J656" s="295"/>
      <c r="K656" s="295"/>
      <c r="L656" s="295"/>
      <c r="M656" s="295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  <c r="AA656" s="295"/>
    </row>
    <row r="657" s="233" customFormat="1" ht="15.9" customHeight="1" spans="1:27">
      <c r="A657" s="295"/>
      <c r="B657" s="295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  <c r="AA657" s="295"/>
    </row>
    <row r="658" s="233" customFormat="1" ht="15.9" customHeight="1" spans="1:27">
      <c r="A658" s="295"/>
      <c r="B658" s="295"/>
      <c r="C658" s="295"/>
      <c r="D658" s="295"/>
      <c r="E658" s="295"/>
      <c r="F658" s="295"/>
      <c r="G658" s="295"/>
      <c r="H658" s="295"/>
      <c r="I658" s="295"/>
      <c r="J658" s="295"/>
      <c r="K658" s="295"/>
      <c r="L658" s="295"/>
      <c r="M658" s="295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  <c r="AA658" s="295"/>
    </row>
    <row r="659" s="233" customFormat="1" ht="15.9" customHeight="1" spans="1:27">
      <c r="A659" s="295"/>
      <c r="B659" s="295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  <c r="AA659" s="295"/>
    </row>
    <row r="660" s="233" customFormat="1" ht="15.9" customHeight="1" spans="1:27">
      <c r="A660" s="295"/>
      <c r="B660" s="295"/>
      <c r="C660" s="295"/>
      <c r="D660" s="295"/>
      <c r="E660" s="295"/>
      <c r="F660" s="295"/>
      <c r="G660" s="295"/>
      <c r="H660" s="295"/>
      <c r="I660" s="295"/>
      <c r="J660" s="295"/>
      <c r="K660" s="295"/>
      <c r="L660" s="295"/>
      <c r="M660" s="295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  <c r="AA660" s="295"/>
    </row>
    <row r="661" s="233" customFormat="1" ht="15.9" customHeight="1" spans="1:27">
      <c r="A661" s="295"/>
      <c r="B661" s="295"/>
      <c r="C661" s="295"/>
      <c r="D661" s="295"/>
      <c r="E661" s="295"/>
      <c r="F661" s="295"/>
      <c r="G661" s="295"/>
      <c r="H661" s="295"/>
      <c r="I661" s="295"/>
      <c r="J661" s="295"/>
      <c r="K661" s="295"/>
      <c r="L661" s="295"/>
      <c r="M661" s="295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  <c r="AA661" s="295"/>
    </row>
    <row r="662" s="233" customFormat="1" ht="15.9" customHeight="1" spans="1:27">
      <c r="A662" s="295"/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</row>
    <row r="663" s="233" customFormat="1" ht="15.9" customHeight="1" spans="1:27">
      <c r="A663" s="295"/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</row>
    <row r="664" s="233" customFormat="1" ht="15.9" customHeight="1" spans="1:27">
      <c r="A664" s="295"/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</row>
    <row r="665" s="233" customFormat="1" ht="15.9" customHeight="1" spans="1:27">
      <c r="A665" s="295"/>
      <c r="B665" s="295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  <c r="AA665" s="295"/>
    </row>
    <row r="666" s="233" customFormat="1" ht="15.9" customHeight="1" spans="1:27">
      <c r="A666" s="295"/>
      <c r="B666" s="295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  <c r="AA666" s="295"/>
    </row>
    <row r="667" s="233" customFormat="1" ht="15.9" customHeight="1" spans="1:27">
      <c r="A667" s="295"/>
      <c r="B667" s="295"/>
      <c r="C667" s="295"/>
      <c r="D667" s="295"/>
      <c r="E667" s="295"/>
      <c r="F667" s="295"/>
      <c r="G667" s="295"/>
      <c r="H667" s="295"/>
      <c r="I667" s="295"/>
      <c r="J667" s="295"/>
      <c r="K667" s="295"/>
      <c r="L667" s="295"/>
      <c r="M667" s="295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  <c r="AA667" s="295"/>
    </row>
    <row r="668" s="233" customFormat="1" ht="15.9" customHeight="1" spans="1:27">
      <c r="A668" s="295"/>
      <c r="B668" s="295"/>
      <c r="C668" s="295"/>
      <c r="D668" s="295"/>
      <c r="E668" s="295"/>
      <c r="F668" s="295"/>
      <c r="G668" s="295"/>
      <c r="H668" s="295"/>
      <c r="I668" s="295"/>
      <c r="J668" s="295"/>
      <c r="K668" s="295"/>
      <c r="L668" s="295"/>
      <c r="M668" s="295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  <c r="AA668" s="295"/>
    </row>
    <row r="669" s="233" customFormat="1" ht="15.9" customHeight="1" spans="1:27">
      <c r="A669" s="295"/>
      <c r="B669" s="295"/>
      <c r="C669" s="295"/>
      <c r="D669" s="295"/>
      <c r="E669" s="295"/>
      <c r="F669" s="295"/>
      <c r="G669" s="295"/>
      <c r="H669" s="295"/>
      <c r="I669" s="295"/>
      <c r="J669" s="295"/>
      <c r="K669" s="295"/>
      <c r="L669" s="295"/>
      <c r="M669" s="295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  <c r="AA669" s="295"/>
    </row>
    <row r="670" s="233" customFormat="1" ht="15.9" customHeight="1" spans="1:27">
      <c r="A670" s="295"/>
      <c r="B670" s="295"/>
      <c r="C670" s="295"/>
      <c r="D670" s="295"/>
      <c r="E670" s="295"/>
      <c r="F670" s="295"/>
      <c r="G670" s="295"/>
      <c r="H670" s="295"/>
      <c r="I670" s="295"/>
      <c r="J670" s="295"/>
      <c r="K670" s="295"/>
      <c r="L670" s="295"/>
      <c r="M670" s="295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  <c r="AA670" s="295"/>
    </row>
    <row r="671" s="233" customFormat="1" ht="15.9" customHeight="1" spans="1:27">
      <c r="A671" s="295"/>
      <c r="B671" s="295"/>
      <c r="C671" s="295"/>
      <c r="D671" s="295"/>
      <c r="E671" s="295"/>
      <c r="F671" s="295"/>
      <c r="G671" s="295"/>
      <c r="H671" s="295"/>
      <c r="I671" s="295"/>
      <c r="J671" s="295"/>
      <c r="K671" s="295"/>
      <c r="L671" s="295"/>
      <c r="M671" s="295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  <c r="AA671" s="295"/>
    </row>
    <row r="672" s="233" customFormat="1" ht="15.9" customHeight="1" spans="1:27">
      <c r="A672" s="295"/>
      <c r="B672" s="295"/>
      <c r="C672" s="295"/>
      <c r="D672" s="295"/>
      <c r="E672" s="295"/>
      <c r="F672" s="295"/>
      <c r="G672" s="295"/>
      <c r="H672" s="295"/>
      <c r="I672" s="295"/>
      <c r="J672" s="295"/>
      <c r="K672" s="295"/>
      <c r="L672" s="295"/>
      <c r="M672" s="295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  <c r="AA672" s="295"/>
    </row>
    <row r="673" s="233" customFormat="1" ht="15.9" customHeight="1" spans="1:27">
      <c r="A673" s="295"/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5"/>
      <c r="M673" s="295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  <c r="AA673" s="295"/>
    </row>
    <row r="674" s="233" customFormat="1" ht="15.9" customHeight="1" spans="1:27">
      <c r="A674" s="295"/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  <c r="AA674" s="295"/>
    </row>
    <row r="675" s="233" customFormat="1" ht="15.9" customHeight="1" spans="1:27">
      <c r="A675" s="295"/>
      <c r="B675" s="295"/>
      <c r="C675" s="295"/>
      <c r="D675" s="295"/>
      <c r="E675" s="295"/>
      <c r="F675" s="295"/>
      <c r="G675" s="295"/>
      <c r="H675" s="295"/>
      <c r="I675" s="295"/>
      <c r="J675" s="295"/>
      <c r="K675" s="295"/>
      <c r="L675" s="295"/>
      <c r="M675" s="295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  <c r="AA675" s="295"/>
    </row>
    <row r="676" s="233" customFormat="1" ht="15.9" customHeight="1" spans="1:27">
      <c r="A676" s="295"/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</row>
    <row r="677" s="233" customFormat="1" ht="15.9" customHeight="1" spans="1:27">
      <c r="A677" s="295"/>
      <c r="B677" s="295"/>
      <c r="C677" s="295"/>
      <c r="D677" s="295"/>
      <c r="E677" s="295"/>
      <c r="F677" s="295"/>
      <c r="G677" s="295"/>
      <c r="H677" s="295"/>
      <c r="I677" s="295"/>
      <c r="J677" s="295"/>
      <c r="K677" s="295"/>
      <c r="L677" s="295"/>
      <c r="M677" s="295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  <c r="AA677" s="295"/>
    </row>
    <row r="678" s="233" customFormat="1" ht="15.9" customHeight="1" spans="1:27">
      <c r="A678" s="295"/>
      <c r="B678" s="295"/>
      <c r="C678" s="295"/>
      <c r="D678" s="295"/>
      <c r="E678" s="295"/>
      <c r="F678" s="295"/>
      <c r="G678" s="295"/>
      <c r="H678" s="295"/>
      <c r="I678" s="295"/>
      <c r="J678" s="295"/>
      <c r="K678" s="295"/>
      <c r="L678" s="295"/>
      <c r="M678" s="295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  <c r="AA678" s="295"/>
    </row>
    <row r="679" s="233" customFormat="1" ht="15.9" customHeight="1" spans="1:27">
      <c r="A679" s="295"/>
      <c r="B679" s="295"/>
      <c r="C679" s="295"/>
      <c r="D679" s="295"/>
      <c r="E679" s="295"/>
      <c r="F679" s="295"/>
      <c r="G679" s="295"/>
      <c r="H679" s="295"/>
      <c r="I679" s="295"/>
      <c r="J679" s="295"/>
      <c r="K679" s="295"/>
      <c r="L679" s="295"/>
      <c r="M679" s="295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  <c r="AA679" s="295"/>
    </row>
    <row r="680" s="233" customFormat="1" ht="15.9" customHeight="1" spans="1:27">
      <c r="A680" s="295"/>
      <c r="B680" s="295"/>
      <c r="C680" s="295"/>
      <c r="D680" s="295"/>
      <c r="E680" s="295"/>
      <c r="F680" s="295"/>
      <c r="G680" s="295"/>
      <c r="H680" s="295"/>
      <c r="I680" s="295"/>
      <c r="J680" s="295"/>
      <c r="K680" s="295"/>
      <c r="L680" s="295"/>
      <c r="M680" s="295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  <c r="AA680" s="295"/>
    </row>
    <row r="681" s="233" customFormat="1" ht="15.9" customHeight="1" spans="1:27">
      <c r="A681" s="295"/>
      <c r="B681" s="295"/>
      <c r="C681" s="295"/>
      <c r="D681" s="295"/>
      <c r="E681" s="295"/>
      <c r="F681" s="295"/>
      <c r="G681" s="295"/>
      <c r="H681" s="295"/>
      <c r="I681" s="295"/>
      <c r="J681" s="295"/>
      <c r="K681" s="295"/>
      <c r="L681" s="295"/>
      <c r="M681" s="295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  <c r="AA681" s="295"/>
    </row>
    <row r="682" s="233" customFormat="1" ht="15.9" customHeight="1" spans="1:27">
      <c r="A682" s="295"/>
      <c r="B682" s="295"/>
      <c r="C682" s="295"/>
      <c r="D682" s="295"/>
      <c r="E682" s="295"/>
      <c r="F682" s="295"/>
      <c r="G682" s="295"/>
      <c r="H682" s="295"/>
      <c r="I682" s="295"/>
      <c r="J682" s="295"/>
      <c r="K682" s="295"/>
      <c r="L682" s="295"/>
      <c r="M682" s="295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  <c r="AA682" s="295"/>
    </row>
    <row r="683" s="233" customFormat="1" ht="15.9" customHeight="1" spans="1:27">
      <c r="A683" s="295"/>
      <c r="B683" s="295"/>
      <c r="C683" s="295"/>
      <c r="D683" s="295"/>
      <c r="E683" s="295"/>
      <c r="F683" s="295"/>
      <c r="G683" s="295"/>
      <c r="H683" s="295"/>
      <c r="I683" s="295"/>
      <c r="J683" s="295"/>
      <c r="K683" s="295"/>
      <c r="L683" s="295"/>
      <c r="M683" s="295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  <c r="AA683" s="295"/>
    </row>
    <row r="684" s="233" customFormat="1" ht="15.9" customHeight="1" spans="1:27">
      <c r="A684" s="295"/>
      <c r="B684" s="295"/>
      <c r="C684" s="295"/>
      <c r="D684" s="295"/>
      <c r="E684" s="295"/>
      <c r="F684" s="295"/>
      <c r="G684" s="295"/>
      <c r="H684" s="295"/>
      <c r="I684" s="295"/>
      <c r="J684" s="295"/>
      <c r="K684" s="295"/>
      <c r="L684" s="295"/>
      <c r="M684" s="295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  <c r="AA684" s="295"/>
    </row>
    <row r="685" s="233" customFormat="1" ht="15.9" customHeight="1" spans="1:27">
      <c r="A685" s="295"/>
      <c r="B685" s="295"/>
      <c r="C685" s="295"/>
      <c r="D685" s="295"/>
      <c r="E685" s="295"/>
      <c r="F685" s="295"/>
      <c r="G685" s="295"/>
      <c r="H685" s="295"/>
      <c r="I685" s="295"/>
      <c r="J685" s="295"/>
      <c r="K685" s="295"/>
      <c r="L685" s="295"/>
      <c r="M685" s="295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  <c r="AA685" s="295"/>
    </row>
    <row r="686" s="233" customFormat="1" ht="15.9" customHeight="1" spans="1:27">
      <c r="A686" s="295"/>
      <c r="B686" s="295"/>
      <c r="C686" s="295"/>
      <c r="D686" s="295"/>
      <c r="E686" s="295"/>
      <c r="F686" s="295"/>
      <c r="G686" s="295"/>
      <c r="H686" s="295"/>
      <c r="I686" s="295"/>
      <c r="J686" s="295"/>
      <c r="K686" s="295"/>
      <c r="L686" s="295"/>
      <c r="M686" s="295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  <c r="AA686" s="295"/>
    </row>
    <row r="687" s="233" customFormat="1" ht="15.9" customHeight="1" spans="1:27">
      <c r="A687" s="295"/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</row>
    <row r="688" s="233" customFormat="1" ht="15.9" customHeight="1" spans="1:27">
      <c r="A688" s="295"/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</row>
    <row r="689" s="233" customFormat="1" ht="15.9" customHeight="1" spans="1:27">
      <c r="A689" s="295"/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</row>
    <row r="690" s="233" customFormat="1" ht="15.9" customHeight="1" spans="1:27">
      <c r="A690" s="295"/>
      <c r="B690" s="295"/>
      <c r="C690" s="295"/>
      <c r="D690" s="295"/>
      <c r="E690" s="295"/>
      <c r="F690" s="295"/>
      <c r="G690" s="295"/>
      <c r="H690" s="295"/>
      <c r="I690" s="295"/>
      <c r="J690" s="295"/>
      <c r="K690" s="295"/>
      <c r="L690" s="295"/>
      <c r="M690" s="295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  <c r="AA690" s="295"/>
    </row>
    <row r="691" s="233" customFormat="1" ht="15.9" customHeight="1" spans="1:27">
      <c r="A691" s="295"/>
      <c r="B691" s="295"/>
      <c r="C691" s="295"/>
      <c r="D691" s="295"/>
      <c r="E691" s="295"/>
      <c r="F691" s="295"/>
      <c r="G691" s="295"/>
      <c r="H691" s="295"/>
      <c r="I691" s="295"/>
      <c r="J691" s="295"/>
      <c r="K691" s="295"/>
      <c r="L691" s="295"/>
      <c r="M691" s="295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  <c r="AA691" s="295"/>
    </row>
    <row r="692" s="233" customFormat="1" ht="15.9" customHeight="1" spans="1:27">
      <c r="A692" s="295"/>
      <c r="B692" s="295"/>
      <c r="C692" s="295"/>
      <c r="D692" s="295"/>
      <c r="E692" s="295"/>
      <c r="F692" s="295"/>
      <c r="G692" s="295"/>
      <c r="H692" s="295"/>
      <c r="I692" s="295"/>
      <c r="J692" s="295"/>
      <c r="K692" s="295"/>
      <c r="L692" s="295"/>
      <c r="M692" s="295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  <c r="AA692" s="295"/>
    </row>
    <row r="693" s="233" customFormat="1" ht="15.9" customHeight="1" spans="1:27">
      <c r="A693" s="295"/>
      <c r="B693" s="295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  <c r="AA693" s="295"/>
    </row>
    <row r="694" s="233" customFormat="1" ht="15.9" customHeight="1" spans="1:27">
      <c r="A694" s="295"/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  <c r="AA694" s="295"/>
    </row>
    <row r="695" s="233" customFormat="1" ht="15.9" customHeight="1" spans="1:27">
      <c r="A695" s="295"/>
      <c r="B695" s="295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  <c r="AA695" s="295"/>
    </row>
    <row r="696" s="233" customFormat="1" ht="15.9" customHeight="1" spans="1:27">
      <c r="A696" s="295"/>
      <c r="B696" s="295"/>
      <c r="C696" s="295"/>
      <c r="D696" s="295"/>
      <c r="E696" s="295"/>
      <c r="F696" s="295"/>
      <c r="G696" s="295"/>
      <c r="H696" s="295"/>
      <c r="I696" s="295"/>
      <c r="J696" s="295"/>
      <c r="K696" s="295"/>
      <c r="L696" s="295"/>
      <c r="M696" s="295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  <c r="AA696" s="295"/>
    </row>
    <row r="697" s="233" customFormat="1" ht="15.9" customHeight="1" spans="1:27">
      <c r="A697" s="295"/>
      <c r="B697" s="295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  <c r="AA697" s="295"/>
    </row>
    <row r="698" s="233" customFormat="1" ht="15.9" customHeight="1" spans="1:27">
      <c r="A698" s="295"/>
      <c r="B698" s="295"/>
      <c r="C698" s="295"/>
      <c r="D698" s="295"/>
      <c r="E698" s="295"/>
      <c r="F698" s="295"/>
      <c r="G698" s="295"/>
      <c r="H698" s="295"/>
      <c r="I698" s="295"/>
      <c r="J698" s="295"/>
      <c r="K698" s="295"/>
      <c r="L698" s="295"/>
      <c r="M698" s="295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  <c r="AA698" s="295"/>
    </row>
    <row r="699" s="233" customFormat="1" ht="15.9" customHeight="1" spans="1:27">
      <c r="A699" s="295"/>
      <c r="B699" s="295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  <c r="AA699" s="295"/>
    </row>
    <row r="700" s="233" customFormat="1" ht="15.9" customHeight="1" spans="1:27">
      <c r="A700" s="295"/>
      <c r="B700" s="295"/>
      <c r="C700" s="295"/>
      <c r="D700" s="295"/>
      <c r="E700" s="295"/>
      <c r="F700" s="295"/>
      <c r="G700" s="295"/>
      <c r="H700" s="295"/>
      <c r="I700" s="295"/>
      <c r="J700" s="295"/>
      <c r="K700" s="295"/>
      <c r="L700" s="295"/>
      <c r="M700" s="295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  <c r="AA700" s="295"/>
    </row>
    <row r="701" s="233" customFormat="1" ht="15.9" customHeight="1" spans="1:27">
      <c r="A701" s="295"/>
      <c r="B701" s="295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  <c r="AA701" s="295"/>
    </row>
    <row r="702" s="233" customFormat="1" ht="15.9" customHeight="1" spans="1:27">
      <c r="A702" s="295"/>
      <c r="B702" s="295"/>
      <c r="C702" s="295"/>
      <c r="D702" s="295"/>
      <c r="E702" s="295"/>
      <c r="F702" s="295"/>
      <c r="G702" s="295"/>
      <c r="H702" s="295"/>
      <c r="I702" s="295"/>
      <c r="J702" s="295"/>
      <c r="K702" s="295"/>
      <c r="L702" s="295"/>
      <c r="M702" s="295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  <c r="AA702" s="295"/>
    </row>
    <row r="703" s="233" customFormat="1" ht="15.9" customHeight="1" spans="1:27">
      <c r="A703" s="295"/>
      <c r="B703" s="295"/>
      <c r="C703" s="295"/>
      <c r="D703" s="295"/>
      <c r="E703" s="295"/>
      <c r="F703" s="295"/>
      <c r="G703" s="295"/>
      <c r="H703" s="295"/>
      <c r="I703" s="295"/>
      <c r="J703" s="295"/>
      <c r="K703" s="295"/>
      <c r="L703" s="295"/>
      <c r="M703" s="295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  <c r="AA703" s="295"/>
    </row>
    <row r="704" s="233" customFormat="1" ht="15.9" customHeight="1" spans="1:27">
      <c r="A704" s="295"/>
      <c r="B704" s="295"/>
      <c r="C704" s="295"/>
      <c r="D704" s="295"/>
      <c r="E704" s="295"/>
      <c r="F704" s="295"/>
      <c r="G704" s="295"/>
      <c r="H704" s="295"/>
      <c r="I704" s="295"/>
      <c r="J704" s="295"/>
      <c r="K704" s="295"/>
      <c r="L704" s="295"/>
      <c r="M704" s="295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  <c r="AA704" s="295"/>
    </row>
    <row r="705" s="233" customFormat="1" ht="15.9" customHeight="1" spans="1:27">
      <c r="A705" s="295"/>
      <c r="B705" s="295"/>
      <c r="C705" s="295"/>
      <c r="D705" s="295"/>
      <c r="E705" s="295"/>
      <c r="F705" s="295"/>
      <c r="G705" s="295"/>
      <c r="H705" s="295"/>
      <c r="I705" s="295"/>
      <c r="J705" s="295"/>
      <c r="K705" s="295"/>
      <c r="L705" s="295"/>
      <c r="M705" s="295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  <c r="AA705" s="295"/>
    </row>
    <row r="706" s="233" customFormat="1" ht="15.9" customHeight="1" spans="1:27">
      <c r="A706" s="295"/>
      <c r="B706" s="295"/>
      <c r="C706" s="295"/>
      <c r="D706" s="295"/>
      <c r="E706" s="295"/>
      <c r="F706" s="295"/>
      <c r="G706" s="295"/>
      <c r="H706" s="295"/>
      <c r="I706" s="295"/>
      <c r="J706" s="295"/>
      <c r="K706" s="295"/>
      <c r="L706" s="295"/>
      <c r="M706" s="295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  <c r="AA706" s="295"/>
    </row>
    <row r="707" s="233" customFormat="1" ht="15.9" customHeight="1" spans="1:27">
      <c r="A707" s="295"/>
      <c r="B707" s="295"/>
      <c r="C707" s="295"/>
      <c r="D707" s="295"/>
      <c r="E707" s="295"/>
      <c r="F707" s="295"/>
      <c r="G707" s="295"/>
      <c r="H707" s="295"/>
      <c r="I707" s="295"/>
      <c r="J707" s="295"/>
      <c r="K707" s="295"/>
      <c r="L707" s="295"/>
      <c r="M707" s="295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  <c r="AA707" s="295"/>
    </row>
    <row r="708" s="233" customFormat="1" ht="15.9" customHeight="1" spans="1:27">
      <c r="A708" s="295"/>
      <c r="B708" s="295"/>
      <c r="C708" s="295"/>
      <c r="D708" s="295"/>
      <c r="E708" s="295"/>
      <c r="F708" s="295"/>
      <c r="G708" s="295"/>
      <c r="H708" s="295"/>
      <c r="I708" s="295"/>
      <c r="J708" s="295"/>
      <c r="K708" s="295"/>
      <c r="L708" s="295"/>
      <c r="M708" s="295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  <c r="AA708" s="295"/>
    </row>
    <row r="709" s="233" customFormat="1" ht="15.9" customHeight="1" spans="1:27">
      <c r="A709" s="295"/>
      <c r="B709" s="295"/>
      <c r="C709" s="295"/>
      <c r="D709" s="295"/>
      <c r="E709" s="295"/>
      <c r="F709" s="295"/>
      <c r="G709" s="295"/>
      <c r="H709" s="295"/>
      <c r="I709" s="295"/>
      <c r="J709" s="295"/>
      <c r="K709" s="295"/>
      <c r="L709" s="295"/>
      <c r="M709" s="295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  <c r="AA709" s="295"/>
    </row>
    <row r="710" s="233" customFormat="1" ht="15.9" customHeight="1" spans="1:27">
      <c r="A710" s="295"/>
      <c r="B710" s="295"/>
      <c r="C710" s="295"/>
      <c r="D710" s="295"/>
      <c r="E710" s="295"/>
      <c r="F710" s="295"/>
      <c r="G710" s="295"/>
      <c r="H710" s="295"/>
      <c r="I710" s="295"/>
      <c r="J710" s="295"/>
      <c r="K710" s="295"/>
      <c r="L710" s="295"/>
      <c r="M710" s="295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  <c r="AA710" s="295"/>
    </row>
    <row r="711" s="233" customFormat="1" ht="15.9" customHeight="1" spans="1:27">
      <c r="A711" s="295"/>
      <c r="B711" s="295"/>
      <c r="C711" s="295"/>
      <c r="D711" s="295"/>
      <c r="E711" s="295"/>
      <c r="F711" s="295"/>
      <c r="G711" s="295"/>
      <c r="H711" s="295"/>
      <c r="I711" s="295"/>
      <c r="J711" s="295"/>
      <c r="K711" s="295"/>
      <c r="L711" s="295"/>
      <c r="M711" s="295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  <c r="AA711" s="295"/>
    </row>
    <row r="712" s="233" customFormat="1" ht="15.9" customHeight="1" spans="1:27">
      <c r="A712" s="295"/>
      <c r="B712" s="295"/>
      <c r="C712" s="295"/>
      <c r="D712" s="295"/>
      <c r="E712" s="295"/>
      <c r="F712" s="295"/>
      <c r="G712" s="295"/>
      <c r="H712" s="295"/>
      <c r="I712" s="295"/>
      <c r="J712" s="295"/>
      <c r="K712" s="295"/>
      <c r="L712" s="295"/>
      <c r="M712" s="295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  <c r="AA712" s="295"/>
    </row>
    <row r="713" s="233" customFormat="1" ht="15.9" customHeight="1" spans="1:27">
      <c r="A713" s="295"/>
      <c r="B713" s="295"/>
      <c r="C713" s="295"/>
      <c r="D713" s="295"/>
      <c r="E713" s="295"/>
      <c r="F713" s="295"/>
      <c r="G713" s="295"/>
      <c r="H713" s="295"/>
      <c r="I713" s="295"/>
      <c r="J713" s="295"/>
      <c r="K713" s="295"/>
      <c r="L713" s="295"/>
      <c r="M713" s="295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  <c r="AA713" s="295"/>
    </row>
    <row r="714" s="233" customFormat="1" ht="15.9" customHeight="1" spans="1:27">
      <c r="A714" s="295"/>
      <c r="B714" s="295"/>
      <c r="C714" s="295"/>
      <c r="D714" s="295"/>
      <c r="E714" s="295"/>
      <c r="F714" s="295"/>
      <c r="G714" s="295"/>
      <c r="H714" s="295"/>
      <c r="I714" s="295"/>
      <c r="J714" s="295"/>
      <c r="K714" s="295"/>
      <c r="L714" s="295"/>
      <c r="M714" s="295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  <c r="AA714" s="295"/>
    </row>
    <row r="715" s="233" customFormat="1" ht="15.9" customHeight="1" spans="1:27">
      <c r="A715" s="295"/>
      <c r="B715" s="295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  <c r="AA715" s="295"/>
    </row>
    <row r="716" s="233" customFormat="1" ht="15.9" customHeight="1" spans="1:27">
      <c r="A716" s="295"/>
      <c r="B716" s="295"/>
      <c r="C716" s="295"/>
      <c r="D716" s="295"/>
      <c r="E716" s="295"/>
      <c r="F716" s="295"/>
      <c r="G716" s="295"/>
      <c r="H716" s="295"/>
      <c r="I716" s="295"/>
      <c r="J716" s="295"/>
      <c r="K716" s="295"/>
      <c r="L716" s="295"/>
      <c r="M716" s="295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  <c r="AA716" s="295"/>
    </row>
    <row r="717" s="233" customFormat="1" ht="15.9" customHeight="1" spans="1:27">
      <c r="A717" s="295"/>
      <c r="B717" s="295"/>
      <c r="C717" s="295"/>
      <c r="D717" s="295"/>
      <c r="E717" s="295"/>
      <c r="F717" s="295"/>
      <c r="G717" s="295"/>
      <c r="H717" s="295"/>
      <c r="I717" s="295"/>
      <c r="J717" s="295"/>
      <c r="K717" s="295"/>
      <c r="L717" s="295"/>
      <c r="M717" s="295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  <c r="AA717" s="295"/>
    </row>
    <row r="718" s="233" customFormat="1" ht="15.9" customHeight="1" spans="1:27">
      <c r="A718" s="295"/>
      <c r="B718" s="295"/>
      <c r="C718" s="295"/>
      <c r="D718" s="295"/>
      <c r="E718" s="295"/>
      <c r="F718" s="295"/>
      <c r="G718" s="295"/>
      <c r="H718" s="295"/>
      <c r="I718" s="295"/>
      <c r="J718" s="295"/>
      <c r="K718" s="295"/>
      <c r="L718" s="295"/>
      <c r="M718" s="295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  <c r="AA718" s="295"/>
    </row>
    <row r="719" s="233" customFormat="1" ht="15.9" customHeight="1" spans="1:27">
      <c r="A719" s="295"/>
      <c r="B719" s="295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  <c r="AA719" s="295"/>
    </row>
    <row r="720" s="233" customFormat="1" ht="15.9" customHeight="1" spans="1:27">
      <c r="A720" s="295"/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</row>
    <row r="721" s="233" customFormat="1" ht="15.9" customHeight="1" spans="1:27">
      <c r="A721" s="295"/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</row>
    <row r="722" s="233" customFormat="1" ht="15.9" customHeight="1" spans="1:27">
      <c r="A722" s="295"/>
      <c r="B722" s="295"/>
      <c r="C722" s="295"/>
      <c r="D722" s="295"/>
      <c r="E722" s="295"/>
      <c r="F722" s="295"/>
      <c r="G722" s="295"/>
      <c r="H722" s="295"/>
      <c r="I722" s="295"/>
      <c r="J722" s="295"/>
      <c r="K722" s="295"/>
      <c r="L722" s="295"/>
      <c r="M722" s="295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  <c r="AA722" s="295"/>
    </row>
    <row r="723" s="233" customFormat="1" ht="15.9" customHeight="1" spans="1:27">
      <c r="A723" s="295"/>
      <c r="B723" s="295"/>
      <c r="C723" s="295"/>
      <c r="D723" s="295"/>
      <c r="E723" s="295"/>
      <c r="F723" s="295"/>
      <c r="G723" s="295"/>
      <c r="H723" s="295"/>
      <c r="I723" s="295"/>
      <c r="J723" s="295"/>
      <c r="K723" s="295"/>
      <c r="L723" s="295"/>
      <c r="M723" s="295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  <c r="AA723" s="295"/>
    </row>
    <row r="724" s="233" customFormat="1" ht="15.9" customHeight="1" spans="1:27">
      <c r="A724" s="295"/>
      <c r="B724" s="295"/>
      <c r="C724" s="295"/>
      <c r="D724" s="295"/>
      <c r="E724" s="295"/>
      <c r="F724" s="295"/>
      <c r="G724" s="295"/>
      <c r="H724" s="295"/>
      <c r="I724" s="295"/>
      <c r="J724" s="295"/>
      <c r="K724" s="295"/>
      <c r="L724" s="295"/>
      <c r="M724" s="295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  <c r="AA724" s="295"/>
    </row>
    <row r="725" s="233" customFormat="1" ht="15.9" customHeight="1" spans="1:27">
      <c r="A725" s="295"/>
      <c r="B725" s="295"/>
      <c r="C725" s="295"/>
      <c r="D725" s="295"/>
      <c r="E725" s="295"/>
      <c r="F725" s="295"/>
      <c r="G725" s="295"/>
      <c r="H725" s="295"/>
      <c r="I725" s="295"/>
      <c r="J725" s="295"/>
      <c r="K725" s="295"/>
      <c r="L725" s="295"/>
      <c r="M725" s="295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  <c r="AA725" s="295"/>
    </row>
    <row r="726" s="233" customFormat="1" ht="15.9" customHeight="1" spans="1:27">
      <c r="A726" s="295"/>
      <c r="B726" s="295"/>
      <c r="C726" s="295"/>
      <c r="D726" s="295"/>
      <c r="E726" s="295"/>
      <c r="F726" s="295"/>
      <c r="G726" s="295"/>
      <c r="H726" s="295"/>
      <c r="I726" s="295"/>
      <c r="J726" s="295"/>
      <c r="K726" s="295"/>
      <c r="L726" s="295"/>
      <c r="M726" s="295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  <c r="AA726" s="295"/>
    </row>
    <row r="727" s="233" customFormat="1" ht="15.9" customHeight="1" spans="1:27">
      <c r="A727" s="295"/>
      <c r="B727" s="295"/>
      <c r="C727" s="295"/>
      <c r="D727" s="295"/>
      <c r="E727" s="295"/>
      <c r="F727" s="295"/>
      <c r="G727" s="295"/>
      <c r="H727" s="295"/>
      <c r="I727" s="295"/>
      <c r="J727" s="295"/>
      <c r="K727" s="295"/>
      <c r="L727" s="295"/>
      <c r="M727" s="295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  <c r="AA727" s="295"/>
    </row>
    <row r="728" s="233" customFormat="1" ht="15.9" customHeight="1" spans="1:27">
      <c r="A728" s="295"/>
      <c r="B728" s="295"/>
      <c r="C728" s="295"/>
      <c r="D728" s="295"/>
      <c r="E728" s="295"/>
      <c r="F728" s="295"/>
      <c r="G728" s="295"/>
      <c r="H728" s="295"/>
      <c r="I728" s="295"/>
      <c r="J728" s="295"/>
      <c r="K728" s="295"/>
      <c r="L728" s="295"/>
      <c r="M728" s="295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  <c r="AA728" s="295"/>
    </row>
    <row r="729" s="233" customFormat="1" ht="15.9" customHeight="1" spans="1:27">
      <c r="A729" s="295"/>
      <c r="B729" s="295"/>
      <c r="C729" s="295"/>
      <c r="D729" s="295"/>
      <c r="E729" s="295"/>
      <c r="F729" s="295"/>
      <c r="G729" s="295"/>
      <c r="H729" s="295"/>
      <c r="I729" s="295"/>
      <c r="J729" s="295"/>
      <c r="K729" s="295"/>
      <c r="L729" s="295"/>
      <c r="M729" s="295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  <c r="AA729" s="295"/>
    </row>
    <row r="730" s="233" customFormat="1" ht="15.9" customHeight="1" spans="1:27">
      <c r="A730" s="295"/>
      <c r="B730" s="295"/>
      <c r="C730" s="295"/>
      <c r="D730" s="295"/>
      <c r="E730" s="295"/>
      <c r="F730" s="295"/>
      <c r="G730" s="295"/>
      <c r="H730" s="295"/>
      <c r="I730" s="295"/>
      <c r="J730" s="295"/>
      <c r="K730" s="295"/>
      <c r="L730" s="295"/>
      <c r="M730" s="295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  <c r="AA730" s="295"/>
    </row>
    <row r="731" s="233" customFormat="1" ht="15.9" customHeight="1" spans="1:27">
      <c r="A731" s="295"/>
      <c r="B731" s="295"/>
      <c r="C731" s="295"/>
      <c r="D731" s="295"/>
      <c r="E731" s="295"/>
      <c r="F731" s="295"/>
      <c r="G731" s="295"/>
      <c r="H731" s="295"/>
      <c r="I731" s="295"/>
      <c r="J731" s="295"/>
      <c r="K731" s="295"/>
      <c r="L731" s="295"/>
      <c r="M731" s="295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  <c r="AA731" s="295"/>
    </row>
    <row r="732" s="233" customFormat="1" ht="15.9" customHeight="1" spans="1:27">
      <c r="A732" s="295"/>
      <c r="B732" s="295"/>
      <c r="C732" s="295"/>
      <c r="D732" s="295"/>
      <c r="E732" s="295"/>
      <c r="F732" s="295"/>
      <c r="G732" s="295"/>
      <c r="H732" s="295"/>
      <c r="I732" s="295"/>
      <c r="J732" s="295"/>
      <c r="K732" s="295"/>
      <c r="L732" s="295"/>
      <c r="M732" s="295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  <c r="AA732" s="295"/>
    </row>
    <row r="733" s="233" customFormat="1" ht="15.9" customHeight="1" spans="1:27">
      <c r="A733" s="295"/>
      <c r="B733" s="295"/>
      <c r="C733" s="295"/>
      <c r="D733" s="295"/>
      <c r="E733" s="295"/>
      <c r="F733" s="295"/>
      <c r="G733" s="295"/>
      <c r="H733" s="295"/>
      <c r="I733" s="295"/>
      <c r="J733" s="295"/>
      <c r="K733" s="295"/>
      <c r="L733" s="295"/>
      <c r="M733" s="295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  <c r="AA733" s="295"/>
    </row>
    <row r="734" s="233" customFormat="1" ht="15.9" customHeight="1" spans="1:27">
      <c r="A734" s="295"/>
      <c r="B734" s="295"/>
      <c r="C734" s="295"/>
      <c r="D734" s="295"/>
      <c r="E734" s="295"/>
      <c r="F734" s="295"/>
      <c r="G734" s="295"/>
      <c r="H734" s="295"/>
      <c r="I734" s="295"/>
      <c r="J734" s="295"/>
      <c r="K734" s="295"/>
      <c r="L734" s="295"/>
      <c r="M734" s="295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  <c r="AA734" s="295"/>
    </row>
    <row r="735" s="233" customFormat="1" ht="15.9" customHeight="1" spans="1:27">
      <c r="A735" s="295"/>
      <c r="B735" s="295"/>
      <c r="C735" s="295"/>
      <c r="D735" s="295"/>
      <c r="E735" s="295"/>
      <c r="F735" s="295"/>
      <c r="G735" s="295"/>
      <c r="H735" s="295"/>
      <c r="I735" s="295"/>
      <c r="J735" s="295"/>
      <c r="K735" s="295"/>
      <c r="L735" s="295"/>
      <c r="M735" s="295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  <c r="AA735" s="295"/>
    </row>
    <row r="736" s="233" customFormat="1" ht="15.9" customHeight="1" spans="1:27">
      <c r="A736" s="295"/>
      <c r="B736" s="295"/>
      <c r="C736" s="295"/>
      <c r="D736" s="295"/>
      <c r="E736" s="295"/>
      <c r="F736" s="295"/>
      <c r="G736" s="295"/>
      <c r="H736" s="295"/>
      <c r="I736" s="295"/>
      <c r="J736" s="295"/>
      <c r="K736" s="295"/>
      <c r="L736" s="295"/>
      <c r="M736" s="295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  <c r="AA736" s="295"/>
    </row>
    <row r="737" s="233" customFormat="1" ht="15.9" customHeight="1" spans="1:27">
      <c r="A737" s="295"/>
      <c r="B737" s="295"/>
      <c r="C737" s="295"/>
      <c r="D737" s="295"/>
      <c r="E737" s="295"/>
      <c r="F737" s="295"/>
      <c r="G737" s="295"/>
      <c r="H737" s="295"/>
      <c r="I737" s="295"/>
      <c r="J737" s="295"/>
      <c r="K737" s="295"/>
      <c r="L737" s="295"/>
      <c r="M737" s="295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  <c r="AA737" s="295"/>
    </row>
    <row r="738" s="233" customFormat="1" ht="15.9" customHeight="1" spans="1:27">
      <c r="A738" s="295"/>
      <c r="B738" s="295"/>
      <c r="C738" s="295"/>
      <c r="D738" s="295"/>
      <c r="E738" s="295"/>
      <c r="F738" s="295"/>
      <c r="G738" s="295"/>
      <c r="H738" s="295"/>
      <c r="I738" s="295"/>
      <c r="J738" s="295"/>
      <c r="K738" s="295"/>
      <c r="L738" s="295"/>
      <c r="M738" s="295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  <c r="AA738" s="295"/>
    </row>
    <row r="739" s="233" customFormat="1" ht="15.9" customHeight="1" spans="1:27">
      <c r="A739" s="295"/>
      <c r="B739" s="295"/>
      <c r="C739" s="295"/>
      <c r="D739" s="295"/>
      <c r="E739" s="295"/>
      <c r="F739" s="295"/>
      <c r="G739" s="295"/>
      <c r="H739" s="295"/>
      <c r="I739" s="295"/>
      <c r="J739" s="295"/>
      <c r="K739" s="295"/>
      <c r="L739" s="295"/>
      <c r="M739" s="295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  <c r="AA739" s="295"/>
    </row>
    <row r="740" s="233" customFormat="1" ht="15.9" customHeight="1" spans="1:27">
      <c r="A740" s="295"/>
      <c r="B740" s="295"/>
      <c r="C740" s="295"/>
      <c r="D740" s="295"/>
      <c r="E740" s="295"/>
      <c r="F740" s="295"/>
      <c r="G740" s="295"/>
      <c r="H740" s="295"/>
      <c r="I740" s="295"/>
      <c r="J740" s="295"/>
      <c r="K740" s="295"/>
      <c r="L740" s="295"/>
      <c r="M740" s="295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  <c r="AA740" s="295"/>
    </row>
    <row r="741" s="233" customFormat="1" ht="15.9" customHeight="1" spans="1:27">
      <c r="A741" s="295"/>
      <c r="B741" s="295"/>
      <c r="C741" s="295"/>
      <c r="D741" s="295"/>
      <c r="E741" s="295"/>
      <c r="F741" s="295"/>
      <c r="G741" s="295"/>
      <c r="H741" s="295"/>
      <c r="I741" s="295"/>
      <c r="J741" s="295"/>
      <c r="K741" s="295"/>
      <c r="L741" s="295"/>
      <c r="M741" s="295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  <c r="AA741" s="295"/>
    </row>
    <row r="742" s="233" customFormat="1" ht="15.9" customHeight="1" spans="1:27">
      <c r="A742" s="295"/>
      <c r="B742" s="295"/>
      <c r="C742" s="295"/>
      <c r="D742" s="295"/>
      <c r="E742" s="295"/>
      <c r="F742" s="295"/>
      <c r="G742" s="295"/>
      <c r="H742" s="295"/>
      <c r="I742" s="295"/>
      <c r="J742" s="295"/>
      <c r="K742" s="295"/>
      <c r="L742" s="295"/>
      <c r="M742" s="295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  <c r="AA742" s="295"/>
    </row>
    <row r="743" s="233" customFormat="1" ht="15.9" customHeight="1" spans="1:27">
      <c r="A743" s="295"/>
      <c r="B743" s="295"/>
      <c r="C743" s="295"/>
      <c r="D743" s="295"/>
      <c r="E743" s="295"/>
      <c r="F743" s="295"/>
      <c r="G743" s="295"/>
      <c r="H743" s="295"/>
      <c r="I743" s="295"/>
      <c r="J743" s="295"/>
      <c r="K743" s="295"/>
      <c r="L743" s="295"/>
      <c r="M743" s="295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  <c r="AA743" s="295"/>
    </row>
    <row r="744" s="233" customFormat="1" ht="15.9" customHeight="1" spans="1:27">
      <c r="A744" s="295"/>
      <c r="B744" s="295"/>
      <c r="C744" s="295"/>
      <c r="D744" s="295"/>
      <c r="E744" s="295"/>
      <c r="F744" s="295"/>
      <c r="G744" s="295"/>
      <c r="H744" s="295"/>
      <c r="I744" s="295"/>
      <c r="J744" s="295"/>
      <c r="K744" s="295"/>
      <c r="L744" s="295"/>
      <c r="M744" s="295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  <c r="AA744" s="295"/>
    </row>
    <row r="745" s="233" customFormat="1" ht="15.9" customHeight="1" spans="1:27">
      <c r="A745" s="295"/>
      <c r="B745" s="295"/>
      <c r="C745" s="295"/>
      <c r="D745" s="295"/>
      <c r="E745" s="295"/>
      <c r="F745" s="295"/>
      <c r="G745" s="295"/>
      <c r="H745" s="295"/>
      <c r="I745" s="295"/>
      <c r="J745" s="295"/>
      <c r="K745" s="295"/>
      <c r="L745" s="295"/>
      <c r="M745" s="295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  <c r="AA745" s="295"/>
    </row>
    <row r="746" s="233" customFormat="1" ht="15.9" customHeight="1" spans="1:27">
      <c r="A746" s="295"/>
      <c r="B746" s="295"/>
      <c r="C746" s="295"/>
      <c r="D746" s="295"/>
      <c r="E746" s="295"/>
      <c r="F746" s="295"/>
      <c r="G746" s="295"/>
      <c r="H746" s="295"/>
      <c r="I746" s="295"/>
      <c r="J746" s="295"/>
      <c r="K746" s="295"/>
      <c r="L746" s="295"/>
      <c r="M746" s="295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  <c r="AA746" s="295"/>
    </row>
    <row r="747" s="233" customFormat="1" ht="15.9" customHeight="1" spans="1:27">
      <c r="A747" s="295"/>
      <c r="B747" s="295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  <c r="AA747" s="295"/>
    </row>
    <row r="748" s="233" customFormat="1" ht="15.9" customHeight="1" spans="1:27">
      <c r="A748" s="295"/>
      <c r="B748" s="295"/>
      <c r="C748" s="295"/>
      <c r="D748" s="295"/>
      <c r="E748" s="295"/>
      <c r="F748" s="295"/>
      <c r="G748" s="295"/>
      <c r="H748" s="295"/>
      <c r="I748" s="295"/>
      <c r="J748" s="295"/>
      <c r="K748" s="295"/>
      <c r="L748" s="295"/>
      <c r="M748" s="295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  <c r="AA748" s="295"/>
    </row>
    <row r="749" s="233" customFormat="1" ht="15.9" customHeight="1" spans="1:27">
      <c r="A749" s="295"/>
      <c r="B749" s="295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  <c r="AA749" s="295"/>
    </row>
    <row r="750" s="233" customFormat="1" ht="15.9" customHeight="1" spans="1:27">
      <c r="A750" s="295"/>
      <c r="B750" s="295"/>
      <c r="C750" s="295"/>
      <c r="D750" s="295"/>
      <c r="E750" s="295"/>
      <c r="F750" s="295"/>
      <c r="G750" s="295"/>
      <c r="H750" s="295"/>
      <c r="I750" s="295"/>
      <c r="J750" s="295"/>
      <c r="K750" s="295"/>
      <c r="L750" s="295"/>
      <c r="M750" s="295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  <c r="AA750" s="295"/>
    </row>
    <row r="751" s="233" customFormat="1" ht="15.9" customHeight="1" spans="1:27">
      <c r="A751" s="295"/>
      <c r="B751" s="295"/>
      <c r="C751" s="295"/>
      <c r="D751" s="295"/>
      <c r="E751" s="295"/>
      <c r="F751" s="295"/>
      <c r="G751" s="295"/>
      <c r="H751" s="295"/>
      <c r="I751" s="295"/>
      <c r="J751" s="295"/>
      <c r="K751" s="295"/>
      <c r="L751" s="295"/>
      <c r="M751" s="295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  <c r="AA751" s="295"/>
    </row>
    <row r="752" s="233" customFormat="1" ht="15.9" customHeight="1" spans="1:27">
      <c r="A752" s="295"/>
      <c r="B752" s="295"/>
      <c r="C752" s="295"/>
      <c r="D752" s="295"/>
      <c r="E752" s="295"/>
      <c r="F752" s="295"/>
      <c r="G752" s="295"/>
      <c r="H752" s="295"/>
      <c r="I752" s="295"/>
      <c r="J752" s="295"/>
      <c r="K752" s="295"/>
      <c r="L752" s="295"/>
      <c r="M752" s="295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  <c r="AA752" s="295"/>
    </row>
    <row r="753" s="233" customFormat="1" ht="15.9" customHeight="1" spans="1:27">
      <c r="A753" s="295"/>
      <c r="B753" s="295"/>
      <c r="C753" s="295"/>
      <c r="D753" s="295"/>
      <c r="E753" s="295"/>
      <c r="F753" s="295"/>
      <c r="G753" s="295"/>
      <c r="H753" s="295"/>
      <c r="I753" s="295"/>
      <c r="J753" s="295"/>
      <c r="K753" s="295"/>
      <c r="L753" s="295"/>
      <c r="M753" s="295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  <c r="AA753" s="295"/>
    </row>
    <row r="754" s="233" customFormat="1" ht="15.9" customHeight="1" spans="1:27">
      <c r="A754" s="295"/>
      <c r="B754" s="295"/>
      <c r="C754" s="295"/>
      <c r="D754" s="295"/>
      <c r="E754" s="295"/>
      <c r="F754" s="295"/>
      <c r="G754" s="295"/>
      <c r="H754" s="295"/>
      <c r="I754" s="295"/>
      <c r="J754" s="295"/>
      <c r="K754" s="295"/>
      <c r="L754" s="295"/>
      <c r="M754" s="295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  <c r="AA754" s="295"/>
    </row>
    <row r="755" s="233" customFormat="1" ht="15.9" customHeight="1" spans="1:27">
      <c r="A755" s="295"/>
      <c r="B755" s="295"/>
      <c r="C755" s="295"/>
      <c r="D755" s="295"/>
      <c r="E755" s="295"/>
      <c r="F755" s="295"/>
      <c r="G755" s="295"/>
      <c r="H755" s="295"/>
      <c r="I755" s="295"/>
      <c r="J755" s="295"/>
      <c r="K755" s="295"/>
      <c r="L755" s="295"/>
      <c r="M755" s="295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  <c r="AA755" s="295"/>
    </row>
    <row r="756" s="233" customFormat="1" ht="15.9" customHeight="1" spans="1:27">
      <c r="A756" s="295"/>
      <c r="B756" s="295"/>
      <c r="C756" s="295"/>
      <c r="D756" s="295"/>
      <c r="E756" s="295"/>
      <c r="F756" s="295"/>
      <c r="G756" s="295"/>
      <c r="H756" s="295"/>
      <c r="I756" s="295"/>
      <c r="J756" s="295"/>
      <c r="K756" s="295"/>
      <c r="L756" s="295"/>
      <c r="M756" s="295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  <c r="AA756" s="295"/>
    </row>
    <row r="757" s="233" customFormat="1" ht="15.9" customHeight="1" spans="1:27">
      <c r="A757" s="295"/>
      <c r="B757" s="295"/>
      <c r="C757" s="295"/>
      <c r="D757" s="295"/>
      <c r="E757" s="295"/>
      <c r="F757" s="295"/>
      <c r="G757" s="295"/>
      <c r="H757" s="295"/>
      <c r="I757" s="295"/>
      <c r="J757" s="295"/>
      <c r="K757" s="295"/>
      <c r="L757" s="295"/>
      <c r="M757" s="295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  <c r="AA757" s="295"/>
    </row>
    <row r="758" s="233" customFormat="1" ht="15.9" customHeight="1" spans="1:27">
      <c r="A758" s="295"/>
      <c r="B758" s="295"/>
      <c r="C758" s="295"/>
      <c r="D758" s="295"/>
      <c r="E758" s="295"/>
      <c r="F758" s="295"/>
      <c r="G758" s="295"/>
      <c r="H758" s="295"/>
      <c r="I758" s="295"/>
      <c r="J758" s="295"/>
      <c r="K758" s="295"/>
      <c r="L758" s="295"/>
      <c r="M758" s="295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  <c r="AA758" s="295"/>
    </row>
    <row r="759" s="233" customFormat="1" ht="15.9" customHeight="1" spans="1:27">
      <c r="A759" s="295"/>
      <c r="B759" s="295"/>
      <c r="C759" s="295"/>
      <c r="D759" s="295"/>
      <c r="E759" s="295"/>
      <c r="F759" s="295"/>
      <c r="G759" s="295"/>
      <c r="H759" s="295"/>
      <c r="I759" s="295"/>
      <c r="J759" s="295"/>
      <c r="K759" s="295"/>
      <c r="L759" s="295"/>
      <c r="M759" s="295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  <c r="AA759" s="295"/>
    </row>
    <row r="760" s="233" customFormat="1" ht="15.9" customHeight="1" spans="1:27">
      <c r="A760" s="295"/>
      <c r="B760" s="295"/>
      <c r="C760" s="295"/>
      <c r="D760" s="295"/>
      <c r="E760" s="295"/>
      <c r="F760" s="295"/>
      <c r="G760" s="295"/>
      <c r="H760" s="295"/>
      <c r="I760" s="295"/>
      <c r="J760" s="295"/>
      <c r="K760" s="295"/>
      <c r="L760" s="295"/>
      <c r="M760" s="295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  <c r="AA760" s="295"/>
    </row>
    <row r="761" s="233" customFormat="1" ht="15.9" customHeight="1" spans="1:27">
      <c r="A761" s="295"/>
      <c r="B761" s="295"/>
      <c r="C761" s="295"/>
      <c r="D761" s="295"/>
      <c r="E761" s="295"/>
      <c r="F761" s="295"/>
      <c r="G761" s="295"/>
      <c r="H761" s="295"/>
      <c r="I761" s="295"/>
      <c r="J761" s="295"/>
      <c r="K761" s="295"/>
      <c r="L761" s="295"/>
      <c r="M761" s="295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  <c r="AA761" s="295"/>
    </row>
    <row r="762" s="233" customFormat="1" ht="15.9" customHeight="1" spans="1:27">
      <c r="A762" s="295"/>
      <c r="B762" s="295"/>
      <c r="C762" s="295"/>
      <c r="D762" s="295"/>
      <c r="E762" s="295"/>
      <c r="F762" s="295"/>
      <c r="G762" s="295"/>
      <c r="H762" s="295"/>
      <c r="I762" s="295"/>
      <c r="J762" s="295"/>
      <c r="K762" s="295"/>
      <c r="L762" s="295"/>
      <c r="M762" s="295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  <c r="AA762" s="295"/>
    </row>
    <row r="763" s="233" customFormat="1" ht="15.9" customHeight="1" spans="1:27">
      <c r="A763" s="295"/>
      <c r="B763" s="295"/>
      <c r="C763" s="295"/>
      <c r="D763" s="295"/>
      <c r="E763" s="295"/>
      <c r="F763" s="295"/>
      <c r="G763" s="295"/>
      <c r="H763" s="295"/>
      <c r="I763" s="295"/>
      <c r="J763" s="295"/>
      <c r="K763" s="295"/>
      <c r="L763" s="295"/>
      <c r="M763" s="295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  <c r="AA763" s="295"/>
    </row>
    <row r="764" s="233" customFormat="1" ht="15.9" customHeight="1" spans="1:27">
      <c r="A764" s="295"/>
      <c r="B764" s="295"/>
      <c r="C764" s="295"/>
      <c r="D764" s="295"/>
      <c r="E764" s="295"/>
      <c r="F764" s="295"/>
      <c r="G764" s="295"/>
      <c r="H764" s="295"/>
      <c r="I764" s="295"/>
      <c r="J764" s="295"/>
      <c r="K764" s="295"/>
      <c r="L764" s="295"/>
      <c r="M764" s="295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  <c r="AA764" s="295"/>
    </row>
    <row r="765" s="233" customFormat="1" ht="15.9" customHeight="1" spans="1:27">
      <c r="A765" s="295"/>
      <c r="B765" s="295"/>
      <c r="C765" s="295"/>
      <c r="D765" s="295"/>
      <c r="E765" s="295"/>
      <c r="F765" s="295"/>
      <c r="G765" s="295"/>
      <c r="H765" s="295"/>
      <c r="I765" s="295"/>
      <c r="J765" s="295"/>
      <c r="K765" s="295"/>
      <c r="L765" s="295"/>
      <c r="M765" s="295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  <c r="AA765" s="295"/>
    </row>
    <row r="766" s="233" customFormat="1" ht="15.9" customHeight="1" spans="1:27">
      <c r="A766" s="295"/>
      <c r="B766" s="295"/>
      <c r="C766" s="295"/>
      <c r="D766" s="295"/>
      <c r="E766" s="295"/>
      <c r="F766" s="295"/>
      <c r="G766" s="295"/>
      <c r="H766" s="295"/>
      <c r="I766" s="295"/>
      <c r="J766" s="295"/>
      <c r="K766" s="295"/>
      <c r="L766" s="295"/>
      <c r="M766" s="295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  <c r="AA766" s="295"/>
    </row>
    <row r="767" s="233" customFormat="1" ht="15.9" customHeight="1" spans="1:27">
      <c r="A767" s="295"/>
      <c r="B767" s="295"/>
      <c r="C767" s="295"/>
      <c r="D767" s="295"/>
      <c r="E767" s="295"/>
      <c r="F767" s="295"/>
      <c r="G767" s="295"/>
      <c r="H767" s="295"/>
      <c r="I767" s="295"/>
      <c r="J767" s="295"/>
      <c r="K767" s="295"/>
      <c r="L767" s="295"/>
      <c r="M767" s="295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  <c r="AA767" s="295"/>
    </row>
    <row r="768" s="233" customFormat="1" ht="15.9" customHeight="1" spans="1:27">
      <c r="A768" s="295"/>
      <c r="B768" s="295"/>
      <c r="C768" s="295"/>
      <c r="D768" s="295"/>
      <c r="E768" s="295"/>
      <c r="F768" s="295"/>
      <c r="G768" s="295"/>
      <c r="H768" s="295"/>
      <c r="I768" s="295"/>
      <c r="J768" s="295"/>
      <c r="K768" s="295"/>
      <c r="L768" s="295"/>
      <c r="M768" s="295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  <c r="AA768" s="295"/>
    </row>
    <row r="769" s="233" customFormat="1" ht="15.9" customHeight="1" spans="1:27">
      <c r="A769" s="295"/>
      <c r="B769" s="295"/>
      <c r="C769" s="295"/>
      <c r="D769" s="295"/>
      <c r="E769" s="295"/>
      <c r="F769" s="295"/>
      <c r="G769" s="295"/>
      <c r="H769" s="295"/>
      <c r="I769" s="295"/>
      <c r="J769" s="295"/>
      <c r="K769" s="295"/>
      <c r="L769" s="295"/>
      <c r="M769" s="295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  <c r="AA769" s="295"/>
    </row>
    <row r="770" s="233" customFormat="1" ht="15.9" customHeight="1" spans="1:27">
      <c r="A770" s="295"/>
      <c r="B770" s="295"/>
      <c r="C770" s="295"/>
      <c r="D770" s="295"/>
      <c r="E770" s="295"/>
      <c r="F770" s="295"/>
      <c r="G770" s="295"/>
      <c r="H770" s="295"/>
      <c r="I770" s="295"/>
      <c r="J770" s="295"/>
      <c r="K770" s="295"/>
      <c r="L770" s="295"/>
      <c r="M770" s="295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  <c r="AA770" s="295"/>
    </row>
    <row r="771" s="233" customFormat="1" ht="15.9" customHeight="1" spans="1:27">
      <c r="A771" s="295"/>
      <c r="B771" s="295"/>
      <c r="C771" s="295"/>
      <c r="D771" s="295"/>
      <c r="E771" s="295"/>
      <c r="F771" s="295"/>
      <c r="G771" s="295"/>
      <c r="H771" s="295"/>
      <c r="I771" s="295"/>
      <c r="J771" s="295"/>
      <c r="K771" s="295"/>
      <c r="L771" s="295"/>
      <c r="M771" s="295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  <c r="AA771" s="295"/>
    </row>
    <row r="772" s="233" customFormat="1" ht="15.9" customHeight="1" spans="1:27">
      <c r="A772" s="295"/>
      <c r="B772" s="295"/>
      <c r="C772" s="295"/>
      <c r="D772" s="295"/>
      <c r="E772" s="295"/>
      <c r="F772" s="295"/>
      <c r="G772" s="295"/>
      <c r="H772" s="295"/>
      <c r="I772" s="295"/>
      <c r="J772" s="295"/>
      <c r="K772" s="295"/>
      <c r="L772" s="295"/>
      <c r="M772" s="295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  <c r="AA772" s="295"/>
    </row>
    <row r="773" s="233" customFormat="1" ht="15.9" customHeight="1" spans="1:27">
      <c r="A773" s="295"/>
      <c r="B773" s="295"/>
      <c r="C773" s="295"/>
      <c r="D773" s="295"/>
      <c r="E773" s="295"/>
      <c r="F773" s="295"/>
      <c r="G773" s="295"/>
      <c r="H773" s="295"/>
      <c r="I773" s="295"/>
      <c r="J773" s="295"/>
      <c r="K773" s="295"/>
      <c r="L773" s="295"/>
      <c r="M773" s="295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  <c r="AA773" s="295"/>
    </row>
    <row r="774" s="233" customFormat="1" ht="15.9" customHeight="1" spans="1:27">
      <c r="A774" s="295"/>
      <c r="B774" s="295"/>
      <c r="C774" s="295"/>
      <c r="D774" s="295"/>
      <c r="E774" s="295"/>
      <c r="F774" s="295"/>
      <c r="G774" s="295"/>
      <c r="H774" s="295"/>
      <c r="I774" s="295"/>
      <c r="J774" s="295"/>
      <c r="K774" s="295"/>
      <c r="L774" s="295"/>
      <c r="M774" s="295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  <c r="AA774" s="295"/>
    </row>
    <row r="775" s="233" customFormat="1" ht="15.9" customHeight="1" spans="1:27">
      <c r="A775" s="295"/>
      <c r="B775" s="295"/>
      <c r="C775" s="29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  <c r="AA775" s="295"/>
    </row>
    <row r="776" s="233" customFormat="1" ht="15.9" customHeight="1" spans="1:27">
      <c r="A776" s="295"/>
      <c r="B776" s="295"/>
      <c r="C776" s="295"/>
      <c r="D776" s="295"/>
      <c r="E776" s="295"/>
      <c r="F776" s="295"/>
      <c r="G776" s="295"/>
      <c r="H776" s="295"/>
      <c r="I776" s="295"/>
      <c r="J776" s="295"/>
      <c r="K776" s="295"/>
      <c r="L776" s="295"/>
      <c r="M776" s="295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  <c r="AA776" s="295"/>
    </row>
    <row r="777" s="233" customFormat="1" ht="15.9" customHeight="1" spans="1:27">
      <c r="A777" s="295"/>
      <c r="B777" s="295"/>
      <c r="C777" s="295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  <c r="AA777" s="295"/>
    </row>
    <row r="778" s="233" customFormat="1" ht="15.9" customHeight="1" spans="1:27">
      <c r="A778" s="295"/>
      <c r="B778" s="295"/>
      <c r="C778" s="295"/>
      <c r="D778" s="295"/>
      <c r="E778" s="295"/>
      <c r="F778" s="295"/>
      <c r="G778" s="295"/>
      <c r="H778" s="295"/>
      <c r="I778" s="295"/>
      <c r="J778" s="295"/>
      <c r="K778" s="295"/>
      <c r="L778" s="295"/>
      <c r="M778" s="295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  <c r="AA778" s="295"/>
    </row>
    <row r="779" s="233" customFormat="1" ht="15.9" customHeight="1" spans="1:27">
      <c r="A779" s="295"/>
      <c r="B779" s="295"/>
      <c r="C779" s="295"/>
      <c r="D779" s="295"/>
      <c r="E779" s="295"/>
      <c r="F779" s="295"/>
      <c r="G779" s="295"/>
      <c r="H779" s="295"/>
      <c r="I779" s="295"/>
      <c r="J779" s="295"/>
      <c r="K779" s="295"/>
      <c r="L779" s="295"/>
      <c r="M779" s="295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  <c r="AA779" s="295"/>
    </row>
    <row r="780" s="233" customFormat="1" ht="15.9" customHeight="1" spans="1:27">
      <c r="A780" s="295"/>
      <c r="B780" s="295"/>
      <c r="C780" s="29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  <c r="AA780" s="295"/>
    </row>
    <row r="781" s="233" customFormat="1" ht="15.9" customHeight="1" spans="1:27">
      <c r="A781" s="295"/>
      <c r="B781" s="295"/>
      <c r="C781" s="295"/>
      <c r="D781" s="295"/>
      <c r="E781" s="295"/>
      <c r="F781" s="295"/>
      <c r="G781" s="295"/>
      <c r="H781" s="295"/>
      <c r="I781" s="295"/>
      <c r="J781" s="295"/>
      <c r="K781" s="295"/>
      <c r="L781" s="295"/>
      <c r="M781" s="295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  <c r="AA781" s="295"/>
    </row>
    <row r="782" s="233" customFormat="1" ht="15.9" customHeight="1" spans="1:27">
      <c r="A782" s="295"/>
      <c r="B782" s="295"/>
      <c r="C782" s="29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  <c r="AA782" s="295"/>
    </row>
    <row r="783" s="233" customFormat="1" ht="15.9" customHeight="1" spans="1:27">
      <c r="A783" s="295"/>
      <c r="B783" s="295"/>
      <c r="C783" s="295"/>
      <c r="D783" s="295"/>
      <c r="E783" s="295"/>
      <c r="F783" s="295"/>
      <c r="G783" s="295"/>
      <c r="H783" s="295"/>
      <c r="I783" s="295"/>
      <c r="J783" s="295"/>
      <c r="K783" s="295"/>
      <c r="L783" s="295"/>
      <c r="M783" s="295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  <c r="AA783" s="295"/>
    </row>
    <row r="784" s="233" customFormat="1" ht="15.9" customHeight="1" spans="1:27">
      <c r="A784" s="295"/>
      <c r="B784" s="295"/>
      <c r="C784" s="295"/>
      <c r="D784" s="295"/>
      <c r="E784" s="295"/>
      <c r="F784" s="295"/>
      <c r="G784" s="295"/>
      <c r="H784" s="295"/>
      <c r="I784" s="295"/>
      <c r="J784" s="295"/>
      <c r="K784" s="295"/>
      <c r="L784" s="295"/>
      <c r="M784" s="295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  <c r="AA784" s="295"/>
    </row>
    <row r="785" s="233" customFormat="1" ht="15.9" customHeight="1" spans="1:27">
      <c r="A785" s="295"/>
      <c r="B785" s="295"/>
      <c r="C785" s="295"/>
      <c r="D785" s="295"/>
      <c r="E785" s="295"/>
      <c r="F785" s="295"/>
      <c r="G785" s="295"/>
      <c r="H785" s="295"/>
      <c r="I785" s="295"/>
      <c r="J785" s="295"/>
      <c r="K785" s="295"/>
      <c r="L785" s="295"/>
      <c r="M785" s="295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  <c r="AA785" s="295"/>
    </row>
    <row r="786" s="233" customFormat="1" ht="15.9" customHeight="1" spans="1:27">
      <c r="A786" s="295"/>
      <c r="B786" s="295"/>
      <c r="C786" s="295"/>
      <c r="D786" s="295"/>
      <c r="E786" s="295"/>
      <c r="F786" s="295"/>
      <c r="G786" s="295"/>
      <c r="H786" s="295"/>
      <c r="I786" s="295"/>
      <c r="J786" s="295"/>
      <c r="K786" s="295"/>
      <c r="L786" s="295"/>
      <c r="M786" s="295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  <c r="AA786" s="295"/>
    </row>
    <row r="787" s="233" customFormat="1" ht="15.9" customHeight="1" spans="1:27">
      <c r="A787" s="295"/>
      <c r="B787" s="295"/>
      <c r="C787" s="295"/>
      <c r="D787" s="295"/>
      <c r="E787" s="295"/>
      <c r="F787" s="295"/>
      <c r="G787" s="295"/>
      <c r="H787" s="295"/>
      <c r="I787" s="295"/>
      <c r="J787" s="295"/>
      <c r="K787" s="295"/>
      <c r="L787" s="295"/>
      <c r="M787" s="295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  <c r="AA787" s="295"/>
    </row>
    <row r="788" s="233" customFormat="1" ht="15.9" customHeight="1" spans="1:27">
      <c r="A788" s="295"/>
      <c r="B788" s="295"/>
      <c r="C788" s="295"/>
      <c r="D788" s="295"/>
      <c r="E788" s="295"/>
      <c r="F788" s="295"/>
      <c r="G788" s="295"/>
      <c r="H788" s="295"/>
      <c r="I788" s="295"/>
      <c r="J788" s="295"/>
      <c r="K788" s="295"/>
      <c r="L788" s="295"/>
      <c r="M788" s="295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  <c r="AA788" s="295"/>
    </row>
    <row r="789" s="233" customFormat="1" ht="15.9" customHeight="1" spans="1:27">
      <c r="A789" s="295"/>
      <c r="B789" s="295"/>
      <c r="C789" s="295"/>
      <c r="D789" s="295"/>
      <c r="E789" s="295"/>
      <c r="F789" s="295"/>
      <c r="G789" s="295"/>
      <c r="H789" s="295"/>
      <c r="I789" s="295"/>
      <c r="J789" s="295"/>
      <c r="K789" s="295"/>
      <c r="L789" s="295"/>
      <c r="M789" s="295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  <c r="AA789" s="295"/>
    </row>
    <row r="790" s="233" customFormat="1" ht="15.9" customHeight="1" spans="1:27">
      <c r="A790" s="295"/>
      <c r="B790" s="295"/>
      <c r="C790" s="29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  <c r="AA790" s="295"/>
    </row>
    <row r="791" s="233" customFormat="1" ht="15.9" customHeight="1" spans="1:27">
      <c r="A791" s="295"/>
      <c r="B791" s="295"/>
      <c r="C791" s="295"/>
      <c r="D791" s="295"/>
      <c r="E791" s="295"/>
      <c r="F791" s="295"/>
      <c r="G791" s="295"/>
      <c r="H791" s="295"/>
      <c r="I791" s="295"/>
      <c r="J791" s="295"/>
      <c r="K791" s="295"/>
      <c r="L791" s="295"/>
      <c r="M791" s="295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  <c r="AA791" s="295"/>
    </row>
    <row r="792" s="233" customFormat="1" ht="15.9" customHeight="1" spans="1:27">
      <c r="A792" s="295"/>
      <c r="B792" s="295"/>
      <c r="C792" s="295"/>
      <c r="D792" s="295"/>
      <c r="E792" s="295"/>
      <c r="F792" s="295"/>
      <c r="G792" s="295"/>
      <c r="H792" s="295"/>
      <c r="I792" s="295"/>
      <c r="J792" s="295"/>
      <c r="K792" s="295"/>
      <c r="L792" s="295"/>
      <c r="M792" s="295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  <c r="AA792" s="295"/>
    </row>
    <row r="793" s="233" customFormat="1" ht="15.9" customHeight="1" spans="1:27">
      <c r="A793" s="295"/>
      <c r="B793" s="295"/>
      <c r="C793" s="295"/>
      <c r="D793" s="295"/>
      <c r="E793" s="295"/>
      <c r="F793" s="295"/>
      <c r="G793" s="295"/>
      <c r="H793" s="295"/>
      <c r="I793" s="295"/>
      <c r="J793" s="295"/>
      <c r="K793" s="295"/>
      <c r="L793" s="295"/>
      <c r="M793" s="295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  <c r="AA793" s="295"/>
    </row>
    <row r="794" s="233" customFormat="1" ht="15.9" customHeight="1" spans="1:27">
      <c r="A794" s="295"/>
      <c r="B794" s="295"/>
      <c r="C794" s="295"/>
      <c r="D794" s="295"/>
      <c r="E794" s="295"/>
      <c r="F794" s="295"/>
      <c r="G794" s="295"/>
      <c r="H794" s="295"/>
      <c r="I794" s="295"/>
      <c r="J794" s="295"/>
      <c r="K794" s="295"/>
      <c r="L794" s="295"/>
      <c r="M794" s="295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  <c r="AA794" s="295"/>
    </row>
    <row r="795" s="233" customFormat="1" ht="15.9" customHeight="1" spans="1:27">
      <c r="A795" s="295"/>
      <c r="B795" s="295"/>
      <c r="C795" s="295"/>
      <c r="D795" s="295"/>
      <c r="E795" s="295"/>
      <c r="F795" s="295"/>
      <c r="G795" s="295"/>
      <c r="H795" s="295"/>
      <c r="I795" s="295"/>
      <c r="J795" s="295"/>
      <c r="K795" s="295"/>
      <c r="L795" s="295"/>
      <c r="M795" s="295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  <c r="AA795" s="295"/>
    </row>
    <row r="796" s="233" customFormat="1" ht="15.9" customHeight="1" spans="1:27">
      <c r="A796" s="295"/>
      <c r="B796" s="295"/>
      <c r="C796" s="295"/>
      <c r="D796" s="295"/>
      <c r="E796" s="295"/>
      <c r="F796" s="295"/>
      <c r="G796" s="295"/>
      <c r="H796" s="295"/>
      <c r="I796" s="295"/>
      <c r="J796" s="295"/>
      <c r="K796" s="295"/>
      <c r="L796" s="295"/>
      <c r="M796" s="295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  <c r="AA796" s="295"/>
    </row>
    <row r="797" s="233" customFormat="1" ht="15.9" customHeight="1" spans="1:27">
      <c r="A797" s="295"/>
      <c r="B797" s="295"/>
      <c r="C797" s="295"/>
      <c r="D797" s="295"/>
      <c r="E797" s="295"/>
      <c r="F797" s="295"/>
      <c r="G797" s="295"/>
      <c r="H797" s="295"/>
      <c r="I797" s="295"/>
      <c r="J797" s="295"/>
      <c r="K797" s="295"/>
      <c r="L797" s="295"/>
      <c r="M797" s="295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  <c r="AA797" s="295"/>
    </row>
    <row r="798" s="233" customFormat="1" ht="15.9" customHeight="1" spans="1:27">
      <c r="A798" s="295"/>
      <c r="B798" s="295"/>
      <c r="C798" s="295"/>
      <c r="D798" s="295"/>
      <c r="E798" s="295"/>
      <c r="F798" s="295"/>
      <c r="G798" s="295"/>
      <c r="H798" s="295"/>
      <c r="I798" s="295"/>
      <c r="J798" s="295"/>
      <c r="K798" s="295"/>
      <c r="L798" s="295"/>
      <c r="M798" s="295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  <c r="AA798" s="295"/>
    </row>
    <row r="799" s="233" customFormat="1" ht="15.9" customHeight="1" spans="1:27">
      <c r="A799" s="295"/>
      <c r="B799" s="295"/>
      <c r="C799" s="295"/>
      <c r="D799" s="295"/>
      <c r="E799" s="295"/>
      <c r="F799" s="295"/>
      <c r="G799" s="295"/>
      <c r="H799" s="295"/>
      <c r="I799" s="295"/>
      <c r="J799" s="295"/>
      <c r="K799" s="295"/>
      <c r="L799" s="295"/>
      <c r="M799" s="295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  <c r="AA799" s="295"/>
    </row>
    <row r="800" s="233" customFormat="1" ht="15.9" customHeight="1" spans="1:27">
      <c r="A800" s="295"/>
      <c r="B800" s="295"/>
      <c r="C800" s="295"/>
      <c r="D800" s="295"/>
      <c r="E800" s="295"/>
      <c r="F800" s="295"/>
      <c r="G800" s="295"/>
      <c r="H800" s="295"/>
      <c r="I800" s="295"/>
      <c r="J800" s="295"/>
      <c r="K800" s="295"/>
      <c r="L800" s="295"/>
      <c r="M800" s="295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  <c r="AA800" s="295"/>
    </row>
    <row r="801" s="233" customFormat="1" ht="15.9" customHeight="1" spans="1:27">
      <c r="A801" s="295"/>
      <c r="B801" s="295"/>
      <c r="C801" s="295"/>
      <c r="D801" s="295"/>
      <c r="E801" s="295"/>
      <c r="F801" s="295"/>
      <c r="G801" s="295"/>
      <c r="H801" s="295"/>
      <c r="I801" s="295"/>
      <c r="J801" s="295"/>
      <c r="K801" s="295"/>
      <c r="L801" s="295"/>
      <c r="M801" s="295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  <c r="AA801" s="295"/>
    </row>
    <row r="802" s="233" customFormat="1" ht="15.9" customHeight="1" spans="1:27">
      <c r="A802" s="295"/>
      <c r="B802" s="295"/>
      <c r="C802" s="295"/>
      <c r="D802" s="295"/>
      <c r="E802" s="295"/>
      <c r="F802" s="295"/>
      <c r="G802" s="295"/>
      <c r="H802" s="295"/>
      <c r="I802" s="295"/>
      <c r="J802" s="295"/>
      <c r="K802" s="295"/>
      <c r="L802" s="295"/>
      <c r="M802" s="295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  <c r="AA802" s="295"/>
    </row>
    <row r="803" s="233" customFormat="1" ht="15.9" customHeight="1" spans="1:27">
      <c r="A803" s="295"/>
      <c r="B803" s="295"/>
      <c r="C803" s="295"/>
      <c r="D803" s="295"/>
      <c r="E803" s="295"/>
      <c r="F803" s="295"/>
      <c r="G803" s="295"/>
      <c r="H803" s="295"/>
      <c r="I803" s="295"/>
      <c r="J803" s="295"/>
      <c r="K803" s="295"/>
      <c r="L803" s="295"/>
      <c r="M803" s="295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  <c r="AA803" s="295"/>
    </row>
    <row r="804" s="233" customFormat="1" ht="15.9" customHeight="1" spans="1:27">
      <c r="A804" s="295"/>
      <c r="B804" s="295"/>
      <c r="C804" s="295"/>
      <c r="D804" s="295"/>
      <c r="E804" s="295"/>
      <c r="F804" s="295"/>
      <c r="G804" s="295"/>
      <c r="H804" s="295"/>
      <c r="I804" s="295"/>
      <c r="J804" s="295"/>
      <c r="K804" s="295"/>
      <c r="L804" s="295"/>
      <c r="M804" s="295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  <c r="AA804" s="295"/>
    </row>
    <row r="805" s="233" customFormat="1" ht="15.9" customHeight="1" spans="1:27">
      <c r="A805" s="295"/>
      <c r="B805" s="295"/>
      <c r="C805" s="295"/>
      <c r="D805" s="295"/>
      <c r="E805" s="295"/>
      <c r="F805" s="295"/>
      <c r="G805" s="295"/>
      <c r="H805" s="295"/>
      <c r="I805" s="295"/>
      <c r="J805" s="295"/>
      <c r="K805" s="295"/>
      <c r="L805" s="295"/>
      <c r="M805" s="295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  <c r="AA805" s="295"/>
    </row>
    <row r="806" s="233" customFormat="1" ht="15.9" customHeight="1" spans="1:27">
      <c r="A806" s="295"/>
      <c r="B806" s="295"/>
      <c r="C806" s="295"/>
      <c r="D806" s="295"/>
      <c r="E806" s="295"/>
      <c r="F806" s="295"/>
      <c r="G806" s="295"/>
      <c r="H806" s="295"/>
      <c r="I806" s="295"/>
      <c r="J806" s="295"/>
      <c r="K806" s="295"/>
      <c r="L806" s="295"/>
      <c r="M806" s="295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  <c r="AA806" s="295"/>
    </row>
    <row r="807" s="233" customFormat="1" ht="15.9" customHeight="1" spans="1:27">
      <c r="A807" s="295"/>
      <c r="B807" s="295"/>
      <c r="C807" s="295"/>
      <c r="D807" s="295"/>
      <c r="E807" s="295"/>
      <c r="F807" s="295"/>
      <c r="G807" s="295"/>
      <c r="H807" s="295"/>
      <c r="I807" s="295"/>
      <c r="J807" s="295"/>
      <c r="K807" s="295"/>
      <c r="L807" s="295"/>
      <c r="M807" s="295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  <c r="AA807" s="295"/>
    </row>
    <row r="808" s="233" customFormat="1" ht="15.9" customHeight="1" spans="1:27">
      <c r="A808" s="295"/>
      <c r="B808" s="295"/>
      <c r="C808" s="295"/>
      <c r="D808" s="295"/>
      <c r="E808" s="295"/>
      <c r="F808" s="295"/>
      <c r="G808" s="295"/>
      <c r="H808" s="295"/>
      <c r="I808" s="295"/>
      <c r="J808" s="295"/>
      <c r="K808" s="295"/>
      <c r="L808" s="295"/>
      <c r="M808" s="295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  <c r="AA808" s="295"/>
    </row>
    <row r="809" s="233" customFormat="1" ht="15.9" customHeight="1" spans="1:27">
      <c r="A809" s="295"/>
      <c r="B809" s="295"/>
      <c r="C809" s="295"/>
      <c r="D809" s="295"/>
      <c r="E809" s="295"/>
      <c r="F809" s="295"/>
      <c r="G809" s="295"/>
      <c r="H809" s="295"/>
      <c r="I809" s="295"/>
      <c r="J809" s="295"/>
      <c r="K809" s="295"/>
      <c r="L809" s="295"/>
      <c r="M809" s="295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  <c r="AA809" s="295"/>
    </row>
    <row r="810" s="233" customFormat="1" ht="15.9" customHeight="1" spans="1:27">
      <c r="A810" s="295"/>
      <c r="B810" s="295"/>
      <c r="C810" s="295"/>
      <c r="D810" s="295"/>
      <c r="E810" s="295"/>
      <c r="F810" s="295"/>
      <c r="G810" s="295"/>
      <c r="H810" s="295"/>
      <c r="I810" s="295"/>
      <c r="J810" s="295"/>
      <c r="K810" s="295"/>
      <c r="L810" s="295"/>
      <c r="M810" s="295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  <c r="AA810" s="295"/>
    </row>
    <row r="811" s="233" customFormat="1" ht="15.9" customHeight="1" spans="1:27">
      <c r="A811" s="295"/>
      <c r="B811" s="295"/>
      <c r="C811" s="295"/>
      <c r="D811" s="295"/>
      <c r="E811" s="295"/>
      <c r="F811" s="295"/>
      <c r="G811" s="295"/>
      <c r="H811" s="295"/>
      <c r="I811" s="295"/>
      <c r="J811" s="295"/>
      <c r="K811" s="295"/>
      <c r="L811" s="295"/>
      <c r="M811" s="295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  <c r="AA811" s="295"/>
    </row>
    <row r="812" s="233" customFormat="1" ht="15.9" customHeight="1" spans="1:27">
      <c r="A812" s="295"/>
      <c r="B812" s="295"/>
      <c r="C812" s="295"/>
      <c r="D812" s="295"/>
      <c r="E812" s="295"/>
      <c r="F812" s="295"/>
      <c r="G812" s="295"/>
      <c r="H812" s="295"/>
      <c r="I812" s="295"/>
      <c r="J812" s="295"/>
      <c r="K812" s="295"/>
      <c r="L812" s="295"/>
      <c r="M812" s="295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  <c r="AA812" s="295"/>
    </row>
    <row r="813" s="233" customFormat="1" ht="15.9" customHeight="1" spans="1:27">
      <c r="A813" s="295"/>
      <c r="B813" s="295"/>
      <c r="C813" s="295"/>
      <c r="D813" s="295"/>
      <c r="E813" s="295"/>
      <c r="F813" s="295"/>
      <c r="G813" s="295"/>
      <c r="H813" s="295"/>
      <c r="I813" s="295"/>
      <c r="J813" s="295"/>
      <c r="K813" s="295"/>
      <c r="L813" s="295"/>
      <c r="M813" s="295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  <c r="AA813" s="295"/>
    </row>
    <row r="814" s="233" customFormat="1" ht="15.9" customHeight="1" spans="1:27">
      <c r="A814" s="295"/>
      <c r="B814" s="295"/>
      <c r="C814" s="295"/>
      <c r="D814" s="295"/>
      <c r="E814" s="295"/>
      <c r="F814" s="295"/>
      <c r="G814" s="295"/>
      <c r="H814" s="295"/>
      <c r="I814" s="295"/>
      <c r="J814" s="295"/>
      <c r="K814" s="295"/>
      <c r="L814" s="295"/>
      <c r="M814" s="295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  <c r="AA814" s="295"/>
    </row>
    <row r="815" s="233" customFormat="1" ht="15.9" customHeight="1" spans="1:27">
      <c r="A815" s="295"/>
      <c r="B815" s="295"/>
      <c r="C815" s="295"/>
      <c r="D815" s="295"/>
      <c r="E815" s="295"/>
      <c r="F815" s="295"/>
      <c r="G815" s="295"/>
      <c r="H815" s="295"/>
      <c r="I815" s="295"/>
      <c r="J815" s="295"/>
      <c r="K815" s="295"/>
      <c r="L815" s="295"/>
      <c r="M815" s="295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  <c r="AA815" s="295"/>
    </row>
    <row r="816" s="233" customFormat="1" ht="15.9" customHeight="1" spans="1:27">
      <c r="A816" s="295"/>
      <c r="B816" s="295"/>
      <c r="C816" s="295"/>
      <c r="D816" s="295"/>
      <c r="E816" s="295"/>
      <c r="F816" s="295"/>
      <c r="G816" s="295"/>
      <c r="H816" s="295"/>
      <c r="I816" s="295"/>
      <c r="J816" s="295"/>
      <c r="K816" s="295"/>
      <c r="L816" s="295"/>
      <c r="M816" s="295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  <c r="AA816" s="295"/>
    </row>
    <row r="817" s="233" customFormat="1" ht="15.9" customHeight="1" spans="1:27">
      <c r="A817" s="295"/>
      <c r="B817" s="295"/>
      <c r="C817" s="295"/>
      <c r="D817" s="295"/>
      <c r="E817" s="295"/>
      <c r="F817" s="295"/>
      <c r="G817" s="295"/>
      <c r="H817" s="295"/>
      <c r="I817" s="295"/>
      <c r="J817" s="295"/>
      <c r="K817" s="295"/>
      <c r="L817" s="295"/>
      <c r="M817" s="295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  <c r="AA817" s="295"/>
    </row>
    <row r="818" s="233" customFormat="1" ht="15.9" customHeight="1" spans="1:27">
      <c r="A818" s="295"/>
      <c r="B818" s="295"/>
      <c r="C818" s="295"/>
      <c r="D818" s="295"/>
      <c r="E818" s="295"/>
      <c r="F818" s="295"/>
      <c r="G818" s="295"/>
      <c r="H818" s="295"/>
      <c r="I818" s="295"/>
      <c r="J818" s="295"/>
      <c r="K818" s="295"/>
      <c r="L818" s="295"/>
      <c r="M818" s="295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  <c r="AA818" s="295"/>
    </row>
    <row r="819" s="233" customFormat="1" ht="15.9" customHeight="1" spans="1:27">
      <c r="A819" s="295"/>
      <c r="B819" s="295"/>
      <c r="C819" s="295"/>
      <c r="D819" s="295"/>
      <c r="E819" s="295"/>
      <c r="F819" s="295"/>
      <c r="G819" s="295"/>
      <c r="H819" s="295"/>
      <c r="I819" s="295"/>
      <c r="J819" s="295"/>
      <c r="K819" s="295"/>
      <c r="L819" s="295"/>
      <c r="M819" s="295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  <c r="AA819" s="295"/>
    </row>
    <row r="820" s="233" customFormat="1" ht="15.9" customHeight="1" spans="1:27">
      <c r="A820" s="295"/>
      <c r="B820" s="295"/>
      <c r="C820" s="295"/>
      <c r="D820" s="295"/>
      <c r="E820" s="295"/>
      <c r="F820" s="295"/>
      <c r="G820" s="295"/>
      <c r="H820" s="295"/>
      <c r="I820" s="295"/>
      <c r="J820" s="295"/>
      <c r="K820" s="295"/>
      <c r="L820" s="295"/>
      <c r="M820" s="295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  <c r="AA820" s="295"/>
    </row>
    <row r="821" s="233" customFormat="1" ht="15.9" customHeight="1" spans="1:27">
      <c r="A821" s="295"/>
      <c r="B821" s="295"/>
      <c r="C821" s="295"/>
      <c r="D821" s="295"/>
      <c r="E821" s="295"/>
      <c r="F821" s="295"/>
      <c r="G821" s="295"/>
      <c r="H821" s="295"/>
      <c r="I821" s="295"/>
      <c r="J821" s="295"/>
      <c r="K821" s="295"/>
      <c r="L821" s="295"/>
      <c r="M821" s="295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  <c r="AA821" s="295"/>
    </row>
    <row r="822" s="233" customFormat="1" ht="15.9" customHeight="1" spans="1:27">
      <c r="A822" s="295"/>
      <c r="B822" s="295"/>
      <c r="C822" s="295"/>
      <c r="D822" s="295"/>
      <c r="E822" s="295"/>
      <c r="F822" s="295"/>
      <c r="G822" s="295"/>
      <c r="H822" s="295"/>
      <c r="I822" s="295"/>
      <c r="J822" s="295"/>
      <c r="K822" s="295"/>
      <c r="L822" s="295"/>
      <c r="M822" s="295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  <c r="AA822" s="295"/>
    </row>
    <row r="823" s="233" customFormat="1" ht="15.9" customHeight="1" spans="1:27">
      <c r="A823" s="295"/>
      <c r="B823" s="295"/>
      <c r="C823" s="295"/>
      <c r="D823" s="295"/>
      <c r="E823" s="295"/>
      <c r="F823" s="295"/>
      <c r="G823" s="295"/>
      <c r="H823" s="295"/>
      <c r="I823" s="295"/>
      <c r="J823" s="295"/>
      <c r="K823" s="295"/>
      <c r="L823" s="295"/>
      <c r="M823" s="295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  <c r="AA823" s="295"/>
    </row>
    <row r="824" s="233" customFormat="1" ht="15.9" customHeight="1" spans="1:27">
      <c r="A824" s="295"/>
      <c r="B824" s="295"/>
      <c r="C824" s="295"/>
      <c r="D824" s="295"/>
      <c r="E824" s="295"/>
      <c r="F824" s="295"/>
      <c r="G824" s="295"/>
      <c r="H824" s="295"/>
      <c r="I824" s="295"/>
      <c r="J824" s="295"/>
      <c r="K824" s="295"/>
      <c r="L824" s="295"/>
      <c r="M824" s="295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  <c r="AA824" s="295"/>
    </row>
    <row r="825" s="233" customFormat="1" ht="15.9" customHeight="1" spans="1:27">
      <c r="A825" s="295"/>
      <c r="B825" s="295"/>
      <c r="C825" s="295"/>
      <c r="D825" s="295"/>
      <c r="E825" s="295"/>
      <c r="F825" s="295"/>
      <c r="G825" s="295"/>
      <c r="H825" s="295"/>
      <c r="I825" s="295"/>
      <c r="J825" s="295"/>
      <c r="K825" s="295"/>
      <c r="L825" s="295"/>
      <c r="M825" s="295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  <c r="AA825" s="295"/>
    </row>
    <row r="826" s="233" customFormat="1" ht="15.9" customHeight="1" spans="1:27">
      <c r="A826" s="295"/>
      <c r="B826" s="295"/>
      <c r="C826" s="295"/>
      <c r="D826" s="295"/>
      <c r="E826" s="295"/>
      <c r="F826" s="295"/>
      <c r="G826" s="295"/>
      <c r="H826" s="295"/>
      <c r="I826" s="295"/>
      <c r="J826" s="295"/>
      <c r="K826" s="295"/>
      <c r="L826" s="295"/>
      <c r="M826" s="295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  <c r="AA826" s="295"/>
    </row>
    <row r="827" s="233" customFormat="1" ht="15.9" customHeight="1" spans="1:27">
      <c r="A827" s="295"/>
      <c r="B827" s="295"/>
      <c r="C827" s="295"/>
      <c r="D827" s="295"/>
      <c r="E827" s="295"/>
      <c r="F827" s="295"/>
      <c r="G827" s="295"/>
      <c r="H827" s="295"/>
      <c r="I827" s="295"/>
      <c r="J827" s="295"/>
      <c r="K827" s="295"/>
      <c r="L827" s="295"/>
      <c r="M827" s="295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  <c r="AA827" s="295"/>
    </row>
    <row r="828" s="233" customFormat="1" ht="15.9" customHeight="1" spans="1:27">
      <c r="A828" s="295"/>
      <c r="B828" s="295"/>
      <c r="C828" s="295"/>
      <c r="D828" s="295"/>
      <c r="E828" s="295"/>
      <c r="F828" s="295"/>
      <c r="G828" s="295"/>
      <c r="H828" s="295"/>
      <c r="I828" s="295"/>
      <c r="J828" s="295"/>
      <c r="K828" s="295"/>
      <c r="L828" s="295"/>
      <c r="M828" s="295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  <c r="AA828" s="295"/>
    </row>
    <row r="829" s="233" customFormat="1" ht="15.9" customHeight="1" spans="1:27">
      <c r="A829" s="295"/>
      <c r="B829" s="295"/>
      <c r="C829" s="295"/>
      <c r="D829" s="295"/>
      <c r="E829" s="295"/>
      <c r="F829" s="295"/>
      <c r="G829" s="295"/>
      <c r="H829" s="295"/>
      <c r="I829" s="295"/>
      <c r="J829" s="295"/>
      <c r="K829" s="295"/>
      <c r="L829" s="295"/>
      <c r="M829" s="295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  <c r="AA829" s="295"/>
    </row>
    <row r="830" s="233" customFormat="1" ht="15.9" customHeight="1" spans="1:27">
      <c r="A830" s="295"/>
      <c r="B830" s="295"/>
      <c r="C830" s="295"/>
      <c r="D830" s="295"/>
      <c r="E830" s="295"/>
      <c r="F830" s="295"/>
      <c r="G830" s="295"/>
      <c r="H830" s="295"/>
      <c r="I830" s="295"/>
      <c r="J830" s="295"/>
      <c r="K830" s="295"/>
      <c r="L830" s="295"/>
      <c r="M830" s="295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  <c r="AA830" s="295"/>
    </row>
    <row r="831" s="233" customFormat="1" ht="15.9" customHeight="1" spans="1:27">
      <c r="A831" s="295"/>
      <c r="B831" s="295"/>
      <c r="C831" s="295"/>
      <c r="D831" s="295"/>
      <c r="E831" s="295"/>
      <c r="F831" s="295"/>
      <c r="G831" s="295"/>
      <c r="H831" s="295"/>
      <c r="I831" s="295"/>
      <c r="J831" s="295"/>
      <c r="K831" s="295"/>
      <c r="L831" s="295"/>
      <c r="M831" s="295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  <c r="AA831" s="295"/>
    </row>
    <row r="832" s="233" customFormat="1" ht="15.9" customHeight="1" spans="1:27">
      <c r="A832" s="295"/>
      <c r="B832" s="295"/>
      <c r="C832" s="295"/>
      <c r="D832" s="295"/>
      <c r="E832" s="295"/>
      <c r="F832" s="295"/>
      <c r="G832" s="295"/>
      <c r="H832" s="295"/>
      <c r="I832" s="295"/>
      <c r="J832" s="295"/>
      <c r="K832" s="295"/>
      <c r="L832" s="295"/>
      <c r="M832" s="295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  <c r="AA832" s="295"/>
    </row>
    <row r="833" s="233" customFormat="1" ht="15.9" customHeight="1" spans="1:27">
      <c r="A833" s="295"/>
      <c r="B833" s="295"/>
      <c r="C833" s="295"/>
      <c r="D833" s="295"/>
      <c r="E833" s="295"/>
      <c r="F833" s="295"/>
      <c r="G833" s="295"/>
      <c r="H833" s="295"/>
      <c r="I833" s="295"/>
      <c r="J833" s="295"/>
      <c r="K833" s="295"/>
      <c r="L833" s="295"/>
      <c r="M833" s="295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  <c r="AA833" s="295"/>
    </row>
    <row r="834" s="233" customFormat="1" ht="15.9" customHeight="1" spans="1:27">
      <c r="A834" s="295"/>
      <c r="B834" s="295"/>
      <c r="C834" s="295"/>
      <c r="D834" s="295"/>
      <c r="E834" s="295"/>
      <c r="F834" s="295"/>
      <c r="G834" s="295"/>
      <c r="H834" s="295"/>
      <c r="I834" s="295"/>
      <c r="J834" s="295"/>
      <c r="K834" s="295"/>
      <c r="L834" s="295"/>
      <c r="M834" s="295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  <c r="AA834" s="295"/>
    </row>
    <row r="835" s="233" customFormat="1" ht="15.9" customHeight="1" spans="1:27">
      <c r="A835" s="295"/>
      <c r="B835" s="295"/>
      <c r="C835" s="295"/>
      <c r="D835" s="295"/>
      <c r="E835" s="295"/>
      <c r="F835" s="295"/>
      <c r="G835" s="295"/>
      <c r="H835" s="295"/>
      <c r="I835" s="295"/>
      <c r="J835" s="295"/>
      <c r="K835" s="295"/>
      <c r="L835" s="295"/>
      <c r="M835" s="295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  <c r="AA835" s="295"/>
    </row>
    <row r="836" s="233" customFormat="1" ht="15.9" customHeight="1" spans="1:27">
      <c r="A836" s="295"/>
      <c r="B836" s="295"/>
      <c r="C836" s="295"/>
      <c r="D836" s="295"/>
      <c r="E836" s="295"/>
      <c r="F836" s="295"/>
      <c r="G836" s="295"/>
      <c r="H836" s="295"/>
      <c r="I836" s="295"/>
      <c r="J836" s="295"/>
      <c r="K836" s="295"/>
      <c r="L836" s="295"/>
      <c r="M836" s="295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  <c r="AA836" s="295"/>
    </row>
    <row r="837" s="233" customFormat="1" ht="15.9" customHeight="1" spans="1:27">
      <c r="A837" s="295"/>
      <c r="B837" s="295"/>
      <c r="C837" s="295"/>
      <c r="D837" s="295"/>
      <c r="E837" s="295"/>
      <c r="F837" s="295"/>
      <c r="G837" s="295"/>
      <c r="H837" s="295"/>
      <c r="I837" s="295"/>
      <c r="J837" s="295"/>
      <c r="K837" s="295"/>
      <c r="L837" s="295"/>
      <c r="M837" s="295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  <c r="AA837" s="295"/>
    </row>
    <row r="838" s="233" customFormat="1" ht="15.9" customHeight="1" spans="1:27">
      <c r="A838" s="295"/>
      <c r="B838" s="295"/>
      <c r="C838" s="295"/>
      <c r="D838" s="295"/>
      <c r="E838" s="295"/>
      <c r="F838" s="295"/>
      <c r="G838" s="295"/>
      <c r="H838" s="295"/>
      <c r="I838" s="295"/>
      <c r="J838" s="295"/>
      <c r="K838" s="295"/>
      <c r="L838" s="295"/>
      <c r="M838" s="295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  <c r="AA838" s="295"/>
    </row>
    <row r="839" s="233" customFormat="1" ht="15.9" customHeight="1" spans="1:27">
      <c r="A839" s="295"/>
      <c r="B839" s="295"/>
      <c r="C839" s="295"/>
      <c r="D839" s="295"/>
      <c r="E839" s="295"/>
      <c r="F839" s="295"/>
      <c r="G839" s="295"/>
      <c r="H839" s="295"/>
      <c r="I839" s="295"/>
      <c r="J839" s="295"/>
      <c r="K839" s="295"/>
      <c r="L839" s="295"/>
      <c r="M839" s="295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  <c r="AA839" s="295"/>
    </row>
    <row r="840" s="233" customFormat="1" ht="15.9" customHeight="1" spans="1:27">
      <c r="A840" s="295"/>
      <c r="B840" s="295"/>
      <c r="C840" s="295"/>
      <c r="D840" s="295"/>
      <c r="E840" s="295"/>
      <c r="F840" s="295"/>
      <c r="G840" s="295"/>
      <c r="H840" s="295"/>
      <c r="I840" s="295"/>
      <c r="J840" s="295"/>
      <c r="K840" s="295"/>
      <c r="L840" s="295"/>
      <c r="M840" s="295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  <c r="AA840" s="295"/>
    </row>
    <row r="841" s="233" customFormat="1" ht="15.9" customHeight="1" spans="1:27">
      <c r="A841" s="295"/>
      <c r="B841" s="295"/>
      <c r="C841" s="295"/>
      <c r="D841" s="295"/>
      <c r="E841" s="295"/>
      <c r="F841" s="295"/>
      <c r="G841" s="295"/>
      <c r="H841" s="295"/>
      <c r="I841" s="295"/>
      <c r="J841" s="295"/>
      <c r="K841" s="295"/>
      <c r="L841" s="295"/>
      <c r="M841" s="295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  <c r="AA841" s="295"/>
    </row>
    <row r="842" s="233" customFormat="1" ht="15.9" customHeight="1" spans="1:27">
      <c r="A842" s="295"/>
      <c r="B842" s="295"/>
      <c r="C842" s="295"/>
      <c r="D842" s="295"/>
      <c r="E842" s="295"/>
      <c r="F842" s="295"/>
      <c r="G842" s="295"/>
      <c r="H842" s="295"/>
      <c r="I842" s="295"/>
      <c r="J842" s="295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  <c r="AA842" s="295"/>
    </row>
    <row r="843" s="233" customFormat="1" ht="15.9" customHeight="1" spans="1:27">
      <c r="A843" s="295"/>
      <c r="B843" s="295"/>
      <c r="C843" s="295"/>
      <c r="D843" s="295"/>
      <c r="E843" s="295"/>
      <c r="F843" s="295"/>
      <c r="G843" s="295"/>
      <c r="H843" s="295"/>
      <c r="I843" s="295"/>
      <c r="J843" s="295"/>
      <c r="K843" s="295"/>
      <c r="L843" s="295"/>
      <c r="M843" s="295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  <c r="AA843" s="295"/>
    </row>
    <row r="844" s="233" customFormat="1" ht="15.9" customHeight="1" spans="1:27">
      <c r="A844" s="295"/>
      <c r="B844" s="295"/>
      <c r="C844" s="295"/>
      <c r="D844" s="295"/>
      <c r="E844" s="295"/>
      <c r="F844" s="295"/>
      <c r="G844" s="295"/>
      <c r="H844" s="295"/>
      <c r="I844" s="295"/>
      <c r="J844" s="295"/>
      <c r="K844" s="295"/>
      <c r="L844" s="295"/>
      <c r="M844" s="295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  <c r="AA844" s="295"/>
    </row>
    <row r="845" s="233" customFormat="1" ht="15.9" customHeight="1" spans="1:27">
      <c r="A845" s="295"/>
      <c r="B845" s="295"/>
      <c r="C845" s="295"/>
      <c r="D845" s="295"/>
      <c r="E845" s="295"/>
      <c r="F845" s="295"/>
      <c r="G845" s="295"/>
      <c r="H845" s="295"/>
      <c r="I845" s="295"/>
      <c r="J845" s="295"/>
      <c r="K845" s="295"/>
      <c r="L845" s="295"/>
      <c r="M845" s="295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  <c r="AA845" s="295"/>
    </row>
    <row r="846" s="233" customFormat="1" ht="15.9" customHeight="1" spans="1:27">
      <c r="A846" s="295"/>
      <c r="B846" s="295"/>
      <c r="C846" s="295"/>
      <c r="D846" s="295"/>
      <c r="E846" s="295"/>
      <c r="F846" s="295"/>
      <c r="G846" s="295"/>
      <c r="H846" s="295"/>
      <c r="I846" s="295"/>
      <c r="J846" s="295"/>
      <c r="K846" s="295"/>
      <c r="L846" s="295"/>
      <c r="M846" s="295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  <c r="AA846" s="295"/>
    </row>
    <row r="847" s="233" customFormat="1" ht="15.9" customHeight="1" spans="1:27">
      <c r="A847" s="295"/>
      <c r="B847" s="295"/>
      <c r="C847" s="295"/>
      <c r="D847" s="295"/>
      <c r="E847" s="295"/>
      <c r="F847" s="295"/>
      <c r="G847" s="295"/>
      <c r="H847" s="295"/>
      <c r="I847" s="295"/>
      <c r="J847" s="295"/>
      <c r="K847" s="295"/>
      <c r="L847" s="295"/>
      <c r="M847" s="295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  <c r="AA847" s="295"/>
    </row>
    <row r="848" s="233" customFormat="1" ht="15.9" customHeight="1" spans="1:27">
      <c r="A848" s="295"/>
      <c r="B848" s="295"/>
      <c r="C848" s="295"/>
      <c r="D848" s="295"/>
      <c r="E848" s="295"/>
      <c r="F848" s="295"/>
      <c r="G848" s="295"/>
      <c r="H848" s="295"/>
      <c r="I848" s="295"/>
      <c r="J848" s="295"/>
      <c r="K848" s="295"/>
      <c r="L848" s="295"/>
      <c r="M848" s="295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  <c r="AA848" s="295"/>
    </row>
    <row r="849" s="233" customFormat="1" ht="15.9" customHeight="1" spans="1:27">
      <c r="A849" s="295"/>
      <c r="B849" s="295"/>
      <c r="C849" s="295"/>
      <c r="D849" s="295"/>
      <c r="E849" s="295"/>
      <c r="F849" s="295"/>
      <c r="G849" s="295"/>
      <c r="H849" s="295"/>
      <c r="I849" s="295"/>
      <c r="J849" s="295"/>
      <c r="K849" s="295"/>
      <c r="L849" s="295"/>
      <c r="M849" s="295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  <c r="AA849" s="295"/>
    </row>
    <row r="850" s="233" customFormat="1" ht="15.9" customHeight="1" spans="1:27">
      <c r="A850" s="295"/>
      <c r="B850" s="295"/>
      <c r="C850" s="295"/>
      <c r="D850" s="295"/>
      <c r="E850" s="295"/>
      <c r="F850" s="295"/>
      <c r="G850" s="295"/>
      <c r="H850" s="295"/>
      <c r="I850" s="295"/>
      <c r="J850" s="295"/>
      <c r="K850" s="295"/>
      <c r="L850" s="295"/>
      <c r="M850" s="295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  <c r="AA850" s="295"/>
    </row>
    <row r="851" s="233" customFormat="1" ht="15.9" customHeight="1" spans="1:27">
      <c r="A851" s="295"/>
      <c r="B851" s="295"/>
      <c r="C851" s="295"/>
      <c r="D851" s="295"/>
      <c r="E851" s="295"/>
      <c r="F851" s="295"/>
      <c r="G851" s="295"/>
      <c r="H851" s="295"/>
      <c r="I851" s="295"/>
      <c r="J851" s="295"/>
      <c r="K851" s="295"/>
      <c r="L851" s="295"/>
      <c r="M851" s="295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  <c r="AA851" s="295"/>
    </row>
    <row r="852" s="233" customFormat="1" ht="15.9" customHeight="1" spans="1:27">
      <c r="A852" s="295"/>
      <c r="B852" s="295"/>
      <c r="C852" s="295"/>
      <c r="D852" s="295"/>
      <c r="E852" s="295"/>
      <c r="F852" s="295"/>
      <c r="G852" s="295"/>
      <c r="H852" s="295"/>
      <c r="I852" s="295"/>
      <c r="J852" s="295"/>
      <c r="K852" s="295"/>
      <c r="L852" s="295"/>
      <c r="M852" s="295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  <c r="AA852" s="295"/>
    </row>
    <row r="853" s="233" customFormat="1" ht="15.9" customHeight="1" spans="1:27">
      <c r="A853" s="295"/>
      <c r="B853" s="295"/>
      <c r="C853" s="295"/>
      <c r="D853" s="295"/>
      <c r="E853" s="295"/>
      <c r="F853" s="295"/>
      <c r="G853" s="295"/>
      <c r="H853" s="295"/>
      <c r="I853" s="295"/>
      <c r="J853" s="295"/>
      <c r="K853" s="295"/>
      <c r="L853" s="295"/>
      <c r="M853" s="295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  <c r="AA853" s="295"/>
    </row>
    <row r="854" s="233" customFormat="1" ht="15.9" customHeight="1" spans="1:27">
      <c r="A854" s="295"/>
      <c r="B854" s="295"/>
      <c r="C854" s="295"/>
      <c r="D854" s="295"/>
      <c r="E854" s="295"/>
      <c r="F854" s="295"/>
      <c r="G854" s="295"/>
      <c r="H854" s="295"/>
      <c r="I854" s="295"/>
      <c r="J854" s="295"/>
      <c r="K854" s="295"/>
      <c r="L854" s="295"/>
      <c r="M854" s="295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  <c r="AA854" s="295"/>
    </row>
    <row r="855" s="233" customFormat="1" ht="15.9" customHeight="1" spans="1:27">
      <c r="A855" s="295"/>
      <c r="B855" s="295"/>
      <c r="C855" s="295"/>
      <c r="D855" s="295"/>
      <c r="E855" s="295"/>
      <c r="F855" s="295"/>
      <c r="G855" s="295"/>
      <c r="H855" s="295"/>
      <c r="I855" s="295"/>
      <c r="J855" s="295"/>
      <c r="K855" s="295"/>
      <c r="L855" s="295"/>
      <c r="M855" s="295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  <c r="AA855" s="295"/>
    </row>
    <row r="856" s="233" customFormat="1" ht="15.9" customHeight="1" spans="1:27">
      <c r="A856" s="295"/>
      <c r="B856" s="295"/>
      <c r="C856" s="295"/>
      <c r="D856" s="295"/>
      <c r="E856" s="295"/>
      <c r="F856" s="295"/>
      <c r="G856" s="295"/>
      <c r="H856" s="295"/>
      <c r="I856" s="295"/>
      <c r="J856" s="295"/>
      <c r="K856" s="295"/>
      <c r="L856" s="295"/>
      <c r="M856" s="295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  <c r="AA856" s="295"/>
    </row>
    <row r="857" s="233" customFormat="1" ht="15.9" customHeight="1" spans="1:27">
      <c r="A857" s="295"/>
      <c r="B857" s="295"/>
      <c r="C857" s="295"/>
      <c r="D857" s="295"/>
      <c r="E857" s="295"/>
      <c r="F857" s="295"/>
      <c r="G857" s="295"/>
      <c r="H857" s="295"/>
      <c r="I857" s="295"/>
      <c r="J857" s="295"/>
      <c r="K857" s="295"/>
      <c r="L857" s="295"/>
      <c r="M857" s="295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  <c r="AA857" s="295"/>
    </row>
    <row r="858" s="233" customFormat="1" ht="15.9" customHeight="1" spans="1:27">
      <c r="A858" s="295"/>
      <c r="B858" s="295"/>
      <c r="C858" s="295"/>
      <c r="D858" s="295"/>
      <c r="E858" s="295"/>
      <c r="F858" s="295"/>
      <c r="G858" s="295"/>
      <c r="H858" s="295"/>
      <c r="I858" s="295"/>
      <c r="J858" s="295"/>
      <c r="K858" s="295"/>
      <c r="L858" s="295"/>
      <c r="M858" s="295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  <c r="AA858" s="295"/>
    </row>
    <row r="859" s="233" customFormat="1" ht="15.9" customHeight="1" spans="1:27">
      <c r="A859" s="295"/>
      <c r="B859" s="295"/>
      <c r="C859" s="295"/>
      <c r="D859" s="295"/>
      <c r="E859" s="295"/>
      <c r="F859" s="295"/>
      <c r="G859" s="295"/>
      <c r="H859" s="295"/>
      <c r="I859" s="295"/>
      <c r="J859" s="295"/>
      <c r="K859" s="295"/>
      <c r="L859" s="295"/>
      <c r="M859" s="295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  <c r="AA859" s="295"/>
    </row>
    <row r="860" s="233" customFormat="1" ht="15.9" customHeight="1" spans="1:27">
      <c r="A860" s="295"/>
      <c r="B860" s="295"/>
      <c r="C860" s="295"/>
      <c r="D860" s="295"/>
      <c r="E860" s="295"/>
      <c r="F860" s="295"/>
      <c r="G860" s="295"/>
      <c r="H860" s="295"/>
      <c r="I860" s="295"/>
      <c r="J860" s="295"/>
      <c r="K860" s="295"/>
      <c r="L860" s="295"/>
      <c r="M860" s="295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  <c r="AA860" s="295"/>
    </row>
    <row r="861" s="233" customFormat="1" ht="15.9" customHeight="1" spans="1:27">
      <c r="A861" s="295"/>
      <c r="B861" s="295"/>
      <c r="C861" s="295"/>
      <c r="D861" s="295"/>
      <c r="E861" s="295"/>
      <c r="F861" s="295"/>
      <c r="G861" s="295"/>
      <c r="H861" s="295"/>
      <c r="I861" s="295"/>
      <c r="J861" s="295"/>
      <c r="K861" s="295"/>
      <c r="L861" s="295"/>
      <c r="M861" s="295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  <c r="AA861" s="295"/>
    </row>
    <row r="862" s="233" customFormat="1" ht="15.9" customHeight="1" spans="1:27">
      <c r="A862" s="295"/>
      <c r="B862" s="295"/>
      <c r="C862" s="295"/>
      <c r="D862" s="295"/>
      <c r="E862" s="295"/>
      <c r="F862" s="295"/>
      <c r="G862" s="295"/>
      <c r="H862" s="295"/>
      <c r="I862" s="295"/>
      <c r="J862" s="295"/>
      <c r="K862" s="295"/>
      <c r="L862" s="295"/>
      <c r="M862" s="295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  <c r="AA862" s="295"/>
    </row>
    <row r="863" s="233" customFormat="1" ht="15.9" customHeight="1" spans="1:27">
      <c r="A863" s="295"/>
      <c r="B863" s="295"/>
      <c r="C863" s="295"/>
      <c r="D863" s="295"/>
      <c r="E863" s="295"/>
      <c r="F863" s="295"/>
      <c r="G863" s="295"/>
      <c r="H863" s="295"/>
      <c r="I863" s="295"/>
      <c r="J863" s="295"/>
      <c r="K863" s="295"/>
      <c r="L863" s="295"/>
      <c r="M863" s="295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</row>
    <row r="864" s="233" customFormat="1" ht="15.9" customHeight="1" spans="1:27">
      <c r="A864" s="295"/>
      <c r="B864" s="295"/>
      <c r="C864" s="295"/>
      <c r="D864" s="295"/>
      <c r="E864" s="295"/>
      <c r="F864" s="295"/>
      <c r="G864" s="295"/>
      <c r="H864" s="295"/>
      <c r="I864" s="295"/>
      <c r="J864" s="295"/>
      <c r="K864" s="295"/>
      <c r="L864" s="295"/>
      <c r="M864" s="295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  <c r="AA864" s="295"/>
    </row>
    <row r="865" s="233" customFormat="1" ht="15.9" customHeight="1" spans="1:27">
      <c r="A865" s="295"/>
      <c r="B865" s="295"/>
      <c r="C865" s="295"/>
      <c r="D865" s="295"/>
      <c r="E865" s="295"/>
      <c r="F865" s="295"/>
      <c r="G865" s="295"/>
      <c r="H865" s="295"/>
      <c r="I865" s="295"/>
      <c r="J865" s="295"/>
      <c r="K865" s="295"/>
      <c r="L865" s="295"/>
      <c r="M865" s="295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</row>
    <row r="866" s="233" customFormat="1" ht="15.9" customHeight="1" spans="1:27">
      <c r="A866" s="295"/>
      <c r="B866" s="295"/>
      <c r="C866" s="295"/>
      <c r="D866" s="295"/>
      <c r="E866" s="295"/>
      <c r="F866" s="295"/>
      <c r="G866" s="295"/>
      <c r="H866" s="295"/>
      <c r="I866" s="295"/>
      <c r="J866" s="295"/>
      <c r="K866" s="295"/>
      <c r="L866" s="295"/>
      <c r="M866" s="295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  <c r="AA866" s="295"/>
    </row>
    <row r="867" s="233" customFormat="1" ht="15.9" customHeight="1" spans="1:27">
      <c r="A867" s="295"/>
      <c r="B867" s="295"/>
      <c r="C867" s="295"/>
      <c r="D867" s="295"/>
      <c r="E867" s="295"/>
      <c r="F867" s="295"/>
      <c r="G867" s="295"/>
      <c r="H867" s="295"/>
      <c r="I867" s="295"/>
      <c r="J867" s="295"/>
      <c r="K867" s="295"/>
      <c r="L867" s="295"/>
      <c r="M867" s="295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  <c r="AA867" s="295"/>
    </row>
    <row r="868" s="233" customFormat="1" ht="15.9" customHeight="1" spans="1:27">
      <c r="A868" s="295"/>
      <c r="B868" s="295"/>
      <c r="C868" s="295"/>
      <c r="D868" s="295"/>
      <c r="E868" s="295"/>
      <c r="F868" s="295"/>
      <c r="G868" s="295"/>
      <c r="H868" s="295"/>
      <c r="I868" s="295"/>
      <c r="J868" s="295"/>
      <c r="K868" s="295"/>
      <c r="L868" s="295"/>
      <c r="M868" s="295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  <c r="AA868" s="295"/>
    </row>
    <row r="869" s="233" customFormat="1" ht="15.9" customHeight="1" spans="1:27">
      <c r="A869" s="295"/>
      <c r="B869" s="295"/>
      <c r="C869" s="295"/>
      <c r="D869" s="295"/>
      <c r="E869" s="295"/>
      <c r="F869" s="295"/>
      <c r="G869" s="295"/>
      <c r="H869" s="295"/>
      <c r="I869" s="295"/>
      <c r="J869" s="295"/>
      <c r="K869" s="295"/>
      <c r="L869" s="295"/>
      <c r="M869" s="295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  <c r="AA869" s="295"/>
    </row>
    <row r="870" s="233" customFormat="1" ht="15.9" customHeight="1" spans="1:27">
      <c r="A870" s="295"/>
      <c r="B870" s="295"/>
      <c r="C870" s="295"/>
      <c r="D870" s="295"/>
      <c r="E870" s="295"/>
      <c r="F870" s="295"/>
      <c r="G870" s="295"/>
      <c r="H870" s="295"/>
      <c r="I870" s="295"/>
      <c r="J870" s="295"/>
      <c r="K870" s="295"/>
      <c r="L870" s="295"/>
      <c r="M870" s="295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  <c r="AA870" s="295"/>
    </row>
    <row r="871" s="233" customFormat="1" ht="15.9" customHeight="1" spans="1:27">
      <c r="A871" s="295"/>
      <c r="B871" s="295"/>
      <c r="C871" s="295"/>
      <c r="D871" s="295"/>
      <c r="E871" s="295"/>
      <c r="F871" s="295"/>
      <c r="G871" s="295"/>
      <c r="H871" s="295"/>
      <c r="I871" s="295"/>
      <c r="J871" s="295"/>
      <c r="K871" s="295"/>
      <c r="L871" s="295"/>
      <c r="M871" s="295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  <c r="AA871" s="295"/>
    </row>
    <row r="872" s="233" customFormat="1" ht="15.9" customHeight="1" spans="1:27">
      <c r="A872" s="295"/>
      <c r="B872" s="295"/>
      <c r="C872" s="295"/>
      <c r="D872" s="295"/>
      <c r="E872" s="295"/>
      <c r="F872" s="295"/>
      <c r="G872" s="295"/>
      <c r="H872" s="295"/>
      <c r="I872" s="295"/>
      <c r="J872" s="295"/>
      <c r="K872" s="295"/>
      <c r="L872" s="295"/>
      <c r="M872" s="295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  <c r="AA872" s="295"/>
    </row>
    <row r="873" s="233" customFormat="1" ht="15.9" customHeight="1" spans="1:27">
      <c r="A873" s="295"/>
      <c r="B873" s="295"/>
      <c r="C873" s="295"/>
      <c r="D873" s="295"/>
      <c r="E873" s="295"/>
      <c r="F873" s="295"/>
      <c r="G873" s="295"/>
      <c r="H873" s="295"/>
      <c r="I873" s="295"/>
      <c r="J873" s="295"/>
      <c r="K873" s="295"/>
      <c r="L873" s="295"/>
      <c r="M873" s="295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  <c r="AA873" s="295"/>
    </row>
    <row r="874" s="233" customFormat="1" ht="15.9" customHeight="1" spans="1:27">
      <c r="A874" s="295"/>
      <c r="B874" s="295"/>
      <c r="C874" s="295"/>
      <c r="D874" s="295"/>
      <c r="E874" s="295"/>
      <c r="F874" s="295"/>
      <c r="G874" s="295"/>
      <c r="H874" s="295"/>
      <c r="I874" s="295"/>
      <c r="J874" s="295"/>
      <c r="K874" s="295"/>
      <c r="L874" s="295"/>
      <c r="M874" s="295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  <c r="AA874" s="295"/>
    </row>
    <row r="875" s="233" customFormat="1" ht="15.9" customHeight="1" spans="1:27">
      <c r="A875" s="295"/>
      <c r="B875" s="295"/>
      <c r="C875" s="295"/>
      <c r="D875" s="295"/>
      <c r="E875" s="295"/>
      <c r="F875" s="295"/>
      <c r="G875" s="295"/>
      <c r="H875" s="295"/>
      <c r="I875" s="295"/>
      <c r="J875" s="295"/>
      <c r="K875" s="295"/>
      <c r="L875" s="295"/>
      <c r="M875" s="295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  <c r="AA875" s="295"/>
    </row>
    <row r="876" s="233" customFormat="1" ht="15.9" customHeight="1" spans="1:27">
      <c r="A876" s="295"/>
      <c r="B876" s="295"/>
      <c r="C876" s="295"/>
      <c r="D876" s="295"/>
      <c r="E876" s="295"/>
      <c r="F876" s="295"/>
      <c r="G876" s="295"/>
      <c r="H876" s="295"/>
      <c r="I876" s="295"/>
      <c r="J876" s="295"/>
      <c r="K876" s="295"/>
      <c r="L876" s="295"/>
      <c r="M876" s="295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  <c r="AA876" s="295"/>
    </row>
    <row r="877" s="233" customFormat="1" ht="15.9" customHeight="1" spans="1:27">
      <c r="A877" s="295"/>
      <c r="B877" s="295"/>
      <c r="C877" s="295"/>
      <c r="D877" s="295"/>
      <c r="E877" s="295"/>
      <c r="F877" s="295"/>
      <c r="G877" s="295"/>
      <c r="H877" s="295"/>
      <c r="I877" s="295"/>
      <c r="J877" s="295"/>
      <c r="K877" s="295"/>
      <c r="L877" s="295"/>
      <c r="M877" s="295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  <c r="AA877" s="295"/>
    </row>
    <row r="878" s="233" customFormat="1" ht="15.9" customHeight="1" spans="1:27">
      <c r="A878" s="295"/>
      <c r="B878" s="295"/>
      <c r="C878" s="295"/>
      <c r="D878" s="295"/>
      <c r="E878" s="295"/>
      <c r="F878" s="295"/>
      <c r="G878" s="295"/>
      <c r="H878" s="295"/>
      <c r="I878" s="295"/>
      <c r="J878" s="295"/>
      <c r="K878" s="295"/>
      <c r="L878" s="295"/>
      <c r="M878" s="295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  <c r="AA878" s="295"/>
    </row>
    <row r="879" s="233" customFormat="1" ht="15.9" customHeight="1" spans="1:27">
      <c r="A879" s="295"/>
      <c r="B879" s="295"/>
      <c r="C879" s="295"/>
      <c r="D879" s="295"/>
      <c r="E879" s="295"/>
      <c r="F879" s="295"/>
      <c r="G879" s="295"/>
      <c r="H879" s="295"/>
      <c r="I879" s="295"/>
      <c r="J879" s="295"/>
      <c r="K879" s="295"/>
      <c r="L879" s="295"/>
      <c r="M879" s="295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  <c r="AA879" s="295"/>
    </row>
    <row r="880" s="233" customFormat="1" ht="15.9" customHeight="1" spans="1:27">
      <c r="A880" s="295"/>
      <c r="B880" s="295"/>
      <c r="C880" s="295"/>
      <c r="D880" s="295"/>
      <c r="E880" s="295"/>
      <c r="F880" s="295"/>
      <c r="G880" s="295"/>
      <c r="H880" s="295"/>
      <c r="I880" s="295"/>
      <c r="J880" s="295"/>
      <c r="K880" s="295"/>
      <c r="L880" s="295"/>
      <c r="M880" s="295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  <c r="AA880" s="295"/>
    </row>
    <row r="881" s="233" customFormat="1" ht="15.9" customHeight="1" spans="1:27">
      <c r="A881" s="295"/>
      <c r="B881" s="295"/>
      <c r="C881" s="295"/>
      <c r="D881" s="295"/>
      <c r="E881" s="295"/>
      <c r="F881" s="295"/>
      <c r="G881" s="295"/>
      <c r="H881" s="295"/>
      <c r="I881" s="295"/>
      <c r="J881" s="295"/>
      <c r="K881" s="295"/>
      <c r="L881" s="295"/>
      <c r="M881" s="295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  <c r="AA881" s="295"/>
    </row>
    <row r="882" s="233" customFormat="1" ht="15.9" customHeight="1" spans="1:27">
      <c r="A882" s="295"/>
      <c r="B882" s="295"/>
      <c r="C882" s="295"/>
      <c r="D882" s="295"/>
      <c r="E882" s="295"/>
      <c r="F882" s="295"/>
      <c r="G882" s="295"/>
      <c r="H882" s="295"/>
      <c r="I882" s="295"/>
      <c r="J882" s="295"/>
      <c r="K882" s="295"/>
      <c r="L882" s="295"/>
      <c r="M882" s="295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  <c r="AA882" s="295"/>
    </row>
    <row r="883" s="233" customFormat="1" ht="15.9" customHeight="1" spans="1:27">
      <c r="A883" s="295"/>
      <c r="B883" s="295"/>
      <c r="C883" s="295"/>
      <c r="D883" s="295"/>
      <c r="E883" s="295"/>
      <c r="F883" s="295"/>
      <c r="G883" s="295"/>
      <c r="H883" s="295"/>
      <c r="I883" s="295"/>
      <c r="J883" s="295"/>
      <c r="K883" s="295"/>
      <c r="L883" s="295"/>
      <c r="M883" s="295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  <c r="AA883" s="295"/>
    </row>
    <row r="884" s="233" customFormat="1" ht="15.9" customHeight="1" spans="1:27">
      <c r="A884" s="295"/>
      <c r="B884" s="295"/>
      <c r="C884" s="295"/>
      <c r="D884" s="295"/>
      <c r="E884" s="295"/>
      <c r="F884" s="295"/>
      <c r="G884" s="295"/>
      <c r="H884" s="295"/>
      <c r="I884" s="295"/>
      <c r="J884" s="295"/>
      <c r="K884" s="295"/>
      <c r="L884" s="295"/>
      <c r="M884" s="295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  <c r="AA884" s="295"/>
    </row>
    <row r="885" s="233" customFormat="1" ht="15.9" customHeight="1" spans="1:27">
      <c r="A885" s="295"/>
      <c r="B885" s="295"/>
      <c r="C885" s="295"/>
      <c r="D885" s="295"/>
      <c r="E885" s="295"/>
      <c r="F885" s="295"/>
      <c r="G885" s="295"/>
      <c r="H885" s="295"/>
      <c r="I885" s="295"/>
      <c r="J885" s="295"/>
      <c r="K885" s="295"/>
      <c r="L885" s="295"/>
      <c r="M885" s="295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  <c r="AA885" s="295"/>
    </row>
    <row r="886" s="233" customFormat="1" ht="15.9" customHeight="1" spans="1:27">
      <c r="A886" s="295"/>
      <c r="B886" s="295"/>
      <c r="C886" s="295"/>
      <c r="D886" s="295"/>
      <c r="E886" s="295"/>
      <c r="F886" s="295"/>
      <c r="G886" s="295"/>
      <c r="H886" s="295"/>
      <c r="I886" s="295"/>
      <c r="J886" s="295"/>
      <c r="K886" s="295"/>
      <c r="L886" s="295"/>
      <c r="M886" s="295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  <c r="AA886" s="295"/>
    </row>
    <row r="887" s="233" customFormat="1" ht="15.9" customHeight="1" spans="1:27">
      <c r="A887" s="295"/>
      <c r="B887" s="295"/>
      <c r="C887" s="295"/>
      <c r="D887" s="295"/>
      <c r="E887" s="295"/>
      <c r="F887" s="295"/>
      <c r="G887" s="295"/>
      <c r="H887" s="295"/>
      <c r="I887" s="295"/>
      <c r="J887" s="295"/>
      <c r="K887" s="295"/>
      <c r="L887" s="295"/>
      <c r="M887" s="295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  <c r="AA887" s="295"/>
    </row>
    <row r="888" s="233" customFormat="1" ht="15.9" customHeight="1" spans="1:27">
      <c r="A888" s="295"/>
      <c r="B888" s="295"/>
      <c r="C888" s="295"/>
      <c r="D888" s="295"/>
      <c r="E888" s="295"/>
      <c r="F888" s="295"/>
      <c r="G888" s="295"/>
      <c r="H888" s="295"/>
      <c r="I888" s="295"/>
      <c r="J888" s="295"/>
      <c r="K888" s="295"/>
      <c r="L888" s="295"/>
      <c r="M888" s="295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  <c r="AA888" s="295"/>
    </row>
    <row r="889" s="233" customFormat="1" ht="15.9" customHeight="1" spans="1:27">
      <c r="A889" s="295"/>
      <c r="B889" s="295"/>
      <c r="C889" s="295"/>
      <c r="D889" s="295"/>
      <c r="E889" s="295"/>
      <c r="F889" s="295"/>
      <c r="G889" s="295"/>
      <c r="H889" s="295"/>
      <c r="I889" s="295"/>
      <c r="J889" s="295"/>
      <c r="K889" s="295"/>
      <c r="L889" s="295"/>
      <c r="M889" s="295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  <c r="AA889" s="295"/>
    </row>
    <row r="890" s="233" customFormat="1" ht="15.9" customHeight="1" spans="1:27">
      <c r="A890" s="295"/>
      <c r="B890" s="295"/>
      <c r="C890" s="295"/>
      <c r="D890" s="295"/>
      <c r="E890" s="295"/>
      <c r="F890" s="295"/>
      <c r="G890" s="295"/>
      <c r="H890" s="295"/>
      <c r="I890" s="295"/>
      <c r="J890" s="295"/>
      <c r="K890" s="295"/>
      <c r="L890" s="295"/>
      <c r="M890" s="295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  <c r="AA890" s="295"/>
    </row>
    <row r="891" s="233" customFormat="1" ht="15.9" customHeight="1" spans="1:27">
      <c r="A891" s="295"/>
      <c r="B891" s="295"/>
      <c r="C891" s="295"/>
      <c r="D891" s="295"/>
      <c r="E891" s="295"/>
      <c r="F891" s="295"/>
      <c r="G891" s="295"/>
      <c r="H891" s="295"/>
      <c r="I891" s="295"/>
      <c r="J891" s="295"/>
      <c r="K891" s="295"/>
      <c r="L891" s="295"/>
      <c r="M891" s="295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  <c r="AA891" s="295"/>
    </row>
    <row r="892" s="233" customFormat="1" ht="15.9" customHeight="1" spans="1:27">
      <c r="A892" s="295"/>
      <c r="B892" s="295"/>
      <c r="C892" s="295"/>
      <c r="D892" s="295"/>
      <c r="E892" s="295"/>
      <c r="F892" s="295"/>
      <c r="G892" s="295"/>
      <c r="H892" s="295"/>
      <c r="I892" s="295"/>
      <c r="J892" s="295"/>
      <c r="K892" s="295"/>
      <c r="L892" s="295"/>
      <c r="M892" s="295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  <c r="AA892" s="295"/>
    </row>
    <row r="893" s="233" customFormat="1" ht="15.9" customHeight="1" spans="1:27">
      <c r="A893" s="295"/>
      <c r="B893" s="295"/>
      <c r="C893" s="295"/>
      <c r="D893" s="295"/>
      <c r="E893" s="295"/>
      <c r="F893" s="295"/>
      <c r="G893" s="295"/>
      <c r="H893" s="295"/>
      <c r="I893" s="295"/>
      <c r="J893" s="295"/>
      <c r="K893" s="295"/>
      <c r="L893" s="295"/>
      <c r="M893" s="295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  <c r="AA893" s="295"/>
    </row>
    <row r="894" s="233" customFormat="1" ht="15.9" customHeight="1" spans="1:27">
      <c r="A894" s="295"/>
      <c r="B894" s="295"/>
      <c r="C894" s="295"/>
      <c r="D894" s="295"/>
      <c r="E894" s="295"/>
      <c r="F894" s="295"/>
      <c r="G894" s="295"/>
      <c r="H894" s="295"/>
      <c r="I894" s="295"/>
      <c r="J894" s="295"/>
      <c r="K894" s="295"/>
      <c r="L894" s="295"/>
      <c r="M894" s="295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  <c r="AA894" s="295"/>
    </row>
    <row r="895" s="233" customFormat="1" ht="15.9" customHeight="1" spans="1:27">
      <c r="A895" s="295"/>
      <c r="B895" s="295"/>
      <c r="C895" s="295"/>
      <c r="D895" s="295"/>
      <c r="E895" s="295"/>
      <c r="F895" s="295"/>
      <c r="G895" s="295"/>
      <c r="H895" s="295"/>
      <c r="I895" s="295"/>
      <c r="J895" s="295"/>
      <c r="K895" s="295"/>
      <c r="L895" s="295"/>
      <c r="M895" s="295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  <c r="AA895" s="295"/>
    </row>
    <row r="896" s="233" customFormat="1" ht="15.9" customHeight="1" spans="1:27">
      <c r="A896" s="295"/>
      <c r="B896" s="295"/>
      <c r="C896" s="295"/>
      <c r="D896" s="295"/>
      <c r="E896" s="295"/>
      <c r="F896" s="295"/>
      <c r="G896" s="295"/>
      <c r="H896" s="295"/>
      <c r="I896" s="295"/>
      <c r="J896" s="295"/>
      <c r="K896" s="295"/>
      <c r="L896" s="295"/>
      <c r="M896" s="295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  <c r="AA896" s="295"/>
    </row>
    <row r="897" s="233" customFormat="1" ht="15.9" customHeight="1" spans="1:27">
      <c r="A897" s="295"/>
      <c r="B897" s="295"/>
      <c r="C897" s="295"/>
      <c r="D897" s="295"/>
      <c r="E897" s="295"/>
      <c r="F897" s="295"/>
      <c r="G897" s="295"/>
      <c r="H897" s="295"/>
      <c r="I897" s="295"/>
      <c r="J897" s="295"/>
      <c r="K897" s="295"/>
      <c r="L897" s="295"/>
      <c r="M897" s="295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  <c r="AA897" s="295"/>
    </row>
    <row r="898" s="233" customFormat="1" ht="15.9" customHeight="1" spans="1:27">
      <c r="A898" s="295"/>
      <c r="B898" s="295"/>
      <c r="C898" s="295"/>
      <c r="D898" s="295"/>
      <c r="E898" s="295"/>
      <c r="F898" s="295"/>
      <c r="G898" s="295"/>
      <c r="H898" s="295"/>
      <c r="I898" s="295"/>
      <c r="J898" s="295"/>
      <c r="K898" s="295"/>
      <c r="L898" s="295"/>
      <c r="M898" s="295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  <c r="AA898" s="295"/>
    </row>
    <row r="899" s="233" customFormat="1" ht="15.9" customHeight="1" spans="1:27">
      <c r="A899" s="295"/>
      <c r="B899" s="295"/>
      <c r="C899" s="295"/>
      <c r="D899" s="295"/>
      <c r="E899" s="295"/>
      <c r="F899" s="295"/>
      <c r="G899" s="295"/>
      <c r="H899" s="295"/>
      <c r="I899" s="295"/>
      <c r="J899" s="295"/>
      <c r="K899" s="295"/>
      <c r="L899" s="295"/>
      <c r="M899" s="295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  <c r="AA899" s="295"/>
    </row>
    <row r="900" s="233" customFormat="1" ht="15.9" customHeight="1" spans="1:27">
      <c r="A900" s="295"/>
      <c r="B900" s="295"/>
      <c r="C900" s="295"/>
      <c r="D900" s="295"/>
      <c r="E900" s="295"/>
      <c r="F900" s="295"/>
      <c r="G900" s="295"/>
      <c r="H900" s="295"/>
      <c r="I900" s="295"/>
      <c r="J900" s="295"/>
      <c r="K900" s="295"/>
      <c r="L900" s="295"/>
      <c r="M900" s="295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  <c r="AA900" s="295"/>
    </row>
    <row r="901" s="233" customFormat="1" ht="15.9" customHeight="1" spans="1:27">
      <c r="A901" s="295"/>
      <c r="B901" s="295"/>
      <c r="C901" s="295"/>
      <c r="D901" s="295"/>
      <c r="E901" s="295"/>
      <c r="F901" s="295"/>
      <c r="G901" s="295"/>
      <c r="H901" s="295"/>
      <c r="I901" s="295"/>
      <c r="J901" s="295"/>
      <c r="K901" s="295"/>
      <c r="L901" s="295"/>
      <c r="M901" s="295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  <c r="AA901" s="295"/>
    </row>
    <row r="902" s="233" customFormat="1" ht="15.9" customHeight="1" spans="1:27">
      <c r="A902" s="295"/>
      <c r="B902" s="295"/>
      <c r="C902" s="295"/>
      <c r="D902" s="295"/>
      <c r="E902" s="295"/>
      <c r="F902" s="295"/>
      <c r="G902" s="295"/>
      <c r="H902" s="295"/>
      <c r="I902" s="295"/>
      <c r="J902" s="295"/>
      <c r="K902" s="295"/>
      <c r="L902" s="295"/>
      <c r="M902" s="295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  <c r="AA902" s="295"/>
    </row>
    <row r="903" s="233" customFormat="1" ht="15.9" customHeight="1" spans="1:27">
      <c r="A903" s="295"/>
      <c r="B903" s="295"/>
      <c r="C903" s="295"/>
      <c r="D903" s="295"/>
      <c r="E903" s="295"/>
      <c r="F903" s="295"/>
      <c r="G903" s="295"/>
      <c r="H903" s="295"/>
      <c r="I903" s="295"/>
      <c r="J903" s="295"/>
      <c r="K903" s="295"/>
      <c r="L903" s="295"/>
      <c r="M903" s="295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  <c r="AA903" s="295"/>
    </row>
    <row r="904" s="233" customFormat="1" ht="15.9" customHeight="1" spans="1:27">
      <c r="A904" s="295"/>
      <c r="B904" s="295"/>
      <c r="C904" s="295"/>
      <c r="D904" s="295"/>
      <c r="E904" s="295"/>
      <c r="F904" s="295"/>
      <c r="G904" s="295"/>
      <c r="H904" s="295"/>
      <c r="I904" s="295"/>
      <c r="J904" s="295"/>
      <c r="K904" s="295"/>
      <c r="L904" s="295"/>
      <c r="M904" s="295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  <c r="AA904" s="295"/>
    </row>
    <row r="905" s="233" customFormat="1" ht="15.9" customHeight="1" spans="1:27">
      <c r="A905" s="295"/>
      <c r="B905" s="295"/>
      <c r="C905" s="295"/>
      <c r="D905" s="295"/>
      <c r="E905" s="295"/>
      <c r="F905" s="295"/>
      <c r="G905" s="295"/>
      <c r="H905" s="295"/>
      <c r="I905" s="295"/>
      <c r="J905" s="295"/>
      <c r="K905" s="295"/>
      <c r="L905" s="295"/>
      <c r="M905" s="295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  <c r="AA905" s="295"/>
    </row>
    <row r="906" s="233" customFormat="1" ht="15.9" customHeight="1" spans="1:27">
      <c r="A906" s="295"/>
      <c r="B906" s="295"/>
      <c r="C906" s="295"/>
      <c r="D906" s="295"/>
      <c r="E906" s="295"/>
      <c r="F906" s="295"/>
      <c r="G906" s="295"/>
      <c r="H906" s="295"/>
      <c r="I906" s="295"/>
      <c r="J906" s="295"/>
      <c r="K906" s="295"/>
      <c r="L906" s="295"/>
      <c r="M906" s="295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  <c r="AA906" s="295"/>
    </row>
  </sheetData>
  <mergeCells count="14">
    <mergeCell ref="A1:D1"/>
    <mergeCell ref="F1:J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A7:E8"/>
    <mergeCell ref="H2:J6"/>
  </mergeCells>
  <conditionalFormatting sqref="J27">
    <cfRule type="notContainsBlanks" dxfId="0" priority="1">
      <formula>LEN(TRIM(J27))&gt;0</formula>
    </cfRule>
  </conditionalFormatting>
  <conditionalFormatting sqref="J28">
    <cfRule type="notContainsBlanks" dxfId="0" priority="2">
      <formula>LEN(TRIM(J28))&gt;0</formula>
    </cfRule>
  </conditionalFormatting>
  <conditionalFormatting sqref="N9:N28 R9:R28">
    <cfRule type="notContainsBlanks" dxfId="0" priority="3">
      <formula>LEN(TRIM(N9))&gt;0</formula>
    </cfRule>
  </conditionalFormatting>
  <pageMargins left="0.75" right="0.75" top="1" bottom="1" header="0.5" footer="0.5"/>
  <pageSetup paperSize="9" scale="87" fitToHeight="0" orientation="landscape"/>
  <headerFooter/>
  <colBreaks count="1" manualBreakCount="1">
    <brk id="10" max="1048575" man="1"/>
  </colBreaks>
  <ignoredErrors>
    <ignoredError sqref="G2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906"/>
  <sheetViews>
    <sheetView view="pageBreakPreview" zoomScaleNormal="100" workbookViewId="0">
      <selection activeCell="J24" sqref="J24"/>
    </sheetView>
  </sheetViews>
  <sheetFormatPr defaultColWidth="10.5407407407407" defaultRowHeight="15" customHeight="1"/>
  <cols>
    <col min="1" max="1" width="3.81481481481481" style="233" customWidth="1"/>
    <col min="2" max="2" width="15.2666666666667" style="233" customWidth="1"/>
    <col min="3" max="3" width="22.6296296296296" style="233" customWidth="1"/>
    <col min="4" max="4" width="16.8148148148148" style="233" customWidth="1"/>
    <col min="5" max="5" width="24.2814814814815" style="233" customWidth="1"/>
    <col min="6" max="7" width="8.45185185185185" style="233" customWidth="1"/>
    <col min="8" max="8" width="8.17777777777778" style="233" customWidth="1"/>
    <col min="9" max="10" width="8.45185185185185" style="233" customWidth="1"/>
    <col min="11" max="13" width="8.08888888888889" style="233" customWidth="1"/>
    <col min="14" max="14" width="5.17777777777778" style="233" customWidth="1"/>
    <col min="15" max="15" width="8.08888888888889" style="233" customWidth="1"/>
    <col min="16" max="17" width="7.9037037037037" style="233" customWidth="1"/>
    <col min="18" max="18" width="6.17777777777778" style="233" customWidth="1"/>
    <col min="19" max="19" width="9.45185185185185" style="233" customWidth="1"/>
    <col min="20" max="20" width="26.7259259259259" style="233" customWidth="1"/>
    <col min="21" max="27" width="11.1777777777778" style="233" customWidth="1"/>
    <col min="28" max="16384" width="10.5407407407407" style="233"/>
  </cols>
  <sheetData>
    <row r="1" s="233" customFormat="1" ht="30" customHeight="1" spans="1:27">
      <c r="A1" s="234" t="s">
        <v>17</v>
      </c>
      <c r="B1" s="235"/>
      <c r="C1" s="235"/>
      <c r="D1" s="236"/>
      <c r="E1" s="237" t="s">
        <v>81</v>
      </c>
      <c r="F1" s="238"/>
      <c r="G1" s="239"/>
      <c r="H1" s="235"/>
      <c r="I1" s="235"/>
      <c r="J1" s="236"/>
      <c r="K1" s="296"/>
      <c r="L1" s="296"/>
      <c r="M1" s="296"/>
      <c r="N1" s="296"/>
      <c r="O1" s="296"/>
      <c r="P1" s="296"/>
      <c r="Q1" s="296"/>
      <c r="R1" s="296"/>
      <c r="S1" s="296"/>
      <c r="T1" s="295"/>
      <c r="U1" s="295"/>
      <c r="V1" s="295"/>
      <c r="W1" s="295"/>
      <c r="X1" s="295"/>
      <c r="Y1" s="295"/>
      <c r="Z1" s="295"/>
      <c r="AA1" s="295"/>
    </row>
    <row r="2" s="233" customFormat="1" ht="15.9" customHeight="1" spans="1:27">
      <c r="A2" s="240" t="s">
        <v>18</v>
      </c>
      <c r="B2" s="241"/>
      <c r="C2" s="242" t="s">
        <v>19</v>
      </c>
      <c r="D2" s="243" t="s">
        <v>20</v>
      </c>
      <c r="E2" s="244" t="s">
        <v>21</v>
      </c>
      <c r="F2" s="245"/>
      <c r="G2" s="246"/>
      <c r="H2" s="247"/>
      <c r="I2" s="297"/>
      <c r="J2" s="298"/>
      <c r="K2" s="299"/>
      <c r="L2" s="299"/>
      <c r="M2" s="299"/>
      <c r="N2" s="299"/>
      <c r="O2" s="299"/>
      <c r="P2" s="299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</row>
    <row r="3" s="233" customFormat="1" ht="15.9" customHeight="1" spans="1:27">
      <c r="A3" s="248" t="s">
        <v>22</v>
      </c>
      <c r="B3" s="249"/>
      <c r="C3" s="250"/>
      <c r="D3" s="251" t="s">
        <v>23</v>
      </c>
      <c r="E3" s="252"/>
      <c r="F3" s="253"/>
      <c r="G3" s="246"/>
      <c r="H3" s="254"/>
      <c r="I3" s="300"/>
      <c r="J3" s="301"/>
      <c r="K3" s="299"/>
      <c r="L3" s="299"/>
      <c r="M3" s="299"/>
      <c r="N3" s="299"/>
      <c r="O3" s="299"/>
      <c r="P3" s="299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</row>
    <row r="4" s="233" customFormat="1" ht="15.9" customHeight="1" spans="1:27">
      <c r="A4" s="248" t="s">
        <v>24</v>
      </c>
      <c r="B4" s="249"/>
      <c r="C4" s="255"/>
      <c r="D4" s="251" t="s">
        <v>25</v>
      </c>
      <c r="E4" s="252" t="s">
        <v>82</v>
      </c>
      <c r="F4" s="253"/>
      <c r="G4" s="246"/>
      <c r="H4" s="254"/>
      <c r="I4" s="300"/>
      <c r="J4" s="301"/>
      <c r="K4" s="299"/>
      <c r="L4" s="299"/>
      <c r="M4" s="299"/>
      <c r="N4" s="299"/>
      <c r="O4" s="299"/>
      <c r="P4" s="299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</row>
    <row r="5" s="233" customFormat="1" ht="15.9" customHeight="1" spans="1:27">
      <c r="A5" s="248" t="s">
        <v>27</v>
      </c>
      <c r="B5" s="249"/>
      <c r="C5" s="256"/>
      <c r="D5" s="251" t="s">
        <v>28</v>
      </c>
      <c r="E5" s="252" t="s">
        <v>29</v>
      </c>
      <c r="F5" s="253"/>
      <c r="G5" s="246"/>
      <c r="H5" s="254"/>
      <c r="I5" s="300"/>
      <c r="J5" s="301"/>
      <c r="K5" s="299"/>
      <c r="L5" s="299"/>
      <c r="M5" s="299"/>
      <c r="N5" s="299"/>
      <c r="O5" s="299"/>
      <c r="P5" s="299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</row>
    <row r="6" s="233" customFormat="1" ht="15.9" customHeight="1" spans="1:27">
      <c r="A6" s="248" t="s">
        <v>30</v>
      </c>
      <c r="B6" s="249"/>
      <c r="C6" s="257" t="s">
        <v>83</v>
      </c>
      <c r="D6" s="251" t="s">
        <v>32</v>
      </c>
      <c r="E6" s="252" t="s">
        <v>84</v>
      </c>
      <c r="F6" s="253"/>
      <c r="G6" s="258"/>
      <c r="H6" s="259"/>
      <c r="I6" s="302"/>
      <c r="J6" s="303"/>
      <c r="K6" s="299"/>
      <c r="L6" s="299"/>
      <c r="M6" s="299"/>
      <c r="N6" s="299"/>
      <c r="O6" s="299"/>
      <c r="P6" s="304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</row>
    <row r="7" s="233" customFormat="1" ht="15.9" customHeight="1" spans="1:27">
      <c r="A7" s="260" t="s">
        <v>34</v>
      </c>
      <c r="B7" s="260"/>
      <c r="C7" s="260"/>
      <c r="D7" s="260"/>
      <c r="E7" s="261"/>
      <c r="F7" s="262" t="s">
        <v>35</v>
      </c>
      <c r="G7" s="263" t="s">
        <v>85</v>
      </c>
      <c r="H7" s="263" t="s">
        <v>84</v>
      </c>
      <c r="I7" s="305" t="s">
        <v>86</v>
      </c>
      <c r="J7" s="306" t="s">
        <v>87</v>
      </c>
      <c r="K7" s="307"/>
      <c r="L7" s="308"/>
      <c r="M7" s="307"/>
      <c r="N7" s="307"/>
      <c r="O7" s="307"/>
      <c r="P7" s="308"/>
      <c r="Q7" s="307"/>
      <c r="R7" s="307"/>
      <c r="S7" s="308"/>
      <c r="T7" s="309"/>
      <c r="U7" s="295"/>
      <c r="V7" s="295"/>
      <c r="W7" s="295"/>
      <c r="X7" s="295"/>
      <c r="Y7" s="295"/>
      <c r="Z7" s="295"/>
      <c r="AA7" s="295"/>
    </row>
    <row r="8" s="233" customFormat="1" customHeight="1" spans="1:27">
      <c r="A8" s="264"/>
      <c r="B8" s="264"/>
      <c r="C8" s="264"/>
      <c r="D8" s="264"/>
      <c r="E8" s="265"/>
      <c r="F8" s="266"/>
      <c r="G8" s="267"/>
      <c r="H8" s="267"/>
      <c r="I8" s="267"/>
      <c r="J8" s="267"/>
      <c r="K8" s="309"/>
      <c r="L8" s="309"/>
      <c r="M8" s="309"/>
      <c r="N8" s="310"/>
      <c r="O8" s="309"/>
      <c r="P8" s="309"/>
      <c r="Q8" s="309"/>
      <c r="R8" s="310"/>
      <c r="S8" s="309"/>
      <c r="T8" s="309"/>
      <c r="U8" s="295"/>
      <c r="V8" s="295"/>
      <c r="W8" s="295"/>
      <c r="X8" s="295"/>
      <c r="Y8" s="295"/>
      <c r="Z8" s="295"/>
      <c r="AA8" s="295"/>
    </row>
    <row r="9" s="233" customFormat="1" ht="15.9" customHeight="1" spans="1:27">
      <c r="A9" s="268" t="s">
        <v>43</v>
      </c>
      <c r="B9" s="269"/>
      <c r="C9" s="269"/>
      <c r="D9" s="269"/>
      <c r="E9" s="270" t="s">
        <v>88</v>
      </c>
      <c r="F9" s="271">
        <v>44930</v>
      </c>
      <c r="G9" s="272">
        <f>'1X-3X'!G9*2.54</f>
        <v>27.305</v>
      </c>
      <c r="H9" s="272">
        <f>'1X-3X'!H9*2.54</f>
        <v>27.94</v>
      </c>
      <c r="I9" s="272">
        <f>'1X-3X'!I9*2.54</f>
        <v>28.575</v>
      </c>
      <c r="J9" s="272">
        <f>'1X-3X'!J9*2.54</f>
        <v>29.21</v>
      </c>
      <c r="K9" s="311"/>
      <c r="L9" s="311"/>
      <c r="M9" s="312"/>
      <c r="N9" s="311"/>
      <c r="O9" s="311"/>
      <c r="P9" s="311"/>
      <c r="Q9" s="312"/>
      <c r="R9" s="311"/>
      <c r="S9" s="311"/>
      <c r="T9" s="315"/>
      <c r="U9" s="295"/>
      <c r="V9" s="295"/>
      <c r="W9" s="295"/>
      <c r="X9" s="295"/>
      <c r="Y9" s="295"/>
      <c r="Z9" s="295"/>
      <c r="AA9" s="295"/>
    </row>
    <row r="10" s="233" customFormat="1" ht="15.9" customHeight="1" spans="1:27">
      <c r="A10" s="273" t="s">
        <v>45</v>
      </c>
      <c r="B10" s="274"/>
      <c r="C10" s="274"/>
      <c r="D10" s="274"/>
      <c r="E10" s="270" t="s">
        <v>46</v>
      </c>
      <c r="F10" s="275">
        <v>44930</v>
      </c>
      <c r="G10" s="272">
        <f>'1X-3X'!G10*2.54</f>
        <v>14.2875</v>
      </c>
      <c r="H10" s="272">
        <f>'1X-3X'!H10*2.54</f>
        <v>14.605</v>
      </c>
      <c r="I10" s="272">
        <f>'1X-3X'!I10*2.54</f>
        <v>14.9225</v>
      </c>
      <c r="J10" s="272">
        <f>'1X-3X'!J10*2.54</f>
        <v>15.24</v>
      </c>
      <c r="K10" s="311"/>
      <c r="L10" s="311"/>
      <c r="M10" s="312"/>
      <c r="N10" s="311"/>
      <c r="O10" s="311"/>
      <c r="P10" s="311"/>
      <c r="Q10" s="312"/>
      <c r="R10" s="311"/>
      <c r="S10" s="311"/>
      <c r="T10" s="315"/>
      <c r="U10" s="295"/>
      <c r="V10" s="295"/>
      <c r="W10" s="295"/>
      <c r="X10" s="295"/>
      <c r="Y10" s="295"/>
      <c r="Z10" s="295"/>
      <c r="AA10" s="295"/>
    </row>
    <row r="11" s="233" customFormat="1" ht="15.9" customHeight="1" spans="1:27">
      <c r="A11" s="273" t="s">
        <v>47</v>
      </c>
      <c r="B11" s="274"/>
      <c r="C11" s="274"/>
      <c r="D11" s="274"/>
      <c r="E11" s="270" t="s">
        <v>48</v>
      </c>
      <c r="F11" s="275">
        <v>44930</v>
      </c>
      <c r="G11" s="272">
        <f>'1X-3X'!G11*2.54</f>
        <v>9.8425</v>
      </c>
      <c r="H11" s="272">
        <f>'1X-3X'!H11*2.54</f>
        <v>10.16</v>
      </c>
      <c r="I11" s="272">
        <f>'1X-3X'!I11*2.54</f>
        <v>10.4775</v>
      </c>
      <c r="J11" s="272">
        <f>'1X-3X'!J11*2.54</f>
        <v>10.795</v>
      </c>
      <c r="K11" s="311"/>
      <c r="L11" s="311"/>
      <c r="M11" s="312"/>
      <c r="N11" s="311"/>
      <c r="O11" s="311"/>
      <c r="P11" s="311"/>
      <c r="Q11" s="312"/>
      <c r="R11" s="311"/>
      <c r="S11" s="311"/>
      <c r="T11" s="315"/>
      <c r="U11" s="295"/>
      <c r="V11" s="295"/>
      <c r="W11" s="295"/>
      <c r="X11" s="295"/>
      <c r="Y11" s="295"/>
      <c r="Z11" s="295"/>
      <c r="AA11" s="295"/>
    </row>
    <row r="12" s="233" customFormat="1" ht="15.9" customHeight="1" spans="1:27">
      <c r="A12" s="276" t="s">
        <v>49</v>
      </c>
      <c r="B12" s="277"/>
      <c r="C12" s="277"/>
      <c r="D12" s="277"/>
      <c r="E12" s="270" t="s">
        <v>50</v>
      </c>
      <c r="F12" s="278">
        <v>44928</v>
      </c>
      <c r="G12" s="272">
        <f>'1X-3X'!G12*2.54</f>
        <v>111.125</v>
      </c>
      <c r="H12" s="272">
        <f>'1X-3X'!H12*2.54</f>
        <v>116.205</v>
      </c>
      <c r="I12" s="272">
        <f>'1X-3X'!I12*2.54</f>
        <v>116.84</v>
      </c>
      <c r="J12" s="272">
        <f>'1X-3X'!J12*2.54</f>
        <v>117.475</v>
      </c>
      <c r="K12" s="311"/>
      <c r="L12" s="311"/>
      <c r="M12" s="312"/>
      <c r="N12" s="311"/>
      <c r="O12" s="311"/>
      <c r="P12" s="311"/>
      <c r="Q12" s="312"/>
      <c r="R12" s="311"/>
      <c r="S12" s="311"/>
      <c r="T12" s="315"/>
      <c r="U12" s="295"/>
      <c r="V12" s="295"/>
      <c r="W12" s="295"/>
      <c r="X12" s="295"/>
      <c r="Y12" s="295"/>
      <c r="Z12" s="295"/>
      <c r="AA12" s="295"/>
    </row>
    <row r="13" s="233" customFormat="1" ht="15.9" customHeight="1" spans="1:27">
      <c r="A13" s="276" t="s">
        <v>51</v>
      </c>
      <c r="B13" s="277"/>
      <c r="C13" s="277"/>
      <c r="D13" s="277"/>
      <c r="E13" s="270" t="s">
        <v>89</v>
      </c>
      <c r="F13" s="279">
        <v>44928</v>
      </c>
      <c r="G13" s="272">
        <f>'1X-3X'!G13*2.54</f>
        <v>107.95</v>
      </c>
      <c r="H13" s="272">
        <f>'1X-3X'!H13*2.54</f>
        <v>113.03</v>
      </c>
      <c r="I13" s="272">
        <f>'1X-3X'!I13*2.54</f>
        <v>119.38</v>
      </c>
      <c r="J13" s="272">
        <f>'1X-3X'!J13*2.54</f>
        <v>125.73</v>
      </c>
      <c r="K13" s="311"/>
      <c r="L13" s="311"/>
      <c r="M13" s="312"/>
      <c r="N13" s="311"/>
      <c r="O13" s="311"/>
      <c r="P13" s="311"/>
      <c r="Q13" s="312"/>
      <c r="R13" s="311"/>
      <c r="S13" s="311"/>
      <c r="T13" s="315"/>
      <c r="U13" s="295"/>
      <c r="V13" s="295"/>
      <c r="W13" s="295"/>
      <c r="X13" s="295"/>
      <c r="Y13" s="295"/>
      <c r="Z13" s="295"/>
      <c r="AA13" s="295"/>
    </row>
    <row r="14" s="233" customFormat="1" ht="15.9" customHeight="1" spans="1:27">
      <c r="A14" s="276" t="s">
        <v>53</v>
      </c>
      <c r="B14" s="277"/>
      <c r="C14" s="277"/>
      <c r="D14" s="277"/>
      <c r="E14" s="270" t="s">
        <v>54</v>
      </c>
      <c r="F14" s="279">
        <v>44928</v>
      </c>
      <c r="G14" s="272">
        <f>'1X-3X'!G14*2.54</f>
        <v>100.33</v>
      </c>
      <c r="H14" s="272">
        <f>'1X-3X'!H14*2.54</f>
        <v>105.41</v>
      </c>
      <c r="I14" s="272">
        <f>'1X-3X'!I14*2.54</f>
        <v>111.76</v>
      </c>
      <c r="J14" s="272">
        <f>'1X-3X'!J14*2.54</f>
        <v>118.11</v>
      </c>
      <c r="K14" s="311"/>
      <c r="L14" s="311"/>
      <c r="M14" s="312"/>
      <c r="N14" s="311"/>
      <c r="O14" s="311"/>
      <c r="P14" s="311"/>
      <c r="Q14" s="312"/>
      <c r="R14" s="311"/>
      <c r="S14" s="311"/>
      <c r="T14" s="315"/>
      <c r="U14" s="295"/>
      <c r="V14" s="295"/>
      <c r="W14" s="295"/>
      <c r="X14" s="295"/>
      <c r="Y14" s="295"/>
      <c r="Z14" s="295"/>
      <c r="AA14" s="295"/>
    </row>
    <row r="15" s="233" customFormat="1" ht="15.9" customHeight="1" spans="1:27">
      <c r="A15" s="276" t="s">
        <v>90</v>
      </c>
      <c r="B15" s="277"/>
      <c r="C15" s="277"/>
      <c r="D15" s="277"/>
      <c r="E15" s="270" t="s">
        <v>91</v>
      </c>
      <c r="F15" s="279">
        <v>44928</v>
      </c>
      <c r="G15" s="272">
        <f>'1X-3X'!G15*2.54</f>
        <v>123.825</v>
      </c>
      <c r="H15" s="272">
        <f>'1X-3X'!H15*2.54</f>
        <v>128.905</v>
      </c>
      <c r="I15" s="272">
        <f>'1X-3X'!I15*2.54</f>
        <v>135.255</v>
      </c>
      <c r="J15" s="272">
        <f>'1X-3X'!J15*2.54</f>
        <v>141.605</v>
      </c>
      <c r="K15" s="311"/>
      <c r="L15" s="311"/>
      <c r="M15" s="312"/>
      <c r="N15" s="311"/>
      <c r="O15" s="311"/>
      <c r="P15" s="311"/>
      <c r="Q15" s="312"/>
      <c r="R15" s="311"/>
      <c r="S15" s="311"/>
      <c r="T15" s="315"/>
      <c r="U15" s="295"/>
      <c r="V15" s="295"/>
      <c r="W15" s="295"/>
      <c r="X15" s="295"/>
      <c r="Y15" s="295"/>
      <c r="Z15" s="295"/>
      <c r="AA15" s="295"/>
    </row>
    <row r="16" s="233" customFormat="1" ht="15.9" customHeight="1" spans="1:27">
      <c r="A16" s="276" t="s">
        <v>57</v>
      </c>
      <c r="B16" s="277"/>
      <c r="C16" s="277"/>
      <c r="D16" s="277"/>
      <c r="E16" s="280" t="s">
        <v>92</v>
      </c>
      <c r="F16" s="279">
        <v>44928</v>
      </c>
      <c r="G16" s="272">
        <f>'1X-3X'!G16*2.54</f>
        <v>124.46</v>
      </c>
      <c r="H16" s="272">
        <f>'1X-3X'!H16*2.54</f>
        <v>129.54</v>
      </c>
      <c r="I16" s="272">
        <f>'1X-3X'!I16*2.54</f>
        <v>135.89</v>
      </c>
      <c r="J16" s="272">
        <f>'1X-3X'!J16*2.54</f>
        <v>142.24</v>
      </c>
      <c r="K16" s="311"/>
      <c r="L16" s="311"/>
      <c r="M16" s="312"/>
      <c r="N16" s="311"/>
      <c r="O16" s="311"/>
      <c r="P16" s="311"/>
      <c r="Q16" s="312"/>
      <c r="R16" s="311"/>
      <c r="S16" s="311"/>
      <c r="T16" s="315"/>
      <c r="U16" s="295"/>
      <c r="V16" s="295"/>
      <c r="W16" s="295"/>
      <c r="X16" s="295"/>
      <c r="Y16" s="295"/>
      <c r="Z16" s="295"/>
      <c r="AA16" s="295"/>
    </row>
    <row r="17" s="233" customFormat="1" ht="15.9" customHeight="1" spans="1:27">
      <c r="A17" s="273" t="s">
        <v>59</v>
      </c>
      <c r="B17" s="274"/>
      <c r="C17" s="274"/>
      <c r="D17" s="274"/>
      <c r="E17" s="280" t="s">
        <v>93</v>
      </c>
      <c r="F17" s="279">
        <v>44928</v>
      </c>
      <c r="G17" s="272">
        <f>'1X-3X'!G17*2.54</f>
        <v>167.64</v>
      </c>
      <c r="H17" s="272">
        <f>'1X-3X'!H17*2.54</f>
        <v>172.72</v>
      </c>
      <c r="I17" s="272">
        <f>'1X-3X'!I17*2.54</f>
        <v>179.07</v>
      </c>
      <c r="J17" s="272">
        <f>'1X-3X'!J17*2.54</f>
        <v>185.42</v>
      </c>
      <c r="K17" s="311"/>
      <c r="L17" s="311"/>
      <c r="M17" s="312"/>
      <c r="N17" s="311"/>
      <c r="O17" s="311"/>
      <c r="P17" s="311"/>
      <c r="Q17" s="312"/>
      <c r="R17" s="311"/>
      <c r="S17" s="311"/>
      <c r="T17" s="315"/>
      <c r="U17" s="295"/>
      <c r="V17" s="295"/>
      <c r="W17" s="295"/>
      <c r="X17" s="295"/>
      <c r="Y17" s="295"/>
      <c r="Z17" s="295"/>
      <c r="AA17" s="295"/>
    </row>
    <row r="18" s="233" customFormat="1" ht="15.9" customHeight="1" spans="1:27">
      <c r="A18" s="276" t="s">
        <v>61</v>
      </c>
      <c r="B18" s="277"/>
      <c r="C18" s="277"/>
      <c r="D18" s="277"/>
      <c r="E18" s="270" t="s">
        <v>62</v>
      </c>
      <c r="F18" s="279">
        <v>44928</v>
      </c>
      <c r="G18" s="272">
        <f>'1X-3X'!G18*2.54</f>
        <v>237.49</v>
      </c>
      <c r="H18" s="272">
        <f>'1X-3X'!H18*2.54</f>
        <v>242.57</v>
      </c>
      <c r="I18" s="272">
        <f>'1X-3X'!I18*2.54</f>
        <v>248.92</v>
      </c>
      <c r="J18" s="272">
        <f>'1X-3X'!J18*2.54</f>
        <v>255.27</v>
      </c>
      <c r="K18" s="311"/>
      <c r="L18" s="311"/>
      <c r="M18" s="312"/>
      <c r="N18" s="311"/>
      <c r="O18" s="311"/>
      <c r="P18" s="311"/>
      <c r="Q18" s="312"/>
      <c r="R18" s="311"/>
      <c r="S18" s="311"/>
      <c r="T18" s="315"/>
      <c r="U18" s="295"/>
      <c r="V18" s="295"/>
      <c r="W18" s="295"/>
      <c r="X18" s="295"/>
      <c r="Y18" s="295"/>
      <c r="Z18" s="295"/>
      <c r="AA18" s="295"/>
    </row>
    <row r="19" s="233" customFormat="1" ht="15.9" customHeight="1" spans="1:27">
      <c r="A19" s="276" t="s">
        <v>63</v>
      </c>
      <c r="B19" s="277"/>
      <c r="C19" s="277"/>
      <c r="D19" s="277"/>
      <c r="E19" s="270" t="s">
        <v>64</v>
      </c>
      <c r="F19" s="279">
        <v>44928</v>
      </c>
      <c r="G19" s="272">
        <f>'1X-3X'!G19*2.54</f>
        <v>220.98</v>
      </c>
      <c r="H19" s="272">
        <f>'1X-3X'!H19*2.54</f>
        <v>226.06</v>
      </c>
      <c r="I19" s="272">
        <f>'1X-3X'!I19*2.54</f>
        <v>232.41</v>
      </c>
      <c r="J19" s="272">
        <f>'1X-3X'!J19*2.54</f>
        <v>238.76</v>
      </c>
      <c r="K19" s="311"/>
      <c r="L19" s="311"/>
      <c r="M19" s="312"/>
      <c r="N19" s="311"/>
      <c r="O19" s="311"/>
      <c r="P19" s="311"/>
      <c r="Q19" s="312"/>
      <c r="R19" s="311"/>
      <c r="S19" s="311"/>
      <c r="T19" s="315"/>
      <c r="U19" s="295"/>
      <c r="V19" s="295"/>
      <c r="W19" s="295"/>
      <c r="X19" s="295"/>
      <c r="Y19" s="295"/>
      <c r="Z19" s="295"/>
      <c r="AA19" s="295"/>
    </row>
    <row r="20" s="233" customFormat="1" ht="15.9" customHeight="1" spans="1:27">
      <c r="A20" s="276" t="s">
        <v>65</v>
      </c>
      <c r="B20" s="277"/>
      <c r="C20" s="277"/>
      <c r="D20" s="277"/>
      <c r="E20" s="270" t="s">
        <v>66</v>
      </c>
      <c r="F20" s="281">
        <v>0.25</v>
      </c>
      <c r="G20" s="272">
        <f>'1X-3X'!G20*2.54</f>
        <v>78.74</v>
      </c>
      <c r="H20" s="272">
        <f>'1X-3X'!H20*2.54</f>
        <v>78.74</v>
      </c>
      <c r="I20" s="272">
        <f>'1X-3X'!I20*2.54</f>
        <v>78.74</v>
      </c>
      <c r="J20" s="272">
        <f>'1X-3X'!J20*2.54</f>
        <v>78.74</v>
      </c>
      <c r="K20" s="311"/>
      <c r="L20" s="311"/>
      <c r="M20" s="312"/>
      <c r="N20" s="311"/>
      <c r="O20" s="311"/>
      <c r="P20" s="311"/>
      <c r="Q20" s="312"/>
      <c r="R20" s="311"/>
      <c r="S20" s="311"/>
      <c r="T20" s="315"/>
      <c r="U20" s="295"/>
      <c r="V20" s="295"/>
      <c r="W20" s="295"/>
      <c r="X20" s="295"/>
      <c r="Y20" s="295"/>
      <c r="Z20" s="295"/>
      <c r="AA20" s="295"/>
    </row>
    <row r="21" s="233" customFormat="1" ht="15.9" customHeight="1" spans="1:27">
      <c r="A21" s="282" t="s">
        <v>67</v>
      </c>
      <c r="B21" s="283"/>
      <c r="C21" s="283"/>
      <c r="D21" s="283"/>
      <c r="E21" s="284" t="s">
        <v>94</v>
      </c>
      <c r="F21" s="285">
        <v>0.125</v>
      </c>
      <c r="G21" s="272">
        <f>'1X-3X'!G21*2.54</f>
        <v>7.46125</v>
      </c>
      <c r="H21" s="272">
        <f>'1X-3X'!H21*2.54</f>
        <v>7.62</v>
      </c>
      <c r="I21" s="272">
        <f>'1X-3X'!I21*2.54</f>
        <v>7.77875</v>
      </c>
      <c r="J21" s="272">
        <f>'1X-3X'!J21*2.54</f>
        <v>7.9375</v>
      </c>
      <c r="K21" s="311"/>
      <c r="L21" s="311"/>
      <c r="M21" s="312"/>
      <c r="N21" s="311"/>
      <c r="O21" s="311"/>
      <c r="P21" s="311"/>
      <c r="Q21" s="312"/>
      <c r="R21" s="311"/>
      <c r="S21" s="311"/>
      <c r="T21" s="315"/>
      <c r="U21" s="295"/>
      <c r="V21" s="295"/>
      <c r="W21" s="295"/>
      <c r="X21" s="295"/>
      <c r="Y21" s="295"/>
      <c r="Z21" s="295"/>
      <c r="AA21" s="295"/>
    </row>
    <row r="22" s="233" customFormat="1" ht="15.9" customHeight="1" spans="1:27">
      <c r="A22" s="282" t="s">
        <v>69</v>
      </c>
      <c r="B22" s="283"/>
      <c r="C22" s="283"/>
      <c r="D22" s="283"/>
      <c r="E22" s="284" t="s">
        <v>95</v>
      </c>
      <c r="F22" s="285">
        <v>0.125</v>
      </c>
      <c r="G22" s="272">
        <f>'1X-3X'!G22*2.54</f>
        <v>9.36625</v>
      </c>
      <c r="H22" s="272">
        <f>'1X-3X'!H22*2.54</f>
        <v>9.525</v>
      </c>
      <c r="I22" s="272">
        <f>'1X-3X'!I22*2.54</f>
        <v>9.68375</v>
      </c>
      <c r="J22" s="272">
        <f>'1X-3X'!J22*2.54</f>
        <v>9.8425</v>
      </c>
      <c r="K22" s="311"/>
      <c r="L22" s="311"/>
      <c r="M22" s="312"/>
      <c r="N22" s="311"/>
      <c r="O22" s="311"/>
      <c r="P22" s="311"/>
      <c r="Q22" s="312"/>
      <c r="R22" s="311"/>
      <c r="S22" s="311"/>
      <c r="T22" s="315"/>
      <c r="U22" s="295"/>
      <c r="V22" s="295"/>
      <c r="W22" s="295"/>
      <c r="X22" s="295"/>
      <c r="Y22" s="295"/>
      <c r="Z22" s="295"/>
      <c r="AA22" s="295"/>
    </row>
    <row r="23" s="233" customFormat="1" ht="15.9" customHeight="1" spans="1:27">
      <c r="A23" s="273" t="s">
        <v>96</v>
      </c>
      <c r="B23" s="274"/>
      <c r="C23" s="274"/>
      <c r="D23" s="274"/>
      <c r="E23" s="270" t="s">
        <v>72</v>
      </c>
      <c r="F23" s="285">
        <v>0.125</v>
      </c>
      <c r="G23" s="272">
        <f>'1X-3X'!G23*2.54</f>
        <v>32.385</v>
      </c>
      <c r="H23" s="272">
        <f>'1X-3X'!H23*2.54</f>
        <v>33.02</v>
      </c>
      <c r="I23" s="272">
        <f>'1X-3X'!I23*2.54</f>
        <v>33.655</v>
      </c>
      <c r="J23" s="272">
        <f>'1X-3X'!J23*2.54</f>
        <v>34.29</v>
      </c>
      <c r="K23" s="311"/>
      <c r="L23" s="311"/>
      <c r="M23" s="312"/>
      <c r="N23" s="311"/>
      <c r="O23" s="311"/>
      <c r="P23" s="311"/>
      <c r="Q23" s="312"/>
      <c r="R23" s="311"/>
      <c r="S23" s="311"/>
      <c r="T23" s="315"/>
      <c r="U23" s="295"/>
      <c r="V23" s="295"/>
      <c r="W23" s="295"/>
      <c r="X23" s="295"/>
      <c r="Y23" s="295"/>
      <c r="Z23" s="295"/>
      <c r="AA23" s="295"/>
    </row>
    <row r="24" s="233" customFormat="1" ht="15.9" customHeight="1" spans="1:27">
      <c r="A24" s="273" t="s">
        <v>73</v>
      </c>
      <c r="B24" s="274"/>
      <c r="C24" s="274"/>
      <c r="D24" s="274"/>
      <c r="E24" s="270" t="s">
        <v>74</v>
      </c>
      <c r="F24" s="285">
        <v>0.125</v>
      </c>
      <c r="G24" s="272">
        <f>'1X-3X'!G24*2.54</f>
        <v>26.035</v>
      </c>
      <c r="H24" s="272">
        <f>'1X-3X'!H24*2.54</f>
        <v>26.67</v>
      </c>
      <c r="I24" s="272">
        <f>'1X-3X'!I24*2.54</f>
        <v>27.305</v>
      </c>
      <c r="J24" s="272">
        <f>'1X-3X'!J24*2.54</f>
        <v>27.94</v>
      </c>
      <c r="K24" s="311"/>
      <c r="L24" s="311"/>
      <c r="M24" s="312"/>
      <c r="N24" s="311"/>
      <c r="O24" s="311"/>
      <c r="P24" s="311"/>
      <c r="Q24" s="312"/>
      <c r="R24" s="311"/>
      <c r="S24" s="311"/>
      <c r="T24" s="315"/>
      <c r="U24" s="295"/>
      <c r="V24" s="295"/>
      <c r="W24" s="295"/>
      <c r="X24" s="295"/>
      <c r="Y24" s="295"/>
      <c r="Z24" s="295"/>
      <c r="AA24" s="295"/>
    </row>
    <row r="25" s="233" customFormat="1" ht="15.9" customHeight="1" spans="1:27">
      <c r="A25" s="286" t="s">
        <v>75</v>
      </c>
      <c r="B25" s="287"/>
      <c r="C25" s="287"/>
      <c r="D25" s="287"/>
      <c r="E25" s="270" t="s">
        <v>76</v>
      </c>
      <c r="F25" s="288">
        <v>44930</v>
      </c>
      <c r="G25" s="272">
        <f>'1X-3X'!G25*2.54</f>
        <v>29.845</v>
      </c>
      <c r="H25" s="272">
        <f>'1X-3X'!H25*2.54</f>
        <v>29.845</v>
      </c>
      <c r="I25" s="272">
        <f>'1X-3X'!I25*2.54</f>
        <v>29.845</v>
      </c>
      <c r="J25" s="272">
        <f>'1X-3X'!J25*2.54</f>
        <v>29.845</v>
      </c>
      <c r="K25" s="311"/>
      <c r="L25" s="311"/>
      <c r="M25" s="312"/>
      <c r="N25" s="311"/>
      <c r="O25" s="311"/>
      <c r="P25" s="311"/>
      <c r="Q25" s="312"/>
      <c r="R25" s="311"/>
      <c r="S25" s="311"/>
      <c r="T25" s="315"/>
      <c r="U25" s="295"/>
      <c r="V25" s="295"/>
      <c r="W25" s="295"/>
      <c r="X25" s="295"/>
      <c r="Y25" s="295"/>
      <c r="Z25" s="295"/>
      <c r="AA25" s="295"/>
    </row>
    <row r="26" s="233" customFormat="1" ht="15.9" customHeight="1" spans="1:27">
      <c r="A26" s="276" t="s">
        <v>77</v>
      </c>
      <c r="B26" s="277"/>
      <c r="C26" s="277"/>
      <c r="D26" s="277"/>
      <c r="E26" s="270" t="s">
        <v>78</v>
      </c>
      <c r="F26" s="288">
        <v>44930</v>
      </c>
      <c r="G26" s="272">
        <f>'1X-3X'!G26*2.54</f>
        <v>6.35</v>
      </c>
      <c r="H26" s="272">
        <f>'1X-3X'!H26*2.54</f>
        <v>6.35</v>
      </c>
      <c r="I26" s="272">
        <f>'1X-3X'!I26*2.54</f>
        <v>6.35</v>
      </c>
      <c r="J26" s="272">
        <f>'1X-3X'!J26*2.54</f>
        <v>6.35</v>
      </c>
      <c r="K26" s="311"/>
      <c r="L26" s="311"/>
      <c r="M26" s="312"/>
      <c r="N26" s="311"/>
      <c r="O26" s="311"/>
      <c r="P26" s="311"/>
      <c r="Q26" s="312"/>
      <c r="R26" s="311"/>
      <c r="S26" s="311"/>
      <c r="T26" s="315"/>
      <c r="U26" s="295"/>
      <c r="V26" s="295"/>
      <c r="W26" s="295"/>
      <c r="X26" s="295"/>
      <c r="Y26" s="295"/>
      <c r="Z26" s="295"/>
      <c r="AA26" s="295"/>
    </row>
    <row r="27" s="233" customFormat="1" ht="15.9" customHeight="1" spans="1:27">
      <c r="A27" s="276" t="s">
        <v>79</v>
      </c>
      <c r="B27" s="277"/>
      <c r="C27" s="277"/>
      <c r="D27" s="277"/>
      <c r="E27" s="270" t="s">
        <v>80</v>
      </c>
      <c r="F27" s="281">
        <v>0.25</v>
      </c>
      <c r="G27" s="272">
        <f>'1X-3X'!G27*2.54</f>
        <v>27.94</v>
      </c>
      <c r="H27" s="272">
        <f>'1X-3X'!H27*2.54</f>
        <v>27.94</v>
      </c>
      <c r="I27" s="272">
        <f>'1X-3X'!I27*2.54</f>
        <v>29.21</v>
      </c>
      <c r="J27" s="272">
        <f>'1X-3X'!J27*2.54</f>
        <v>29.21</v>
      </c>
      <c r="K27" s="311"/>
      <c r="L27" s="311"/>
      <c r="M27" s="312"/>
      <c r="N27" s="311"/>
      <c r="O27" s="311"/>
      <c r="P27" s="311"/>
      <c r="Q27" s="312"/>
      <c r="R27" s="311"/>
      <c r="S27" s="311"/>
      <c r="T27" s="315"/>
      <c r="U27" s="295"/>
      <c r="V27" s="295"/>
      <c r="W27" s="295"/>
      <c r="X27" s="295"/>
      <c r="Y27" s="295"/>
      <c r="Z27" s="295"/>
      <c r="AA27" s="295"/>
    </row>
    <row r="28" s="233" customFormat="1" ht="15.9" customHeight="1" spans="1:27">
      <c r="A28" s="289"/>
      <c r="B28" s="290"/>
      <c r="C28" s="290"/>
      <c r="D28" s="290"/>
      <c r="E28" s="291"/>
      <c r="F28" s="292"/>
      <c r="G28" s="293"/>
      <c r="H28" s="294"/>
      <c r="I28" s="313"/>
      <c r="J28" s="314"/>
      <c r="K28" s="311"/>
      <c r="L28" s="311"/>
      <c r="M28" s="312"/>
      <c r="N28" s="311"/>
      <c r="O28" s="311"/>
      <c r="P28" s="311"/>
      <c r="Q28" s="312"/>
      <c r="R28" s="311"/>
      <c r="S28" s="311"/>
      <c r="T28" s="315"/>
      <c r="U28" s="295"/>
      <c r="V28" s="295"/>
      <c r="W28" s="295"/>
      <c r="X28" s="295"/>
      <c r="Y28" s="295"/>
      <c r="Z28" s="295"/>
      <c r="AA28" s="295"/>
    </row>
    <row r="29" s="233" customFormat="1" ht="15.9" customHeight="1" spans="1:27">
      <c r="A29" s="295"/>
      <c r="B29" s="295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</row>
    <row r="30" s="233" customFormat="1" ht="15.9" customHeight="1" spans="1:27">
      <c r="A30" s="295"/>
      <c r="B30" s="295"/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</row>
    <row r="31" s="233" customFormat="1" ht="15.9" customHeight="1" spans="1:27">
      <c r="A31" s="295"/>
      <c r="B31" s="295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</row>
    <row r="32" s="233" customFormat="1" ht="15.9" customHeight="1" spans="1:27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</row>
    <row r="33" s="233" customFormat="1" ht="15.9" customHeight="1" spans="1:27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  <c r="O33" s="295"/>
      <c r="P33" s="295"/>
      <c r="Q33" s="295"/>
      <c r="R33" s="295"/>
      <c r="S33" s="295"/>
      <c r="T33" s="295"/>
      <c r="U33" s="295"/>
      <c r="V33" s="295"/>
      <c r="W33" s="295"/>
      <c r="X33" s="295"/>
      <c r="Y33" s="295"/>
      <c r="Z33" s="295"/>
      <c r="AA33" s="295"/>
    </row>
    <row r="34" s="233" customFormat="1" ht="15.9" customHeight="1" spans="1:27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295"/>
      <c r="Q34" s="295"/>
      <c r="R34" s="295"/>
      <c r="S34" s="295"/>
      <c r="T34" s="295"/>
      <c r="U34" s="295"/>
      <c r="V34" s="295"/>
      <c r="W34" s="295"/>
      <c r="X34" s="295"/>
      <c r="Y34" s="295"/>
      <c r="Z34" s="295"/>
      <c r="AA34" s="295"/>
    </row>
    <row r="35" s="233" customFormat="1" ht="15.9" customHeight="1" spans="1:27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</row>
    <row r="36" s="233" customFormat="1" ht="15.9" customHeight="1" spans="1:27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295"/>
    </row>
    <row r="37" s="233" customFormat="1" ht="15.9" customHeight="1" spans="1:27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5"/>
      <c r="X37" s="295"/>
      <c r="Y37" s="295"/>
      <c r="Z37" s="295"/>
      <c r="AA37" s="295"/>
    </row>
    <row r="38" s="233" customFormat="1" ht="15.9" customHeight="1" spans="1:27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</row>
    <row r="39" s="233" customFormat="1" ht="15.9" customHeight="1" spans="1:27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</row>
    <row r="40" s="233" customFormat="1" ht="15.9" customHeight="1" spans="1:27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</row>
    <row r="41" s="233" customFormat="1" ht="15.9" customHeight="1" spans="1:27">
      <c r="A41" s="295"/>
      <c r="B41" s="295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</row>
    <row r="42" s="233" customFormat="1" ht="15.9" customHeight="1" spans="1:27">
      <c r="A42" s="295"/>
      <c r="B42" s="295"/>
      <c r="C42" s="295"/>
      <c r="D42" s="295"/>
      <c r="E42" s="295"/>
      <c r="F42" s="295"/>
      <c r="G42" s="295"/>
      <c r="H42" s="295"/>
      <c r="I42" s="295"/>
      <c r="J42" s="295"/>
      <c r="K42" s="295"/>
      <c r="L42" s="295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</row>
    <row r="43" s="233" customFormat="1" ht="15.9" customHeight="1" spans="1:27">
      <c r="A43" s="295"/>
      <c r="B43" s="295"/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</row>
    <row r="44" s="233" customFormat="1" ht="15.9" customHeight="1" spans="1:27">
      <c r="A44" s="295"/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</row>
    <row r="45" s="233" customFormat="1" ht="15.9" customHeight="1" spans="1:27">
      <c r="A45" s="295"/>
      <c r="B45" s="295"/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</row>
    <row r="46" s="233" customFormat="1" ht="15.9" customHeight="1" spans="1:27">
      <c r="A46" s="295"/>
      <c r="B46" s="295"/>
      <c r="C46" s="295"/>
      <c r="D46" s="295"/>
      <c r="E46" s="295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</row>
    <row r="47" s="233" customFormat="1" ht="15.9" customHeight="1" spans="1:27">
      <c r="A47" s="295"/>
      <c r="B47" s="295"/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</row>
    <row r="48" s="233" customFormat="1" ht="15.9" customHeight="1" spans="1:27">
      <c r="A48" s="295"/>
      <c r="B48" s="295"/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</row>
    <row r="49" s="233" customFormat="1" ht="15.9" customHeight="1" spans="1:27">
      <c r="A49" s="295"/>
      <c r="B49" s="295"/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</row>
    <row r="50" s="233" customFormat="1" ht="15.9" customHeight="1" spans="1:27">
      <c r="A50" s="295"/>
      <c r="B50" s="295"/>
      <c r="C50" s="295"/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</row>
    <row r="51" s="233" customFormat="1" ht="15.9" customHeight="1" spans="1:27">
      <c r="A51" s="295"/>
      <c r="B51" s="295"/>
      <c r="C51" s="295"/>
      <c r="D51" s="295"/>
      <c r="E51" s="295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</row>
    <row r="52" s="233" customFormat="1" ht="15.9" customHeight="1" spans="1:27">
      <c r="A52" s="295"/>
      <c r="B52" s="295"/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</row>
    <row r="53" s="233" customFormat="1" ht="15.9" customHeight="1" spans="1:27">
      <c r="A53" s="295"/>
      <c r="B53" s="295"/>
      <c r="C53" s="295"/>
      <c r="D53" s="295"/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</row>
    <row r="54" s="233" customFormat="1" ht="15.9" customHeight="1" spans="1:27">
      <c r="A54" s="295"/>
      <c r="B54" s="295"/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</row>
    <row r="55" s="233" customFormat="1" ht="15.9" customHeight="1" spans="1:27">
      <c r="A55" s="295"/>
      <c r="B55" s="295"/>
      <c r="C55" s="295"/>
      <c r="D55" s="295"/>
      <c r="E55" s="295"/>
      <c r="F55" s="295"/>
      <c r="G55" s="295"/>
      <c r="H55" s="295"/>
      <c r="I55" s="295"/>
      <c r="J55" s="295"/>
      <c r="K55" s="295"/>
      <c r="L55" s="295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</row>
    <row r="56" s="233" customFormat="1" ht="15.9" customHeight="1" spans="1:27">
      <c r="A56" s="295"/>
      <c r="B56" s="295"/>
      <c r="C56" s="295"/>
      <c r="D56" s="295"/>
      <c r="E56" s="295"/>
      <c r="F56" s="295"/>
      <c r="G56" s="295"/>
      <c r="H56" s="295"/>
      <c r="I56" s="295"/>
      <c r="J56" s="295"/>
      <c r="K56" s="295"/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</row>
    <row r="57" s="233" customFormat="1" ht="15.9" customHeight="1" spans="1:27">
      <c r="A57" s="295"/>
      <c r="B57" s="295"/>
      <c r="C57" s="295"/>
      <c r="D57" s="295"/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</row>
    <row r="58" s="233" customFormat="1" ht="15.9" customHeight="1" spans="1:27">
      <c r="A58" s="295"/>
      <c r="B58" s="295"/>
      <c r="C58" s="295"/>
      <c r="D58" s="295"/>
      <c r="E58" s="295"/>
      <c r="F58" s="295"/>
      <c r="G58" s="295"/>
      <c r="H58" s="295"/>
      <c r="I58" s="295"/>
      <c r="J58" s="295"/>
      <c r="K58" s="295"/>
      <c r="L58" s="295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</row>
    <row r="59" s="233" customFormat="1" ht="15.9" customHeight="1" spans="1:27">
      <c r="A59" s="295"/>
      <c r="B59" s="295"/>
      <c r="C59" s="295"/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</row>
    <row r="60" s="233" customFormat="1" ht="15.9" customHeight="1" spans="1:27">
      <c r="A60" s="295"/>
      <c r="B60" s="295"/>
      <c r="C60" s="295"/>
      <c r="D60" s="295"/>
      <c r="E60" s="295"/>
      <c r="F60" s="295"/>
      <c r="G60" s="295"/>
      <c r="H60" s="295"/>
      <c r="I60" s="295"/>
      <c r="J60" s="295"/>
      <c r="K60" s="295"/>
      <c r="L60" s="295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</row>
    <row r="61" s="233" customFormat="1" ht="15.9" customHeight="1" spans="1:27">
      <c r="A61" s="295"/>
      <c r="B61" s="295"/>
      <c r="C61" s="295"/>
      <c r="D61" s="295"/>
      <c r="E61" s="295"/>
      <c r="F61" s="295"/>
      <c r="G61" s="295"/>
      <c r="H61" s="295"/>
      <c r="I61" s="295"/>
      <c r="J61" s="295"/>
      <c r="K61" s="295"/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</row>
    <row r="62" s="233" customFormat="1" ht="15.9" customHeight="1" spans="1:27">
      <c r="A62" s="295"/>
      <c r="B62" s="295"/>
      <c r="C62" s="295"/>
      <c r="D62" s="295"/>
      <c r="E62" s="295"/>
      <c r="F62" s="295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</row>
    <row r="63" s="233" customFormat="1" ht="15.9" customHeight="1" spans="1:27">
      <c r="A63" s="295"/>
      <c r="B63" s="295"/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</row>
    <row r="64" s="233" customFormat="1" ht="15.9" customHeight="1" spans="1:27">
      <c r="A64" s="295"/>
      <c r="B64" s="295"/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</row>
    <row r="65" s="233" customFormat="1" ht="15.9" customHeight="1" spans="1:27">
      <c r="A65" s="295"/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</row>
    <row r="66" s="233" customFormat="1" ht="15.9" customHeight="1" spans="1:27">
      <c r="A66" s="295"/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</row>
    <row r="67" s="233" customFormat="1" ht="15.9" customHeight="1" spans="1:27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</row>
    <row r="68" s="233" customFormat="1" ht="15.9" customHeight="1" spans="1:27">
      <c r="A68" s="295"/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</row>
    <row r="69" s="233" customFormat="1" ht="15.9" customHeight="1" spans="1:27">
      <c r="A69" s="295"/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</row>
    <row r="70" s="233" customFormat="1" ht="15.9" customHeight="1" spans="1:27">
      <c r="A70" s="295"/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</row>
    <row r="71" s="233" customFormat="1" ht="15.9" customHeight="1" spans="1:27">
      <c r="A71" s="295"/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5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</row>
    <row r="72" s="233" customFormat="1" ht="15.9" customHeight="1" spans="1:27">
      <c r="A72" s="295"/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</row>
    <row r="73" s="233" customFormat="1" ht="15.9" customHeight="1" spans="1:27">
      <c r="A73" s="295"/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</row>
    <row r="74" s="233" customFormat="1" ht="15.9" customHeight="1" spans="1:27">
      <c r="A74" s="295"/>
      <c r="B74" s="295"/>
      <c r="C74" s="295"/>
      <c r="D74" s="295"/>
      <c r="E74" s="295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</row>
    <row r="75" s="233" customFormat="1" ht="15.9" customHeight="1" spans="1:27">
      <c r="A75" s="295"/>
      <c r="B75" s="295"/>
      <c r="C75" s="295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</row>
    <row r="76" s="233" customFormat="1" ht="15.9" customHeight="1" spans="1:27">
      <c r="A76" s="295"/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</row>
    <row r="77" s="233" customFormat="1" ht="15.9" customHeight="1" spans="1:27">
      <c r="A77" s="295"/>
      <c r="B77" s="295"/>
      <c r="C77" s="295"/>
      <c r="D77" s="295"/>
      <c r="E77" s="295"/>
      <c r="F77" s="295"/>
      <c r="G77" s="295"/>
      <c r="H77" s="295"/>
      <c r="I77" s="295"/>
      <c r="J77" s="295"/>
      <c r="K77" s="295"/>
      <c r="L77" s="295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</row>
    <row r="78" s="233" customFormat="1" ht="15.9" customHeight="1" spans="1:27">
      <c r="A78" s="295"/>
      <c r="B78" s="295"/>
      <c r="C78" s="295"/>
      <c r="D78" s="295"/>
      <c r="E78" s="295"/>
      <c r="F78" s="295"/>
      <c r="G78" s="295"/>
      <c r="H78" s="295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</row>
    <row r="79" s="233" customFormat="1" ht="15.9" customHeight="1" spans="1:27">
      <c r="A79" s="295"/>
      <c r="B79" s="295"/>
      <c r="C79" s="295"/>
      <c r="D79" s="295"/>
      <c r="E79" s="295"/>
      <c r="F79" s="295"/>
      <c r="G79" s="295"/>
      <c r="H79" s="295"/>
      <c r="I79" s="295"/>
      <c r="J79" s="295"/>
      <c r="K79" s="295"/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</row>
    <row r="80" s="233" customFormat="1" ht="15.9" customHeight="1" spans="1:27">
      <c r="A80" s="295"/>
      <c r="B80" s="295"/>
      <c r="C80" s="295"/>
      <c r="D80" s="295"/>
      <c r="E80" s="295"/>
      <c r="F80" s="295"/>
      <c r="G80" s="295"/>
      <c r="H80" s="295"/>
      <c r="I80" s="295"/>
      <c r="J80" s="295"/>
      <c r="K80" s="295"/>
      <c r="L80" s="295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</row>
    <row r="81" s="233" customFormat="1" ht="15.9" customHeight="1" spans="1:27">
      <c r="A81" s="295"/>
      <c r="B81" s="295"/>
      <c r="C81" s="295"/>
      <c r="D81" s="295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</row>
    <row r="82" s="233" customFormat="1" ht="15.9" customHeight="1" spans="1:27">
      <c r="A82" s="295"/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</row>
    <row r="83" s="233" customFormat="1" ht="15.9" customHeight="1" spans="1:27">
      <c r="A83" s="295"/>
      <c r="B83" s="295"/>
      <c r="C83" s="295"/>
      <c r="D83" s="295"/>
      <c r="E83" s="295"/>
      <c r="F83" s="295"/>
      <c r="G83" s="295"/>
      <c r="H83" s="295"/>
      <c r="I83" s="295"/>
      <c r="J83" s="295"/>
      <c r="K83" s="295"/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</row>
    <row r="84" s="233" customFormat="1" ht="15.9" customHeight="1" spans="1:27">
      <c r="A84" s="295"/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</row>
    <row r="85" s="233" customFormat="1" ht="15.9" customHeight="1" spans="1:27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</row>
    <row r="86" s="233" customFormat="1" ht="15.9" customHeight="1" spans="1:27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</row>
    <row r="87" s="233" customFormat="1" ht="15.9" customHeight="1" spans="1:27">
      <c r="A87" s="295"/>
      <c r="B87" s="295"/>
      <c r="C87" s="295"/>
      <c r="D87" s="295"/>
      <c r="E87" s="295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</row>
    <row r="88" s="233" customFormat="1" ht="15.9" customHeight="1" spans="1:27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</row>
    <row r="89" s="233" customFormat="1" ht="15.9" customHeight="1" spans="1:27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</row>
    <row r="90" s="233" customFormat="1" ht="15.9" customHeight="1" spans="1:27">
      <c r="A90" s="295"/>
      <c r="B90" s="295"/>
      <c r="C90" s="295"/>
      <c r="D90" s="295"/>
      <c r="E90" s="295"/>
      <c r="F90" s="295"/>
      <c r="G90" s="295"/>
      <c r="H90" s="295"/>
      <c r="I90" s="295"/>
      <c r="J90" s="295"/>
      <c r="K90" s="295"/>
      <c r="L90" s="295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</row>
    <row r="91" s="233" customFormat="1" ht="15.9" customHeight="1" spans="1:27">
      <c r="A91" s="295"/>
      <c r="B91" s="295"/>
      <c r="C91" s="295"/>
      <c r="D91" s="295"/>
      <c r="E91" s="295"/>
      <c r="F91" s="295"/>
      <c r="G91" s="295"/>
      <c r="H91" s="295"/>
      <c r="I91" s="295"/>
      <c r="J91" s="295"/>
      <c r="K91" s="295"/>
      <c r="L91" s="295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</row>
    <row r="92" s="233" customFormat="1" ht="15.9" customHeight="1" spans="1:27">
      <c r="A92" s="295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</row>
    <row r="93" s="233" customFormat="1" ht="15.9" customHeight="1" spans="1:27">
      <c r="A93" s="295"/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5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</row>
    <row r="94" s="233" customFormat="1" ht="15.9" customHeight="1" spans="1:27">
      <c r="A94" s="295"/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</row>
    <row r="95" s="233" customFormat="1" ht="15.9" customHeight="1" spans="1:27">
      <c r="A95" s="295"/>
      <c r="B95" s="295"/>
      <c r="C95" s="295"/>
      <c r="D95" s="295"/>
      <c r="E95" s="295"/>
      <c r="F95" s="295"/>
      <c r="G95" s="295"/>
      <c r="H95" s="295"/>
      <c r="I95" s="295"/>
      <c r="J95" s="295"/>
      <c r="K95" s="295"/>
      <c r="L95" s="295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</row>
    <row r="96" s="233" customFormat="1" ht="15.9" customHeight="1" spans="1:27">
      <c r="A96" s="295"/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</row>
    <row r="97" s="233" customFormat="1" ht="15.9" customHeight="1" spans="1:27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</row>
    <row r="98" s="233" customFormat="1" ht="15.9" customHeight="1" spans="1:27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</row>
    <row r="99" s="233" customFormat="1" ht="15.9" customHeight="1" spans="1:27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</row>
    <row r="100" s="233" customFormat="1" ht="15.9" customHeight="1" spans="1:27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</row>
    <row r="101" s="233" customFormat="1" ht="15.9" customHeight="1" spans="1:27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</row>
    <row r="102" s="233" customFormat="1" ht="15.9" customHeight="1" spans="1:27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</row>
    <row r="103" s="233" customFormat="1" ht="15.9" customHeight="1" spans="1:27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</row>
    <row r="104" s="233" customFormat="1" ht="15.9" customHeight="1" spans="1:27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</row>
    <row r="105" s="233" customFormat="1" ht="15.9" customHeight="1" spans="1:27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</row>
    <row r="106" s="233" customFormat="1" ht="15.9" customHeight="1" spans="1:27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</row>
    <row r="107" s="233" customFormat="1" ht="15.9" customHeight="1" spans="1:27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</row>
    <row r="108" s="233" customFormat="1" ht="15.9" customHeight="1" spans="1:27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</row>
    <row r="109" s="233" customFormat="1" ht="15.9" customHeight="1" spans="1:27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</row>
    <row r="110" s="233" customFormat="1" ht="15.9" customHeight="1" spans="1:27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</row>
    <row r="111" s="233" customFormat="1" ht="15.9" customHeight="1" spans="1:27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</row>
    <row r="112" s="233" customFormat="1" ht="15.9" customHeight="1" spans="1:27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</row>
    <row r="113" s="233" customFormat="1" ht="15.9" customHeight="1" spans="1:27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</row>
    <row r="114" s="233" customFormat="1" ht="15.9" customHeight="1" spans="1:27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</row>
    <row r="115" s="233" customFormat="1" ht="15.9" customHeight="1" spans="1:27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</row>
    <row r="116" s="233" customFormat="1" ht="15.9" customHeight="1" spans="1:27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</row>
    <row r="117" s="233" customFormat="1" ht="15.9" customHeight="1" spans="1:27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</row>
    <row r="118" s="233" customFormat="1" ht="15.9" customHeight="1" spans="1:27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</row>
    <row r="119" s="233" customFormat="1" ht="15.9" customHeight="1" spans="1:27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</row>
    <row r="120" s="233" customFormat="1" ht="15.9" customHeight="1" spans="1:27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</row>
    <row r="121" s="233" customFormat="1" ht="15.9" customHeight="1" spans="1:27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</row>
    <row r="122" s="233" customFormat="1" ht="15.9" customHeight="1" spans="1:27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</row>
    <row r="123" s="233" customFormat="1" ht="15.9" customHeight="1" spans="1:27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</row>
    <row r="124" s="233" customFormat="1" ht="15.9" customHeight="1" spans="1:27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</row>
    <row r="125" s="233" customFormat="1" ht="15.9" customHeight="1" spans="1:27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</row>
    <row r="126" s="233" customFormat="1" ht="15.9" customHeight="1" spans="1:27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</row>
    <row r="127" s="233" customFormat="1" ht="15.9" customHeight="1" spans="1:27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</row>
    <row r="128" s="233" customFormat="1" ht="15.9" customHeight="1" spans="1:27">
      <c r="A128" s="295"/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</row>
    <row r="129" s="233" customFormat="1" ht="15.9" customHeight="1" spans="1:27">
      <c r="A129" s="295"/>
      <c r="B129" s="295"/>
      <c r="C129" s="295"/>
      <c r="D129" s="295"/>
      <c r="E129" s="295"/>
      <c r="F129" s="295"/>
      <c r="G129" s="295"/>
      <c r="H129" s="295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</row>
    <row r="130" s="233" customFormat="1" ht="15.9" customHeight="1" spans="1:27">
      <c r="A130" s="295"/>
      <c r="B130" s="295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</row>
    <row r="131" s="233" customFormat="1" ht="15.9" customHeight="1" spans="1:27">
      <c r="A131" s="295"/>
      <c r="B131" s="295"/>
      <c r="C131" s="295"/>
      <c r="D131" s="295"/>
      <c r="E131" s="295"/>
      <c r="F131" s="295"/>
      <c r="G131" s="295"/>
      <c r="H131" s="295"/>
      <c r="I131" s="295"/>
      <c r="J131" s="295"/>
      <c r="K131" s="295"/>
      <c r="L131" s="295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</row>
    <row r="132" s="233" customFormat="1" ht="15.9" customHeight="1" spans="1:27">
      <c r="A132" s="295"/>
      <c r="B132" s="295"/>
      <c r="C132" s="295"/>
      <c r="D132" s="295"/>
      <c r="E132" s="295"/>
      <c r="F132" s="295"/>
      <c r="G132" s="295"/>
      <c r="H132" s="295"/>
      <c r="I132" s="295"/>
      <c r="J132" s="295"/>
      <c r="K132" s="295"/>
      <c r="L132" s="295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</row>
    <row r="133" s="233" customFormat="1" ht="15.9" customHeight="1" spans="1:27">
      <c r="A133" s="295"/>
      <c r="B133" s="295"/>
      <c r="C133" s="295"/>
      <c r="D133" s="295"/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</row>
    <row r="134" s="233" customFormat="1" ht="15.9" customHeight="1" spans="1:27">
      <c r="A134" s="295"/>
      <c r="B134" s="295"/>
      <c r="C134" s="295"/>
      <c r="D134" s="295"/>
      <c r="E134" s="295"/>
      <c r="F134" s="295"/>
      <c r="G134" s="295"/>
      <c r="H134" s="295"/>
      <c r="I134" s="295"/>
      <c r="J134" s="295"/>
      <c r="K134" s="295"/>
      <c r="L134" s="295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</row>
    <row r="135" s="233" customFormat="1" ht="15.9" customHeight="1" spans="1:27">
      <c r="A135" s="295"/>
      <c r="B135" s="295"/>
      <c r="C135" s="295"/>
      <c r="D135" s="295"/>
      <c r="E135" s="295"/>
      <c r="F135" s="295"/>
      <c r="G135" s="295"/>
      <c r="H135" s="295"/>
      <c r="I135" s="295"/>
      <c r="J135" s="295"/>
      <c r="K135" s="295"/>
      <c r="L135" s="295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</row>
    <row r="136" s="233" customFormat="1" ht="15.9" customHeight="1" spans="1:27">
      <c r="A136" s="295"/>
      <c r="B136" s="295"/>
      <c r="C136" s="295"/>
      <c r="D136" s="295"/>
      <c r="E136" s="295"/>
      <c r="F136" s="295"/>
      <c r="G136" s="295"/>
      <c r="H136" s="295"/>
      <c r="I136" s="295"/>
      <c r="J136" s="295"/>
      <c r="K136" s="295"/>
      <c r="L136" s="295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</row>
    <row r="137" s="233" customFormat="1" ht="15.9" customHeight="1" spans="1:27">
      <c r="A137" s="295"/>
      <c r="B137" s="295"/>
      <c r="C137" s="295"/>
      <c r="D137" s="295"/>
      <c r="E137" s="295"/>
      <c r="F137" s="295"/>
      <c r="G137" s="295"/>
      <c r="H137" s="295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</row>
    <row r="138" s="233" customFormat="1" ht="15.9" customHeight="1" spans="1:27">
      <c r="A138" s="295"/>
      <c r="B138" s="295"/>
      <c r="C138" s="295"/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</row>
    <row r="139" s="233" customFormat="1" ht="15.9" customHeight="1" spans="1:27">
      <c r="A139" s="295"/>
      <c r="B139" s="295"/>
      <c r="C139" s="295"/>
      <c r="D139" s="295"/>
      <c r="E139" s="295"/>
      <c r="F139" s="295"/>
      <c r="G139" s="295"/>
      <c r="H139" s="295"/>
      <c r="I139" s="295"/>
      <c r="J139" s="295"/>
      <c r="K139" s="295"/>
      <c r="L139" s="295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</row>
    <row r="140" s="233" customFormat="1" ht="15.9" customHeight="1" spans="1:27">
      <c r="A140" s="295"/>
      <c r="B140" s="295"/>
      <c r="C140" s="295"/>
      <c r="D140" s="295"/>
      <c r="E140" s="295"/>
      <c r="F140" s="295"/>
      <c r="G140" s="295"/>
      <c r="H140" s="295"/>
      <c r="I140" s="295"/>
      <c r="J140" s="295"/>
      <c r="K140" s="295"/>
      <c r="L140" s="295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</row>
    <row r="141" s="233" customFormat="1" ht="15.9" customHeight="1" spans="1:27">
      <c r="A141" s="295"/>
      <c r="B141" s="295"/>
      <c r="C141" s="295"/>
      <c r="D141" s="295"/>
      <c r="E141" s="295"/>
      <c r="F141" s="295"/>
      <c r="G141" s="295"/>
      <c r="H141" s="295"/>
      <c r="I141" s="295"/>
      <c r="J141" s="295"/>
      <c r="K141" s="295"/>
      <c r="L141" s="295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</row>
    <row r="142" s="233" customFormat="1" ht="15.9" customHeight="1" spans="1:27">
      <c r="A142" s="295"/>
      <c r="B142" s="295"/>
      <c r="C142" s="295"/>
      <c r="D142" s="295"/>
      <c r="E142" s="295"/>
      <c r="F142" s="295"/>
      <c r="G142" s="295"/>
      <c r="H142" s="295"/>
      <c r="I142" s="295"/>
      <c r="J142" s="295"/>
      <c r="K142" s="295"/>
      <c r="L142" s="295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</row>
    <row r="143" s="233" customFormat="1" ht="15.9" customHeight="1" spans="1:27">
      <c r="A143" s="295"/>
      <c r="B143" s="295"/>
      <c r="C143" s="295"/>
      <c r="D143" s="295"/>
      <c r="E143" s="295"/>
      <c r="F143" s="295"/>
      <c r="G143" s="295"/>
      <c r="H143" s="295"/>
      <c r="I143" s="295"/>
      <c r="J143" s="295"/>
      <c r="K143" s="295"/>
      <c r="L143" s="295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</row>
    <row r="144" s="233" customFormat="1" ht="15.9" customHeight="1" spans="1:27">
      <c r="A144" s="295"/>
      <c r="B144" s="295"/>
      <c r="C144" s="295"/>
      <c r="D144" s="295"/>
      <c r="E144" s="295"/>
      <c r="F144" s="295"/>
      <c r="G144" s="295"/>
      <c r="H144" s="295"/>
      <c r="I144" s="295"/>
      <c r="J144" s="295"/>
      <c r="K144" s="295"/>
      <c r="L144" s="295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</row>
    <row r="145" s="233" customFormat="1" ht="15.9" customHeight="1" spans="1:27">
      <c r="A145" s="295"/>
      <c r="B145" s="295"/>
      <c r="C145" s="295"/>
      <c r="D145" s="295"/>
      <c r="E145" s="295"/>
      <c r="F145" s="295"/>
      <c r="G145" s="295"/>
      <c r="H145" s="295"/>
      <c r="I145" s="295"/>
      <c r="J145" s="295"/>
      <c r="K145" s="295"/>
      <c r="L145" s="295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</row>
    <row r="146" s="233" customFormat="1" ht="15.9" customHeight="1" spans="1:27">
      <c r="A146" s="295"/>
      <c r="B146" s="295"/>
      <c r="C146" s="295"/>
      <c r="D146" s="295"/>
      <c r="E146" s="295"/>
      <c r="F146" s="295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</row>
    <row r="147" s="233" customFormat="1" ht="15.9" customHeight="1" spans="1:27">
      <c r="A147" s="295"/>
      <c r="B147" s="295"/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</row>
    <row r="148" s="233" customFormat="1" ht="15.9" customHeight="1" spans="1:27">
      <c r="A148" s="295"/>
      <c r="B148" s="295"/>
      <c r="C148" s="295"/>
      <c r="D148" s="295"/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</row>
    <row r="149" s="233" customFormat="1" ht="15.9" customHeight="1" spans="1:27">
      <c r="A149" s="295"/>
      <c r="B149" s="295"/>
      <c r="C149" s="295"/>
      <c r="D149" s="295"/>
      <c r="E149" s="295"/>
      <c r="F149" s="295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</row>
    <row r="150" s="233" customFormat="1" ht="15.9" customHeight="1" spans="1:27">
      <c r="A150" s="295"/>
      <c r="B150" s="295"/>
      <c r="C150" s="295"/>
      <c r="D150" s="295"/>
      <c r="E150" s="295"/>
      <c r="F150" s="295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  <c r="AA150" s="295"/>
    </row>
    <row r="151" s="233" customFormat="1" ht="15.9" customHeight="1" spans="1:27">
      <c r="A151" s="295"/>
      <c r="B151" s="295"/>
      <c r="C151" s="295"/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</row>
    <row r="152" s="233" customFormat="1" ht="15.9" customHeight="1" spans="1:27">
      <c r="A152" s="295"/>
      <c r="B152" s="295"/>
      <c r="C152" s="295"/>
      <c r="D152" s="295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</row>
    <row r="153" s="233" customFormat="1" ht="15.9" customHeight="1" spans="1:27">
      <c r="A153" s="295"/>
      <c r="B153" s="295"/>
      <c r="C153" s="295"/>
      <c r="D153" s="295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</row>
    <row r="154" s="233" customFormat="1" ht="15.9" customHeight="1" spans="1:27">
      <c r="A154" s="295"/>
      <c r="B154" s="295"/>
      <c r="C154" s="295"/>
      <c r="D154" s="295"/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</row>
    <row r="155" s="233" customFormat="1" ht="15.9" customHeight="1" spans="1:27">
      <c r="A155" s="295"/>
      <c r="B155" s="295"/>
      <c r="C155" s="295"/>
      <c r="D155" s="295"/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</row>
    <row r="156" s="233" customFormat="1" ht="15.9" customHeight="1" spans="1:27">
      <c r="A156" s="295"/>
      <c r="B156" s="295"/>
      <c r="C156" s="295"/>
      <c r="D156" s="295"/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</row>
    <row r="157" s="233" customFormat="1" ht="15.9" customHeight="1" spans="1:27">
      <c r="A157" s="295"/>
      <c r="B157" s="295"/>
      <c r="C157" s="295"/>
      <c r="D157" s="295"/>
      <c r="E157" s="295"/>
      <c r="F157" s="295"/>
      <c r="G157" s="295"/>
      <c r="H157" s="295"/>
      <c r="I157" s="295"/>
      <c r="J157" s="295"/>
      <c r="K157" s="295"/>
      <c r="L157" s="295"/>
      <c r="M157" s="295"/>
      <c r="N157" s="295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  <c r="AA157" s="295"/>
    </row>
    <row r="158" s="233" customFormat="1" ht="15.9" customHeight="1" spans="1:27">
      <c r="A158" s="295"/>
      <c r="B158" s="295"/>
      <c r="C158" s="295"/>
      <c r="D158" s="295"/>
      <c r="E158" s="295"/>
      <c r="F158" s="295"/>
      <c r="G158" s="295"/>
      <c r="H158" s="295"/>
      <c r="I158" s="295"/>
      <c r="J158" s="295"/>
      <c r="K158" s="295"/>
      <c r="L158" s="295"/>
      <c r="M158" s="295"/>
      <c r="N158" s="295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  <c r="AA158" s="295"/>
    </row>
    <row r="159" s="233" customFormat="1" ht="15.9" customHeight="1" spans="1:27">
      <c r="A159" s="295"/>
      <c r="B159" s="295"/>
      <c r="C159" s="295"/>
      <c r="D159" s="295"/>
      <c r="E159" s="295"/>
      <c r="F159" s="295"/>
      <c r="G159" s="295"/>
      <c r="H159" s="295"/>
      <c r="I159" s="295"/>
      <c r="J159" s="295"/>
      <c r="K159" s="295"/>
      <c r="L159" s="295"/>
      <c r="M159" s="295"/>
      <c r="N159" s="295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  <c r="AA159" s="295"/>
    </row>
    <row r="160" s="233" customFormat="1" ht="15.9" customHeight="1" spans="1:27">
      <c r="A160" s="295"/>
      <c r="B160" s="295"/>
      <c r="C160" s="295"/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  <c r="O160" s="295"/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  <c r="AA160" s="295"/>
    </row>
    <row r="161" s="233" customFormat="1" ht="15.9" customHeight="1" spans="1:27">
      <c r="A161" s="295"/>
      <c r="B161" s="295"/>
      <c r="C161" s="295"/>
      <c r="D161" s="295"/>
      <c r="E161" s="295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</row>
    <row r="162" s="233" customFormat="1" ht="15.9" customHeight="1" spans="1:27">
      <c r="A162" s="295"/>
      <c r="B162" s="295"/>
      <c r="C162" s="295"/>
      <c r="D162" s="295"/>
      <c r="E162" s="295"/>
      <c r="F162" s="295"/>
      <c r="G162" s="295"/>
      <c r="H162" s="295"/>
      <c r="I162" s="295"/>
      <c r="J162" s="295"/>
      <c r="K162" s="295"/>
      <c r="L162" s="295"/>
      <c r="M162" s="295"/>
      <c r="N162" s="295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  <c r="AA162" s="295"/>
    </row>
    <row r="163" s="233" customFormat="1" ht="15.9" customHeight="1" spans="1:27">
      <c r="A163" s="295"/>
      <c r="B163" s="295"/>
      <c r="C163" s="295"/>
      <c r="D163" s="295"/>
      <c r="E163" s="295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</row>
    <row r="164" s="233" customFormat="1" ht="15.9" customHeight="1" spans="1:27">
      <c r="A164" s="295"/>
      <c r="B164" s="295"/>
      <c r="C164" s="295"/>
      <c r="D164" s="295"/>
      <c r="E164" s="295"/>
      <c r="F164" s="295"/>
      <c r="G164" s="295"/>
      <c r="H164" s="295"/>
      <c r="I164" s="295"/>
      <c r="J164" s="295"/>
      <c r="K164" s="295"/>
      <c r="L164" s="295"/>
      <c r="M164" s="295"/>
      <c r="N164" s="295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  <c r="AA164" s="295"/>
    </row>
    <row r="165" s="233" customFormat="1" ht="15.9" customHeight="1" spans="1:27">
      <c r="A165" s="295"/>
      <c r="B165" s="295"/>
      <c r="C165" s="295"/>
      <c r="D165" s="295"/>
      <c r="E165" s="295"/>
      <c r="F165" s="295"/>
      <c r="G165" s="295"/>
      <c r="H165" s="295"/>
      <c r="I165" s="295"/>
      <c r="J165" s="295"/>
      <c r="K165" s="295"/>
      <c r="L165" s="295"/>
      <c r="M165" s="295"/>
      <c r="N165" s="295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  <c r="AA165" s="295"/>
    </row>
    <row r="166" s="233" customFormat="1" ht="15.9" customHeight="1" spans="1:27">
      <c r="A166" s="295"/>
      <c r="B166" s="295"/>
      <c r="C166" s="295"/>
      <c r="D166" s="295"/>
      <c r="E166" s="295"/>
      <c r="F166" s="295"/>
      <c r="G166" s="295"/>
      <c r="H166" s="295"/>
      <c r="I166" s="295"/>
      <c r="J166" s="295"/>
      <c r="K166" s="295"/>
      <c r="L166" s="295"/>
      <c r="M166" s="295"/>
      <c r="N166" s="295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  <c r="AA166" s="295"/>
    </row>
    <row r="167" s="233" customFormat="1" ht="15.9" customHeight="1" spans="1:27">
      <c r="A167" s="295"/>
      <c r="B167" s="295"/>
      <c r="C167" s="295"/>
      <c r="D167" s="295"/>
      <c r="E167" s="295"/>
      <c r="F167" s="295"/>
      <c r="G167" s="295"/>
      <c r="H167" s="295"/>
      <c r="I167" s="295"/>
      <c r="J167" s="295"/>
      <c r="K167" s="295"/>
      <c r="L167" s="295"/>
      <c r="M167" s="295"/>
      <c r="N167" s="295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  <c r="AA167" s="295"/>
    </row>
    <row r="168" s="233" customFormat="1" ht="15.9" customHeight="1" spans="1:27">
      <c r="A168" s="295"/>
      <c r="B168" s="295"/>
      <c r="C168" s="295"/>
      <c r="D168" s="295"/>
      <c r="E168" s="295"/>
      <c r="F168" s="295"/>
      <c r="G168" s="295"/>
      <c r="H168" s="295"/>
      <c r="I168" s="295"/>
      <c r="J168" s="295"/>
      <c r="K168" s="295"/>
      <c r="L168" s="295"/>
      <c r="M168" s="295"/>
      <c r="N168" s="295"/>
      <c r="O168" s="295"/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  <c r="AA168" s="295"/>
    </row>
    <row r="169" s="233" customFormat="1" ht="15.9" customHeight="1" spans="1:27">
      <c r="A169" s="295"/>
      <c r="B169" s="295"/>
      <c r="C169" s="295"/>
      <c r="D169" s="295"/>
      <c r="E169" s="295"/>
      <c r="F169" s="295"/>
      <c r="G169" s="295"/>
      <c r="H169" s="295"/>
      <c r="I169" s="295"/>
      <c r="J169" s="295"/>
      <c r="K169" s="295"/>
      <c r="L169" s="295"/>
      <c r="M169" s="295"/>
      <c r="N169" s="295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  <c r="AA169" s="295"/>
    </row>
    <row r="170" s="233" customFormat="1" ht="15.9" customHeight="1" spans="1:27">
      <c r="A170" s="295"/>
      <c r="B170" s="295"/>
      <c r="C170" s="295"/>
      <c r="D170" s="295"/>
      <c r="E170" s="295"/>
      <c r="F170" s="295"/>
      <c r="G170" s="295"/>
      <c r="H170" s="295"/>
      <c r="I170" s="295"/>
      <c r="J170" s="295"/>
      <c r="K170" s="295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</row>
    <row r="171" s="233" customFormat="1" ht="15.9" customHeight="1" spans="1:27">
      <c r="A171" s="295"/>
      <c r="B171" s="295"/>
      <c r="C171" s="295"/>
      <c r="D171" s="295"/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</row>
    <row r="172" s="233" customFormat="1" ht="15.9" customHeight="1" spans="1:27">
      <c r="A172" s="295"/>
      <c r="B172" s="295"/>
      <c r="C172" s="295"/>
      <c r="D172" s="295"/>
      <c r="E172" s="295"/>
      <c r="F172" s="295"/>
      <c r="G172" s="295"/>
      <c r="H172" s="295"/>
      <c r="I172" s="295"/>
      <c r="J172" s="295"/>
      <c r="K172" s="295"/>
      <c r="L172" s="295"/>
      <c r="M172" s="295"/>
      <c r="N172" s="295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</row>
    <row r="173" s="233" customFormat="1" ht="15.9" customHeight="1" spans="1:27">
      <c r="A173" s="295"/>
      <c r="B173" s="295"/>
      <c r="C173" s="295"/>
      <c r="D173" s="295"/>
      <c r="E173" s="295"/>
      <c r="F173" s="295"/>
      <c r="G173" s="295"/>
      <c r="H173" s="295"/>
      <c r="I173" s="295"/>
      <c r="J173" s="295"/>
      <c r="K173" s="295"/>
      <c r="L173" s="295"/>
      <c r="M173" s="295"/>
      <c r="N173" s="295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  <c r="AA173" s="295"/>
    </row>
    <row r="174" s="233" customFormat="1" ht="15.9" customHeight="1" spans="1:27">
      <c r="A174" s="295"/>
      <c r="B174" s="295"/>
      <c r="C174" s="295"/>
      <c r="D174" s="295"/>
      <c r="E174" s="295"/>
      <c r="F174" s="295"/>
      <c r="G174" s="295"/>
      <c r="H174" s="295"/>
      <c r="I174" s="295"/>
      <c r="J174" s="295"/>
      <c r="K174" s="295"/>
      <c r="L174" s="295"/>
      <c r="M174" s="295"/>
      <c r="N174" s="295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  <c r="AA174" s="295"/>
    </row>
    <row r="175" s="233" customFormat="1" ht="15.9" customHeight="1" spans="1:27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</row>
    <row r="176" s="233" customFormat="1" ht="15.9" customHeight="1" spans="1:27">
      <c r="A176" s="295"/>
      <c r="B176" s="295"/>
      <c r="C176" s="295"/>
      <c r="D176" s="295"/>
      <c r="E176" s="295"/>
      <c r="F176" s="295"/>
      <c r="G176" s="295"/>
      <c r="H176" s="295"/>
      <c r="I176" s="295"/>
      <c r="J176" s="295"/>
      <c r="K176" s="295"/>
      <c r="L176" s="295"/>
      <c r="M176" s="295"/>
      <c r="N176" s="295"/>
      <c r="O176" s="295"/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  <c r="AA176" s="295"/>
    </row>
    <row r="177" s="233" customFormat="1" ht="15.9" customHeight="1" spans="1:27">
      <c r="A177" s="295"/>
      <c r="B177" s="295"/>
      <c r="C177" s="295"/>
      <c r="D177" s="295"/>
      <c r="E177" s="295"/>
      <c r="F177" s="295"/>
      <c r="G177" s="295"/>
      <c r="H177" s="295"/>
      <c r="I177" s="295"/>
      <c r="J177" s="295"/>
      <c r="K177" s="295"/>
      <c r="L177" s="295"/>
      <c r="M177" s="295"/>
      <c r="N177" s="295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  <c r="AA177" s="295"/>
    </row>
    <row r="178" s="233" customFormat="1" ht="15.9" customHeight="1" spans="1:27">
      <c r="A178" s="295"/>
      <c r="B178" s="295"/>
      <c r="C178" s="295"/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  <c r="AA178" s="295"/>
    </row>
    <row r="179" s="233" customFormat="1" ht="15.9" customHeight="1" spans="1:27">
      <c r="A179" s="295"/>
      <c r="B179" s="295"/>
      <c r="C179" s="295"/>
      <c r="D179" s="295"/>
      <c r="E179" s="295"/>
      <c r="F179" s="295"/>
      <c r="G179" s="295"/>
      <c r="H179" s="295"/>
      <c r="I179" s="295"/>
      <c r="J179" s="295"/>
      <c r="K179" s="295"/>
      <c r="L179" s="295"/>
      <c r="M179" s="295"/>
      <c r="N179" s="295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  <c r="AA179" s="295"/>
    </row>
    <row r="180" s="233" customFormat="1" ht="15.9" customHeight="1" spans="1:27">
      <c r="A180" s="295"/>
      <c r="B180" s="295"/>
      <c r="C180" s="295"/>
      <c r="D180" s="295"/>
      <c r="E180" s="295"/>
      <c r="F180" s="295"/>
      <c r="G180" s="295"/>
      <c r="H180" s="295"/>
      <c r="I180" s="295"/>
      <c r="J180" s="295"/>
      <c r="K180" s="295"/>
      <c r="L180" s="295"/>
      <c r="M180" s="295"/>
      <c r="N180" s="295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  <c r="AA180" s="295"/>
    </row>
    <row r="181" s="233" customFormat="1" ht="15.9" customHeight="1" spans="1:27">
      <c r="A181" s="295"/>
      <c r="B181" s="295"/>
      <c r="C181" s="295"/>
      <c r="D181" s="295"/>
      <c r="E181" s="295"/>
      <c r="F181" s="295"/>
      <c r="G181" s="295"/>
      <c r="H181" s="295"/>
      <c r="I181" s="295"/>
      <c r="J181" s="295"/>
      <c r="K181" s="295"/>
      <c r="L181" s="295"/>
      <c r="M181" s="295"/>
      <c r="N181" s="295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  <c r="AA181" s="295"/>
    </row>
    <row r="182" s="233" customFormat="1" ht="15.9" customHeight="1" spans="1:27">
      <c r="A182" s="295"/>
      <c r="B182" s="295"/>
      <c r="C182" s="295"/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</row>
    <row r="183" s="233" customFormat="1" ht="15.9" customHeight="1" spans="1:27">
      <c r="A183" s="295"/>
      <c r="B183" s="295"/>
      <c r="C183" s="295"/>
      <c r="D183" s="295"/>
      <c r="E183" s="295"/>
      <c r="F183" s="295"/>
      <c r="G183" s="295"/>
      <c r="H183" s="295"/>
      <c r="I183" s="295"/>
      <c r="J183" s="295"/>
      <c r="K183" s="295"/>
      <c r="L183" s="295"/>
      <c r="M183" s="295"/>
      <c r="N183" s="295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</row>
    <row r="184" s="233" customFormat="1" ht="15.9" customHeight="1" spans="1:27">
      <c r="A184" s="295"/>
      <c r="B184" s="295"/>
      <c r="C184" s="295"/>
      <c r="D184" s="295"/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</row>
    <row r="185" s="233" customFormat="1" ht="15.9" customHeight="1" spans="1:27">
      <c r="A185" s="295"/>
      <c r="B185" s="295"/>
      <c r="C185" s="295"/>
      <c r="D185" s="295"/>
      <c r="E185" s="295"/>
      <c r="F185" s="295"/>
      <c r="G185" s="295"/>
      <c r="H185" s="295"/>
      <c r="I185" s="295"/>
      <c r="J185" s="295"/>
      <c r="K185" s="295"/>
      <c r="L185" s="295"/>
      <c r="M185" s="295"/>
      <c r="N185" s="295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  <c r="AA185" s="295"/>
    </row>
    <row r="186" s="233" customFormat="1" ht="15.9" customHeight="1" spans="1:27">
      <c r="A186" s="295"/>
      <c r="B186" s="295"/>
      <c r="C186" s="295"/>
      <c r="D186" s="295"/>
      <c r="E186" s="295"/>
      <c r="F186" s="295"/>
      <c r="G186" s="295"/>
      <c r="H186" s="295"/>
      <c r="I186" s="295"/>
      <c r="J186" s="295"/>
      <c r="K186" s="295"/>
      <c r="L186" s="295"/>
      <c r="M186" s="295"/>
      <c r="N186" s="295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  <c r="AA186" s="295"/>
    </row>
    <row r="187" s="233" customFormat="1" ht="15.9" customHeight="1" spans="1:27">
      <c r="A187" s="295"/>
      <c r="B187" s="295"/>
      <c r="C187" s="295"/>
      <c r="D187" s="295"/>
      <c r="E187" s="295"/>
      <c r="F187" s="295"/>
      <c r="G187" s="295"/>
      <c r="H187" s="295"/>
      <c r="I187" s="295"/>
      <c r="J187" s="295"/>
      <c r="K187" s="295"/>
      <c r="L187" s="295"/>
      <c r="M187" s="295"/>
      <c r="N187" s="295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  <c r="AA187" s="295"/>
    </row>
    <row r="188" s="233" customFormat="1" ht="15.9" customHeight="1" spans="1:27">
      <c r="A188" s="295"/>
      <c r="B188" s="295"/>
      <c r="C188" s="295"/>
      <c r="D188" s="295"/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</row>
    <row r="189" s="233" customFormat="1" ht="15.9" customHeight="1" spans="1:27">
      <c r="A189" s="295"/>
      <c r="B189" s="295"/>
      <c r="C189" s="295"/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</row>
    <row r="190" s="233" customFormat="1" ht="15.9" customHeight="1" spans="1:27">
      <c r="A190" s="295"/>
      <c r="B190" s="295"/>
      <c r="C190" s="295"/>
      <c r="D190" s="295"/>
      <c r="E190" s="295"/>
      <c r="F190" s="295"/>
      <c r="G190" s="295"/>
      <c r="H190" s="295"/>
      <c r="I190" s="295"/>
      <c r="J190" s="295"/>
      <c r="K190" s="295"/>
      <c r="L190" s="295"/>
      <c r="M190" s="295"/>
      <c r="N190" s="295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  <c r="AA190" s="295"/>
    </row>
    <row r="191" s="233" customFormat="1" ht="15.9" customHeight="1" spans="1:27">
      <c r="A191" s="295"/>
      <c r="B191" s="295"/>
      <c r="C191" s="295"/>
      <c r="D191" s="295"/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</row>
    <row r="192" s="233" customFormat="1" ht="15.9" customHeight="1" spans="1:27">
      <c r="A192" s="295"/>
      <c r="B192" s="295"/>
      <c r="C192" s="295"/>
      <c r="D192" s="295"/>
      <c r="E192" s="295"/>
      <c r="F192" s="295"/>
      <c r="G192" s="295"/>
      <c r="H192" s="295"/>
      <c r="I192" s="295"/>
      <c r="J192" s="295"/>
      <c r="K192" s="295"/>
      <c r="L192" s="295"/>
      <c r="M192" s="295"/>
      <c r="N192" s="295"/>
      <c r="O192" s="295"/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  <c r="AA192" s="295"/>
    </row>
    <row r="193" s="233" customFormat="1" ht="15.9" customHeight="1" spans="1:27">
      <c r="A193" s="295"/>
      <c r="B193" s="295"/>
      <c r="C193" s="295"/>
      <c r="D193" s="295"/>
      <c r="E193" s="295"/>
      <c r="F193" s="295"/>
      <c r="G193" s="295"/>
      <c r="H193" s="295"/>
      <c r="I193" s="295"/>
      <c r="J193" s="295"/>
      <c r="K193" s="295"/>
      <c r="L193" s="295"/>
      <c r="M193" s="295"/>
      <c r="N193" s="295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  <c r="AA193" s="295"/>
    </row>
    <row r="194" s="233" customFormat="1" ht="15.9" customHeight="1" spans="1:27">
      <c r="A194" s="295"/>
      <c r="B194" s="295"/>
      <c r="C194" s="295"/>
      <c r="D194" s="295"/>
      <c r="E194" s="295"/>
      <c r="F194" s="295"/>
      <c r="G194" s="295"/>
      <c r="H194" s="295"/>
      <c r="I194" s="295"/>
      <c r="J194" s="295"/>
      <c r="K194" s="295"/>
      <c r="L194" s="295"/>
      <c r="M194" s="295"/>
      <c r="N194" s="295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  <c r="AA194" s="295"/>
    </row>
    <row r="195" s="233" customFormat="1" ht="15.9" customHeight="1" spans="1:27">
      <c r="A195" s="295"/>
      <c r="B195" s="295"/>
      <c r="C195" s="295"/>
      <c r="D195" s="295"/>
      <c r="E195" s="295"/>
      <c r="F195" s="295"/>
      <c r="G195" s="295"/>
      <c r="H195" s="295"/>
      <c r="I195" s="295"/>
      <c r="J195" s="295"/>
      <c r="K195" s="295"/>
      <c r="L195" s="295"/>
      <c r="M195" s="295"/>
      <c r="N195" s="295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  <c r="AA195" s="295"/>
    </row>
    <row r="196" s="233" customFormat="1" ht="15.9" customHeight="1" spans="1:27">
      <c r="A196" s="295"/>
      <c r="B196" s="295"/>
      <c r="C196" s="295"/>
      <c r="D196" s="295"/>
      <c r="E196" s="295"/>
      <c r="F196" s="295"/>
      <c r="G196" s="295"/>
      <c r="H196" s="295"/>
      <c r="I196" s="295"/>
      <c r="J196" s="295"/>
      <c r="K196" s="295"/>
      <c r="L196" s="295"/>
      <c r="M196" s="295"/>
      <c r="N196" s="295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  <c r="AA196" s="295"/>
    </row>
    <row r="197" s="233" customFormat="1" ht="15.9" customHeight="1" spans="1:27">
      <c r="A197" s="295"/>
      <c r="B197" s="295"/>
      <c r="C197" s="295"/>
      <c r="D197" s="295"/>
      <c r="E197" s="295"/>
      <c r="F197" s="295"/>
      <c r="G197" s="295"/>
      <c r="H197" s="295"/>
      <c r="I197" s="295"/>
      <c r="J197" s="295"/>
      <c r="K197" s="295"/>
      <c r="L197" s="295"/>
      <c r="M197" s="295"/>
      <c r="N197" s="295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  <c r="AA197" s="295"/>
    </row>
    <row r="198" s="233" customFormat="1" ht="15.9" customHeight="1" spans="1:27">
      <c r="A198" s="295"/>
      <c r="B198" s="295"/>
      <c r="C198" s="295"/>
      <c r="D198" s="295"/>
      <c r="E198" s="295"/>
      <c r="F198" s="295"/>
      <c r="G198" s="295"/>
      <c r="H198" s="295"/>
      <c r="I198" s="295"/>
      <c r="J198" s="295"/>
      <c r="K198" s="295"/>
      <c r="L198" s="295"/>
      <c r="M198" s="295"/>
      <c r="N198" s="295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  <c r="AA198" s="295"/>
    </row>
    <row r="199" s="233" customFormat="1" ht="15.9" customHeight="1" spans="1:27">
      <c r="A199" s="295"/>
      <c r="B199" s="295"/>
      <c r="C199" s="295"/>
      <c r="D199" s="295"/>
      <c r="E199" s="295"/>
      <c r="F199" s="295"/>
      <c r="G199" s="295"/>
      <c r="H199" s="295"/>
      <c r="I199" s="295"/>
      <c r="J199" s="295"/>
      <c r="K199" s="295"/>
      <c r="L199" s="295"/>
      <c r="M199" s="295"/>
      <c r="N199" s="295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  <c r="AA199" s="295"/>
    </row>
    <row r="200" s="233" customFormat="1" ht="15.9" customHeight="1" spans="1:27">
      <c r="A200" s="295"/>
      <c r="B200" s="295"/>
      <c r="C200" s="295"/>
      <c r="D200" s="295"/>
      <c r="E200" s="295"/>
      <c r="F200" s="295"/>
      <c r="G200" s="295"/>
      <c r="H200" s="295"/>
      <c r="I200" s="295"/>
      <c r="J200" s="295"/>
      <c r="K200" s="295"/>
      <c r="L200" s="295"/>
      <c r="M200" s="295"/>
      <c r="N200" s="295"/>
      <c r="O200" s="295"/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  <c r="AA200" s="295"/>
    </row>
    <row r="201" s="233" customFormat="1" ht="15.9" customHeight="1" spans="1:27">
      <c r="A201" s="295"/>
      <c r="B201" s="295"/>
      <c r="C201" s="295"/>
      <c r="D201" s="295"/>
      <c r="E201" s="295"/>
      <c r="F201" s="295"/>
      <c r="G201" s="295"/>
      <c r="H201" s="295"/>
      <c r="I201" s="295"/>
      <c r="J201" s="295"/>
      <c r="K201" s="295"/>
      <c r="L201" s="295"/>
      <c r="M201" s="295"/>
      <c r="N201" s="295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  <c r="AA201" s="295"/>
    </row>
    <row r="202" s="233" customFormat="1" ht="15.9" customHeight="1" spans="1:27">
      <c r="A202" s="295"/>
      <c r="B202" s="295"/>
      <c r="C202" s="295"/>
      <c r="D202" s="295"/>
      <c r="E202" s="295"/>
      <c r="F202" s="295"/>
      <c r="G202" s="295"/>
      <c r="H202" s="295"/>
      <c r="I202" s="295"/>
      <c r="J202" s="295"/>
      <c r="K202" s="295"/>
      <c r="L202" s="295"/>
      <c r="M202" s="295"/>
      <c r="N202" s="295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  <c r="AA202" s="295"/>
    </row>
    <row r="203" s="233" customFormat="1" ht="15.9" customHeight="1" spans="1:27">
      <c r="A203" s="295"/>
      <c r="B203" s="295"/>
      <c r="C203" s="295"/>
      <c r="D203" s="295"/>
      <c r="E203" s="295"/>
      <c r="F203" s="295"/>
      <c r="G203" s="295"/>
      <c r="H203" s="295"/>
      <c r="I203" s="295"/>
      <c r="J203" s="295"/>
      <c r="K203" s="295"/>
      <c r="L203" s="295"/>
      <c r="M203" s="295"/>
      <c r="N203" s="295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  <c r="AA203" s="295"/>
    </row>
    <row r="204" s="233" customFormat="1" ht="15.9" customHeight="1" spans="1:27">
      <c r="A204" s="295"/>
      <c r="B204" s="295"/>
      <c r="C204" s="295"/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  <c r="AA204" s="295"/>
    </row>
    <row r="205" s="233" customFormat="1" ht="15.9" customHeight="1" spans="1:27">
      <c r="A205" s="295"/>
      <c r="B205" s="295"/>
      <c r="C205" s="295"/>
      <c r="D205" s="295"/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</row>
    <row r="206" s="233" customFormat="1" ht="15.9" customHeight="1" spans="1:27">
      <c r="A206" s="295"/>
      <c r="B206" s="295"/>
      <c r="C206" s="295"/>
      <c r="D206" s="295"/>
      <c r="E206" s="295"/>
      <c r="F206" s="295"/>
      <c r="G206" s="295"/>
      <c r="H206" s="295"/>
      <c r="I206" s="295"/>
      <c r="J206" s="295"/>
      <c r="K206" s="295"/>
      <c r="L206" s="295"/>
      <c r="M206" s="295"/>
      <c r="N206" s="295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  <c r="AA206" s="295"/>
    </row>
    <row r="207" s="233" customFormat="1" ht="15.9" customHeight="1" spans="1:27">
      <c r="A207" s="295"/>
      <c r="B207" s="295"/>
      <c r="C207" s="295"/>
      <c r="D207" s="295"/>
      <c r="E207" s="295"/>
      <c r="F207" s="295"/>
      <c r="G207" s="295"/>
      <c r="H207" s="295"/>
      <c r="I207" s="295"/>
      <c r="J207" s="295"/>
      <c r="K207" s="295"/>
      <c r="L207" s="295"/>
      <c r="M207" s="295"/>
      <c r="N207" s="295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  <c r="AA207" s="295"/>
    </row>
    <row r="208" s="233" customFormat="1" ht="15.9" customHeight="1" spans="1:27">
      <c r="A208" s="295"/>
      <c r="B208" s="295"/>
      <c r="C208" s="295"/>
      <c r="D208" s="295"/>
      <c r="E208" s="295"/>
      <c r="F208" s="295"/>
      <c r="G208" s="295"/>
      <c r="H208" s="295"/>
      <c r="I208" s="295"/>
      <c r="J208" s="295"/>
      <c r="K208" s="295"/>
      <c r="L208" s="295"/>
      <c r="M208" s="295"/>
      <c r="N208" s="295"/>
      <c r="O208" s="295"/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  <c r="AA208" s="295"/>
    </row>
    <row r="209" s="233" customFormat="1" ht="15.9" customHeight="1" spans="1:27">
      <c r="A209" s="295"/>
      <c r="B209" s="295"/>
      <c r="C209" s="295"/>
      <c r="D209" s="295"/>
      <c r="E209" s="295"/>
      <c r="F209" s="295"/>
      <c r="G209" s="295"/>
      <c r="H209" s="295"/>
      <c r="I209" s="295"/>
      <c r="J209" s="295"/>
      <c r="K209" s="295"/>
      <c r="L209" s="295"/>
      <c r="M209" s="295"/>
      <c r="N209" s="295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  <c r="AA209" s="295"/>
    </row>
    <row r="210" s="233" customFormat="1" ht="15.9" customHeight="1" spans="1:27">
      <c r="A210" s="295"/>
      <c r="B210" s="295"/>
      <c r="C210" s="295"/>
      <c r="D210" s="295"/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</row>
    <row r="211" s="233" customFormat="1" ht="15.9" customHeight="1" spans="1:27">
      <c r="A211" s="295"/>
      <c r="B211" s="295"/>
      <c r="C211" s="295"/>
      <c r="D211" s="295"/>
      <c r="E211" s="295"/>
      <c r="F211" s="295"/>
      <c r="G211" s="295"/>
      <c r="H211" s="295"/>
      <c r="I211" s="295"/>
      <c r="J211" s="295"/>
      <c r="K211" s="295"/>
      <c r="L211" s="295"/>
      <c r="M211" s="295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</row>
    <row r="212" s="233" customFormat="1" ht="15.9" customHeight="1" spans="1:27">
      <c r="A212" s="295"/>
      <c r="B212" s="295"/>
      <c r="C212" s="295"/>
      <c r="D212" s="295"/>
      <c r="E212" s="295"/>
      <c r="F212" s="295"/>
      <c r="G212" s="295"/>
      <c r="H212" s="295"/>
      <c r="I212" s="295"/>
      <c r="J212" s="295"/>
      <c r="K212" s="295"/>
      <c r="L212" s="295"/>
      <c r="M212" s="295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</row>
    <row r="213" s="233" customFormat="1" ht="15.9" customHeight="1" spans="1:27">
      <c r="A213" s="295"/>
      <c r="B213" s="295"/>
      <c r="C213" s="295"/>
      <c r="D213" s="295"/>
      <c r="E213" s="295"/>
      <c r="F213" s="295"/>
      <c r="G213" s="295"/>
      <c r="H213" s="295"/>
      <c r="I213" s="295"/>
      <c r="J213" s="295"/>
      <c r="K213" s="295"/>
      <c r="L213" s="295"/>
      <c r="M213" s="295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</row>
    <row r="214" s="233" customFormat="1" ht="15.9" customHeight="1" spans="1:27">
      <c r="A214" s="295"/>
      <c r="B214" s="295"/>
      <c r="C214" s="295"/>
      <c r="D214" s="295"/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</row>
    <row r="215" s="233" customFormat="1" ht="15.9" customHeight="1" spans="1:27">
      <c r="A215" s="295"/>
      <c r="B215" s="295"/>
      <c r="C215" s="295"/>
      <c r="D215" s="295"/>
      <c r="E215" s="295"/>
      <c r="F215" s="295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</row>
    <row r="216" s="233" customFormat="1" ht="15.9" customHeight="1" spans="1:27">
      <c r="A216" s="295"/>
      <c r="B216" s="295"/>
      <c r="C216" s="295"/>
      <c r="D216" s="295"/>
      <c r="E216" s="295"/>
      <c r="F216" s="295"/>
      <c r="G216" s="295"/>
      <c r="H216" s="295"/>
      <c r="I216" s="295"/>
      <c r="J216" s="295"/>
      <c r="K216" s="295"/>
      <c r="L216" s="295"/>
      <c r="M216" s="295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</row>
    <row r="217" s="233" customFormat="1" ht="15.9" customHeight="1" spans="1:27">
      <c r="A217" s="295"/>
      <c r="B217" s="295"/>
      <c r="C217" s="295"/>
      <c r="D217" s="295"/>
      <c r="E217" s="295"/>
      <c r="F217" s="295"/>
      <c r="G217" s="295"/>
      <c r="H217" s="295"/>
      <c r="I217" s="295"/>
      <c r="J217" s="295"/>
      <c r="K217" s="295"/>
      <c r="L217" s="295"/>
      <c r="M217" s="295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</row>
    <row r="218" s="233" customFormat="1" ht="15.9" customHeight="1" spans="1:27">
      <c r="A218" s="295"/>
      <c r="B218" s="295"/>
      <c r="C218" s="295"/>
      <c r="D218" s="295"/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</row>
    <row r="219" s="233" customFormat="1" ht="15.9" customHeight="1" spans="1:27">
      <c r="A219" s="295"/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</row>
    <row r="220" s="233" customFormat="1" ht="15.9" customHeight="1" spans="1:27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</row>
    <row r="221" s="233" customFormat="1" ht="15.9" customHeight="1" spans="1:27">
      <c r="A221" s="295"/>
      <c r="B221" s="295"/>
      <c r="C221" s="295"/>
      <c r="D221" s="295"/>
      <c r="E221" s="295"/>
      <c r="F221" s="295"/>
      <c r="G221" s="295"/>
      <c r="H221" s="295"/>
      <c r="I221" s="295"/>
      <c r="J221" s="295"/>
      <c r="K221" s="295"/>
      <c r="L221" s="295"/>
      <c r="M221" s="295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</row>
    <row r="222" s="233" customFormat="1" ht="15.9" customHeight="1" spans="1:27">
      <c r="A222" s="295"/>
      <c r="B222" s="295"/>
      <c r="C222" s="295"/>
      <c r="D222" s="295"/>
      <c r="E222" s="295"/>
      <c r="F222" s="295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</row>
    <row r="223" s="233" customFormat="1" ht="15.9" customHeight="1" spans="1:27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</row>
    <row r="224" s="233" customFormat="1" ht="15.9" customHeight="1" spans="1:27">
      <c r="A224" s="295"/>
      <c r="B224" s="295"/>
      <c r="C224" s="295"/>
      <c r="D224" s="295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</row>
    <row r="225" s="233" customFormat="1" ht="15.9" customHeight="1" spans="1:27">
      <c r="A225" s="295"/>
      <c r="B225" s="295"/>
      <c r="C225" s="295"/>
      <c r="D225" s="295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</row>
    <row r="226" s="233" customFormat="1" ht="15.9" customHeight="1" spans="1:27">
      <c r="A226" s="295"/>
      <c r="B226" s="295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</row>
    <row r="227" s="233" customFormat="1" ht="15.9" customHeight="1" spans="1:27">
      <c r="A227" s="295"/>
      <c r="B227" s="295"/>
      <c r="C227" s="295"/>
      <c r="D227" s="295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</row>
    <row r="228" s="233" customFormat="1" ht="15.9" customHeight="1" spans="1:27">
      <c r="A228" s="295"/>
      <c r="B228" s="295"/>
      <c r="C228" s="295"/>
      <c r="D228" s="295"/>
      <c r="E228" s="295"/>
      <c r="F228" s="295"/>
      <c r="G228" s="295"/>
      <c r="H228" s="295"/>
      <c r="I228" s="295"/>
      <c r="J228" s="295"/>
      <c r="K228" s="295"/>
      <c r="L228" s="295"/>
      <c r="M228" s="295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</row>
    <row r="229" s="233" customFormat="1" ht="15.9" customHeight="1" spans="1:27">
      <c r="A229" s="295"/>
      <c r="B229" s="295"/>
      <c r="C229" s="295"/>
      <c r="D229" s="295"/>
      <c r="E229" s="295"/>
      <c r="F229" s="295"/>
      <c r="G229" s="295"/>
      <c r="H229" s="295"/>
      <c r="I229" s="295"/>
      <c r="J229" s="295"/>
      <c r="K229" s="295"/>
      <c r="L229" s="295"/>
      <c r="M229" s="295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</row>
    <row r="230" s="233" customFormat="1" ht="15.9" customHeight="1" spans="1:27">
      <c r="A230" s="295"/>
      <c r="B230" s="295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</row>
    <row r="231" s="233" customFormat="1" ht="15.9" customHeight="1" spans="1:27">
      <c r="A231" s="295"/>
      <c r="B231" s="295"/>
      <c r="C231" s="295"/>
      <c r="D231" s="295"/>
      <c r="E231" s="295"/>
      <c r="F231" s="295"/>
      <c r="G231" s="295"/>
      <c r="H231" s="295"/>
      <c r="I231" s="295"/>
      <c r="J231" s="295"/>
      <c r="K231" s="295"/>
      <c r="L231" s="295"/>
      <c r="M231" s="295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</row>
    <row r="232" s="233" customFormat="1" ht="15.9" customHeight="1" spans="1:27">
      <c r="A232" s="295"/>
      <c r="B232" s="295"/>
      <c r="C232" s="295"/>
      <c r="D232" s="295"/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</row>
    <row r="233" s="233" customFormat="1" ht="15.9" customHeight="1" spans="1:27">
      <c r="A233" s="295"/>
      <c r="B233" s="295"/>
      <c r="C233" s="295"/>
      <c r="D233" s="295"/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</row>
    <row r="234" s="233" customFormat="1" ht="15.9" customHeight="1" spans="1:27">
      <c r="A234" s="295"/>
      <c r="B234" s="295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</row>
    <row r="235" s="233" customFormat="1" ht="15.9" customHeight="1" spans="1:27">
      <c r="A235" s="295"/>
      <c r="B235" s="295"/>
      <c r="C235" s="295"/>
      <c r="D235" s="295"/>
      <c r="E235" s="295"/>
      <c r="F235" s="295"/>
      <c r="G235" s="29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</row>
    <row r="236" s="233" customFormat="1" ht="15.9" customHeight="1" spans="1:27">
      <c r="A236" s="295"/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</row>
    <row r="237" s="233" customFormat="1" ht="15.9" customHeight="1" spans="1:27">
      <c r="A237" s="295"/>
      <c r="B237" s="295"/>
      <c r="C237" s="295"/>
      <c r="D237" s="295"/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</row>
    <row r="238" s="233" customFormat="1" ht="15.9" customHeight="1" spans="1:27">
      <c r="A238" s="295"/>
      <c r="B238" s="295"/>
      <c r="C238" s="295"/>
      <c r="D238" s="295"/>
      <c r="E238" s="295"/>
      <c r="F238" s="295"/>
      <c r="G238" s="295"/>
      <c r="H238" s="295"/>
      <c r="I238" s="295"/>
      <c r="J238" s="295"/>
      <c r="K238" s="295"/>
      <c r="L238" s="295"/>
      <c r="M238" s="295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</row>
    <row r="239" s="233" customFormat="1" ht="15.9" customHeight="1" spans="1:27">
      <c r="A239" s="295"/>
      <c r="B239" s="295"/>
      <c r="C239" s="295"/>
      <c r="D239" s="295"/>
      <c r="E239" s="295"/>
      <c r="F239" s="295"/>
      <c r="G239" s="295"/>
      <c r="H239" s="295"/>
      <c r="I239" s="295"/>
      <c r="J239" s="295"/>
      <c r="K239" s="295"/>
      <c r="L239" s="295"/>
      <c r="M239" s="295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</row>
    <row r="240" s="233" customFormat="1" ht="15.9" customHeight="1" spans="1:27">
      <c r="A240" s="295"/>
      <c r="B240" s="295"/>
      <c r="C240" s="295"/>
      <c r="D240" s="295"/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</row>
    <row r="241" s="233" customFormat="1" ht="15.9" customHeight="1" spans="1:27">
      <c r="A241" s="295"/>
      <c r="B241" s="295"/>
      <c r="C241" s="295"/>
      <c r="D241" s="295"/>
      <c r="E241" s="295"/>
      <c r="F241" s="295"/>
      <c r="G241" s="295"/>
      <c r="H241" s="295"/>
      <c r="I241" s="295"/>
      <c r="J241" s="295"/>
      <c r="K241" s="295"/>
      <c r="L241" s="295"/>
      <c r="M241" s="295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</row>
    <row r="242" s="233" customFormat="1" ht="15.9" customHeight="1" spans="1:27">
      <c r="A242" s="295"/>
      <c r="B242" s="295"/>
      <c r="C242" s="295"/>
      <c r="D242" s="295"/>
      <c r="E242" s="295"/>
      <c r="F242" s="295"/>
      <c r="G242" s="295"/>
      <c r="H242" s="295"/>
      <c r="I242" s="295"/>
      <c r="J242" s="295"/>
      <c r="K242" s="295"/>
      <c r="L242" s="295"/>
      <c r="M242" s="295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</row>
    <row r="243" s="233" customFormat="1" ht="15.9" customHeight="1" spans="1:27">
      <c r="A243" s="295"/>
      <c r="B243" s="295"/>
      <c r="C243" s="295"/>
      <c r="D243" s="295"/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</row>
    <row r="244" s="233" customFormat="1" ht="15.9" customHeight="1" spans="1:27">
      <c r="A244" s="295"/>
      <c r="B244" s="295"/>
      <c r="C244" s="295"/>
      <c r="D244" s="295"/>
      <c r="E244" s="295"/>
      <c r="F244" s="295"/>
      <c r="G244" s="295"/>
      <c r="H244" s="295"/>
      <c r="I244" s="295"/>
      <c r="J244" s="295"/>
      <c r="K244" s="295"/>
      <c r="L244" s="295"/>
      <c r="M244" s="295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</row>
    <row r="245" s="233" customFormat="1" ht="15.9" customHeight="1" spans="1:27">
      <c r="A245" s="295"/>
      <c r="B245" s="295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</row>
    <row r="246" s="233" customFormat="1" ht="15.9" customHeight="1" spans="1:27">
      <c r="A246" s="295"/>
      <c r="B246" s="295"/>
      <c r="C246" s="295"/>
      <c r="D246" s="295"/>
      <c r="E246" s="295"/>
      <c r="F246" s="295"/>
      <c r="G246" s="295"/>
      <c r="H246" s="295"/>
      <c r="I246" s="295"/>
      <c r="J246" s="295"/>
      <c r="K246" s="295"/>
      <c r="L246" s="295"/>
      <c r="M246" s="295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</row>
    <row r="247" s="233" customFormat="1" ht="15.9" customHeight="1" spans="1:27">
      <c r="A247" s="295"/>
      <c r="B247" s="295"/>
      <c r="C247" s="295"/>
      <c r="D247" s="295"/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</row>
    <row r="248" s="233" customFormat="1" ht="15.9" customHeight="1" spans="1:27">
      <c r="A248" s="295"/>
      <c r="B248" s="295"/>
      <c r="C248" s="295"/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</row>
    <row r="249" s="233" customFormat="1" ht="15.9" customHeight="1" spans="1:27">
      <c r="A249" s="295"/>
      <c r="B249" s="295"/>
      <c r="C249" s="295"/>
      <c r="D249" s="295"/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</row>
    <row r="250" s="233" customFormat="1" ht="15.9" customHeight="1" spans="1:27">
      <c r="A250" s="295"/>
      <c r="B250" s="295"/>
      <c r="C250" s="295"/>
      <c r="D250" s="295"/>
      <c r="E250" s="295"/>
      <c r="F250" s="295"/>
      <c r="G250" s="295"/>
      <c r="H250" s="295"/>
      <c r="I250" s="295"/>
      <c r="J250" s="295"/>
      <c r="K250" s="295"/>
      <c r="L250" s="295"/>
      <c r="M250" s="295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</row>
    <row r="251" s="233" customFormat="1" ht="15.9" customHeight="1" spans="1:27">
      <c r="A251" s="295"/>
      <c r="B251" s="295"/>
      <c r="C251" s="295"/>
      <c r="D251" s="295"/>
      <c r="E251" s="295"/>
      <c r="F251" s="295"/>
      <c r="G251" s="295"/>
      <c r="H251" s="295"/>
      <c r="I251" s="295"/>
      <c r="J251" s="295"/>
      <c r="K251" s="295"/>
      <c r="L251" s="295"/>
      <c r="M251" s="295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</row>
    <row r="252" s="233" customFormat="1" ht="15.9" customHeight="1" spans="1:27">
      <c r="A252" s="295"/>
      <c r="B252" s="295"/>
      <c r="C252" s="295"/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</row>
    <row r="253" s="233" customFormat="1" ht="15.9" customHeight="1" spans="1:27">
      <c r="A253" s="295"/>
      <c r="B253" s="295"/>
      <c r="C253" s="295"/>
      <c r="D253" s="295"/>
      <c r="E253" s="295"/>
      <c r="F253" s="295"/>
      <c r="G253" s="295"/>
      <c r="H253" s="295"/>
      <c r="I253" s="295"/>
      <c r="J253" s="295"/>
      <c r="K253" s="295"/>
      <c r="L253" s="295"/>
      <c r="M253" s="295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</row>
    <row r="254" s="233" customFormat="1" ht="15.9" customHeight="1" spans="1:27">
      <c r="A254" s="295"/>
      <c r="B254" s="295"/>
      <c r="C254" s="295"/>
      <c r="D254" s="295"/>
      <c r="E254" s="295"/>
      <c r="F254" s="295"/>
      <c r="G254" s="295"/>
      <c r="H254" s="295"/>
      <c r="I254" s="295"/>
      <c r="J254" s="295"/>
      <c r="K254" s="295"/>
      <c r="L254" s="295"/>
      <c r="M254" s="295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</row>
    <row r="255" s="233" customFormat="1" ht="15.9" customHeight="1" spans="1:27">
      <c r="A255" s="295"/>
      <c r="B255" s="295"/>
      <c r="C255" s="295"/>
      <c r="D255" s="295"/>
      <c r="E255" s="295"/>
      <c r="F255" s="295"/>
      <c r="G255" s="295"/>
      <c r="H255" s="295"/>
      <c r="I255" s="295"/>
      <c r="J255" s="295"/>
      <c r="K255" s="295"/>
      <c r="L255" s="295"/>
      <c r="M255" s="295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</row>
    <row r="256" s="233" customFormat="1" ht="15.9" customHeight="1" spans="1:27">
      <c r="A256" s="295"/>
      <c r="B256" s="295"/>
      <c r="C256" s="295"/>
      <c r="D256" s="295"/>
      <c r="E256" s="295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</row>
    <row r="257" s="233" customFormat="1" ht="15.9" customHeight="1" spans="1:27">
      <c r="A257" s="295"/>
      <c r="B257" s="295"/>
      <c r="C257" s="295"/>
      <c r="D257" s="295"/>
      <c r="E257" s="295"/>
      <c r="F257" s="295"/>
      <c r="G257" s="295"/>
      <c r="H257" s="295"/>
      <c r="I257" s="295"/>
      <c r="J257" s="295"/>
      <c r="K257" s="295"/>
      <c r="L257" s="295"/>
      <c r="M257" s="295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</row>
    <row r="258" s="233" customFormat="1" ht="15.9" customHeight="1" spans="1:27">
      <c r="A258" s="295"/>
      <c r="B258" s="295"/>
      <c r="C258" s="295"/>
      <c r="D258" s="295"/>
      <c r="E258" s="295"/>
      <c r="F258" s="295"/>
      <c r="G258" s="295"/>
      <c r="H258" s="295"/>
      <c r="I258" s="295"/>
      <c r="J258" s="295"/>
      <c r="K258" s="295"/>
      <c r="L258" s="295"/>
      <c r="M258" s="295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</row>
    <row r="259" s="233" customFormat="1" ht="15.9" customHeight="1" spans="1:27">
      <c r="A259" s="295"/>
      <c r="B259" s="295"/>
      <c r="C259" s="295"/>
      <c r="D259" s="295"/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</row>
    <row r="260" s="233" customFormat="1" ht="15.9" customHeight="1" spans="1:27">
      <c r="A260" s="295"/>
      <c r="B260" s="295"/>
      <c r="C260" s="295"/>
      <c r="D260" s="295"/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</row>
    <row r="261" s="233" customFormat="1" ht="15.9" customHeight="1" spans="1:27">
      <c r="A261" s="295"/>
      <c r="B261" s="295"/>
      <c r="C261" s="295"/>
      <c r="D261" s="295"/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</row>
    <row r="262" s="233" customFormat="1" ht="15.9" customHeight="1" spans="1:27">
      <c r="A262" s="295"/>
      <c r="B262" s="295"/>
      <c r="C262" s="295"/>
      <c r="D262" s="295"/>
      <c r="E262" s="295"/>
      <c r="F262" s="295"/>
      <c r="G262" s="295"/>
      <c r="H262" s="295"/>
      <c r="I262" s="295"/>
      <c r="J262" s="295"/>
      <c r="K262" s="295"/>
      <c r="L262" s="295"/>
      <c r="M262" s="295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</row>
    <row r="263" s="233" customFormat="1" ht="15.9" customHeight="1" spans="1:27">
      <c r="A263" s="295"/>
      <c r="B263" s="295"/>
      <c r="C263" s="295"/>
      <c r="D263" s="295"/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</row>
    <row r="264" s="233" customFormat="1" ht="15.9" customHeight="1" spans="1:27">
      <c r="A264" s="295"/>
      <c r="B264" s="295"/>
      <c r="C264" s="295"/>
      <c r="D264" s="295"/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</row>
    <row r="265" s="233" customFormat="1" ht="15.9" customHeight="1" spans="1:27">
      <c r="A265" s="295"/>
      <c r="B265" s="295"/>
      <c r="C265" s="295"/>
      <c r="D265" s="295"/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</row>
    <row r="266" s="233" customFormat="1" ht="15.9" customHeight="1" spans="1:27">
      <c r="A266" s="295"/>
      <c r="B266" s="295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</row>
    <row r="267" s="233" customFormat="1" ht="15.9" customHeight="1" spans="1:27">
      <c r="A267" s="295"/>
      <c r="B267" s="295"/>
      <c r="C267" s="295"/>
      <c r="D267" s="295"/>
      <c r="E267" s="295"/>
      <c r="F267" s="295"/>
      <c r="G267" s="295"/>
      <c r="H267" s="295"/>
      <c r="I267" s="295"/>
      <c r="J267" s="295"/>
      <c r="K267" s="295"/>
      <c r="L267" s="295"/>
      <c r="M267" s="295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</row>
    <row r="268" s="233" customFormat="1" ht="15.9" customHeight="1" spans="1:27">
      <c r="A268" s="295"/>
      <c r="B268" s="295"/>
      <c r="C268" s="295"/>
      <c r="D268" s="295"/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</row>
    <row r="269" s="233" customFormat="1" ht="15.9" customHeight="1" spans="1:27">
      <c r="A269" s="295"/>
      <c r="B269" s="295"/>
      <c r="C269" s="295"/>
      <c r="D269" s="295"/>
      <c r="E269" s="295"/>
      <c r="F269" s="295"/>
      <c r="G269" s="295"/>
      <c r="H269" s="295"/>
      <c r="I269" s="295"/>
      <c r="J269" s="295"/>
      <c r="K269" s="295"/>
      <c r="L269" s="295"/>
      <c r="M269" s="295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</row>
    <row r="270" s="233" customFormat="1" ht="15.9" customHeight="1" spans="1:27">
      <c r="A270" s="295"/>
      <c r="B270" s="295"/>
      <c r="C270" s="295"/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</row>
    <row r="271" s="233" customFormat="1" ht="15.9" customHeight="1" spans="1:27">
      <c r="A271" s="295"/>
      <c r="B271" s="295"/>
      <c r="C271" s="295"/>
      <c r="D271" s="295"/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</row>
    <row r="272" s="233" customFormat="1" ht="15.9" customHeight="1" spans="1:27">
      <c r="A272" s="295"/>
      <c r="B272" s="295"/>
      <c r="C272" s="295"/>
      <c r="D272" s="295"/>
      <c r="E272" s="295"/>
      <c r="F272" s="295"/>
      <c r="G272" s="295"/>
      <c r="H272" s="295"/>
      <c r="I272" s="295"/>
      <c r="J272" s="295"/>
      <c r="K272" s="295"/>
      <c r="L272" s="295"/>
      <c r="M272" s="295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</row>
    <row r="273" s="233" customFormat="1" ht="15.9" customHeight="1" spans="1:27">
      <c r="A273" s="295"/>
      <c r="B273" s="295"/>
      <c r="C273" s="295"/>
      <c r="D273" s="295"/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</row>
    <row r="274" s="233" customFormat="1" ht="15.9" customHeight="1" spans="1:27">
      <c r="A274" s="295"/>
      <c r="B274" s="295"/>
      <c r="C274" s="295"/>
      <c r="D274" s="295"/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</row>
    <row r="275" s="233" customFormat="1" ht="15.9" customHeight="1" spans="1:27">
      <c r="A275" s="295"/>
      <c r="B275" s="295"/>
      <c r="C275" s="295"/>
      <c r="D275" s="295"/>
      <c r="E275" s="295"/>
      <c r="F275" s="295"/>
      <c r="G275" s="295"/>
      <c r="H275" s="295"/>
      <c r="I275" s="295"/>
      <c r="J275" s="295"/>
      <c r="K275" s="295"/>
      <c r="L275" s="295"/>
      <c r="M275" s="295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</row>
    <row r="276" s="233" customFormat="1" ht="15.9" customHeight="1" spans="1:27">
      <c r="A276" s="295"/>
      <c r="B276" s="295"/>
      <c r="C276" s="295"/>
      <c r="D276" s="295"/>
      <c r="E276" s="295"/>
      <c r="F276" s="295"/>
      <c r="G276" s="295"/>
      <c r="H276" s="295"/>
      <c r="I276" s="295"/>
      <c r="J276" s="295"/>
      <c r="K276" s="295"/>
      <c r="L276" s="295"/>
      <c r="M276" s="295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</row>
    <row r="277" s="233" customFormat="1" ht="15.9" customHeight="1" spans="1:27">
      <c r="A277" s="295"/>
      <c r="B277" s="295"/>
      <c r="C277" s="295"/>
      <c r="D277" s="295"/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</row>
    <row r="278" s="233" customFormat="1" ht="15.9" customHeight="1" spans="1:27">
      <c r="A278" s="295"/>
      <c r="B278" s="295"/>
      <c r="C278" s="295"/>
      <c r="D278" s="295"/>
      <c r="E278" s="295"/>
      <c r="F278" s="295"/>
      <c r="G278" s="295"/>
      <c r="H278" s="295"/>
      <c r="I278" s="295"/>
      <c r="J278" s="295"/>
      <c r="K278" s="295"/>
      <c r="L278" s="295"/>
      <c r="M278" s="295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</row>
    <row r="279" s="233" customFormat="1" ht="15.9" customHeight="1" spans="1:27">
      <c r="A279" s="295"/>
      <c r="B279" s="295"/>
      <c r="C279" s="295"/>
      <c r="D279" s="295"/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</row>
    <row r="280" s="233" customFormat="1" ht="15.9" customHeight="1" spans="1:27">
      <c r="A280" s="295"/>
      <c r="B280" s="295"/>
      <c r="C280" s="295"/>
      <c r="D280" s="295"/>
      <c r="E280" s="295"/>
      <c r="F280" s="295"/>
      <c r="G280" s="295"/>
      <c r="H280" s="295"/>
      <c r="I280" s="295"/>
      <c r="J280" s="295"/>
      <c r="K280" s="295"/>
      <c r="L280" s="295"/>
      <c r="M280" s="295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</row>
    <row r="281" s="233" customFormat="1" ht="15.9" customHeight="1" spans="1:27">
      <c r="A281" s="295"/>
      <c r="B281" s="295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</row>
    <row r="282" s="233" customFormat="1" ht="15.9" customHeight="1" spans="1:27">
      <c r="A282" s="295"/>
      <c r="B282" s="295"/>
      <c r="C282" s="295"/>
      <c r="D282" s="295"/>
      <c r="E282" s="295"/>
      <c r="F282" s="295"/>
      <c r="G282" s="295"/>
      <c r="H282" s="295"/>
      <c r="I282" s="295"/>
      <c r="J282" s="295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</row>
    <row r="283" s="233" customFormat="1" ht="15.9" customHeight="1" spans="1:27">
      <c r="A283" s="295"/>
      <c r="B283" s="295"/>
      <c r="C283" s="295"/>
      <c r="D283" s="295"/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</row>
    <row r="284" s="233" customFormat="1" ht="15.9" customHeight="1" spans="1:27">
      <c r="A284" s="295"/>
      <c r="B284" s="295"/>
      <c r="C284" s="295"/>
      <c r="D284" s="295"/>
      <c r="E284" s="295"/>
      <c r="F284" s="295"/>
      <c r="G284" s="295"/>
      <c r="H284" s="295"/>
      <c r="I284" s="295"/>
      <c r="J284" s="295"/>
      <c r="K284" s="295"/>
      <c r="L284" s="295"/>
      <c r="M284" s="295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</row>
    <row r="285" s="233" customFormat="1" ht="15.9" customHeight="1" spans="1:27">
      <c r="A285" s="295"/>
      <c r="B285" s="295"/>
      <c r="C285" s="295"/>
      <c r="D285" s="295"/>
      <c r="E285" s="295"/>
      <c r="F285" s="295"/>
      <c r="G285" s="295"/>
      <c r="H285" s="295"/>
      <c r="I285" s="295"/>
      <c r="J285" s="295"/>
      <c r="K285" s="295"/>
      <c r="L285" s="295"/>
      <c r="M285" s="295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</row>
    <row r="286" s="233" customFormat="1" ht="15.9" customHeight="1" spans="1:27">
      <c r="A286" s="295"/>
      <c r="B286" s="295"/>
      <c r="C286" s="295"/>
      <c r="D286" s="295"/>
      <c r="E286" s="295"/>
      <c r="F286" s="295"/>
      <c r="G286" s="295"/>
      <c r="H286" s="295"/>
      <c r="I286" s="295"/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</row>
    <row r="287" s="233" customFormat="1" ht="15.9" customHeight="1" spans="1:27">
      <c r="A287" s="295"/>
      <c r="B287" s="295"/>
      <c r="C287" s="295"/>
      <c r="D287" s="295"/>
      <c r="E287" s="295"/>
      <c r="F287" s="295"/>
      <c r="G287" s="295"/>
      <c r="H287" s="295"/>
      <c r="I287" s="295"/>
      <c r="J287" s="295"/>
      <c r="K287" s="295"/>
      <c r="L287" s="295"/>
      <c r="M287" s="295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</row>
    <row r="288" s="233" customFormat="1" ht="15.9" customHeight="1" spans="1:27">
      <c r="A288" s="295"/>
      <c r="B288" s="295"/>
      <c r="C288" s="295"/>
      <c r="D288" s="295"/>
      <c r="E288" s="295"/>
      <c r="F288" s="295"/>
      <c r="G288" s="295"/>
      <c r="H288" s="295"/>
      <c r="I288" s="295"/>
      <c r="J288" s="295"/>
      <c r="K288" s="295"/>
      <c r="L288" s="295"/>
      <c r="M288" s="295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</row>
    <row r="289" s="233" customFormat="1" ht="15.9" customHeight="1" spans="1:27">
      <c r="A289" s="295"/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</row>
    <row r="290" s="233" customFormat="1" ht="15.9" customHeight="1" spans="1:27">
      <c r="A290" s="295"/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</row>
    <row r="291" s="233" customFormat="1" ht="15.9" customHeight="1" spans="1:27">
      <c r="A291" s="295"/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</row>
    <row r="292" s="233" customFormat="1" ht="15.9" customHeight="1" spans="1:27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</row>
    <row r="293" s="233" customFormat="1" ht="15.9" customHeight="1" spans="1:27">
      <c r="A293" s="295"/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</row>
    <row r="294" s="233" customFormat="1" ht="15.9" customHeight="1" spans="1:27">
      <c r="A294" s="295"/>
      <c r="B294" s="295"/>
      <c r="C294" s="295"/>
      <c r="D294" s="295"/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</row>
    <row r="295" s="233" customFormat="1" ht="15.9" customHeight="1" spans="1:27">
      <c r="A295" s="295"/>
      <c r="B295" s="295"/>
      <c r="C295" s="295"/>
      <c r="D295" s="295"/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</row>
    <row r="296" s="233" customFormat="1" ht="15.9" customHeight="1" spans="1:27">
      <c r="A296" s="295"/>
      <c r="B296" s="295"/>
      <c r="C296" s="295"/>
      <c r="D296" s="295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</row>
    <row r="297" s="233" customFormat="1" ht="15.9" customHeight="1" spans="1:27">
      <c r="A297" s="295"/>
      <c r="B297" s="295"/>
      <c r="C297" s="295"/>
      <c r="D297" s="295"/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</row>
    <row r="298" s="233" customFormat="1" ht="15.9" customHeight="1" spans="1:27">
      <c r="A298" s="295"/>
      <c r="B298" s="295"/>
      <c r="C298" s="295"/>
      <c r="D298" s="295"/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</row>
    <row r="299" s="233" customFormat="1" ht="15.9" customHeight="1" spans="1:27">
      <c r="A299" s="295"/>
      <c r="B299" s="295"/>
      <c r="C299" s="295"/>
      <c r="D299" s="295"/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</row>
    <row r="300" s="233" customFormat="1" ht="15.9" customHeight="1" spans="1:27">
      <c r="A300" s="295"/>
      <c r="B300" s="295"/>
      <c r="C300" s="295"/>
      <c r="D300" s="295"/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</row>
    <row r="301" s="233" customFormat="1" ht="15.9" customHeight="1" spans="1:27">
      <c r="A301" s="295"/>
      <c r="B301" s="295"/>
      <c r="C301" s="295"/>
      <c r="D301" s="295"/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</row>
    <row r="302" s="233" customFormat="1" ht="15.9" customHeight="1" spans="1:27">
      <c r="A302" s="295"/>
      <c r="B302" s="295"/>
      <c r="C302" s="295"/>
      <c r="D302" s="295"/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</row>
    <row r="303" s="233" customFormat="1" ht="15.9" customHeight="1" spans="1:27">
      <c r="A303" s="295"/>
      <c r="B303" s="295"/>
      <c r="C303" s="295"/>
      <c r="D303" s="295"/>
      <c r="E303" s="295"/>
      <c r="F303" s="295"/>
      <c r="G303" s="295"/>
      <c r="H303" s="29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</row>
    <row r="304" s="233" customFormat="1" ht="15.9" customHeight="1" spans="1:27">
      <c r="A304" s="295"/>
      <c r="B304" s="295"/>
      <c r="C304" s="295"/>
      <c r="D304" s="295"/>
      <c r="E304" s="295"/>
      <c r="F304" s="295"/>
      <c r="G304" s="295"/>
      <c r="H304" s="29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</row>
    <row r="305" s="233" customFormat="1" ht="15.9" customHeight="1" spans="1:27">
      <c r="A305" s="295"/>
      <c r="B305" s="295"/>
      <c r="C305" s="295"/>
      <c r="D305" s="295"/>
      <c r="E305" s="295"/>
      <c r="F305" s="295"/>
      <c r="G305" s="295"/>
      <c r="H305" s="29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</row>
    <row r="306" s="233" customFormat="1" ht="15.9" customHeight="1" spans="1:27">
      <c r="A306" s="295"/>
      <c r="B306" s="295"/>
      <c r="C306" s="295"/>
      <c r="D306" s="295"/>
      <c r="E306" s="295"/>
      <c r="F306" s="295"/>
      <c r="G306" s="295"/>
      <c r="H306" s="29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</row>
    <row r="307" s="233" customFormat="1" ht="15.9" customHeight="1" spans="1:27">
      <c r="A307" s="295"/>
      <c r="B307" s="295"/>
      <c r="C307" s="295"/>
      <c r="D307" s="295"/>
      <c r="E307" s="295"/>
      <c r="F307" s="295"/>
      <c r="G307" s="295"/>
      <c r="H307" s="29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</row>
    <row r="308" s="233" customFormat="1" ht="15.9" customHeight="1" spans="1:27">
      <c r="A308" s="295"/>
      <c r="B308" s="295"/>
      <c r="C308" s="295"/>
      <c r="D308" s="295"/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</row>
    <row r="309" s="233" customFormat="1" ht="15.9" customHeight="1" spans="1:27">
      <c r="A309" s="295"/>
      <c r="B309" s="295"/>
      <c r="C309" s="295"/>
      <c r="D309" s="295"/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</row>
    <row r="310" s="233" customFormat="1" ht="15.9" customHeight="1" spans="1:27">
      <c r="A310" s="295"/>
      <c r="B310" s="295"/>
      <c r="C310" s="295"/>
      <c r="D310" s="295"/>
      <c r="E310" s="295"/>
      <c r="F310" s="295"/>
      <c r="G310" s="295"/>
      <c r="H310" s="295"/>
      <c r="I310" s="295"/>
      <c r="J310" s="295"/>
      <c r="K310" s="295"/>
      <c r="L310" s="295"/>
      <c r="M310" s="295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</row>
    <row r="311" s="233" customFormat="1" ht="15.9" customHeight="1" spans="1:27">
      <c r="A311" s="295"/>
      <c r="B311" s="295"/>
      <c r="C311" s="295"/>
      <c r="D311" s="295"/>
      <c r="E311" s="295"/>
      <c r="F311" s="295"/>
      <c r="G311" s="295"/>
      <c r="H311" s="295"/>
      <c r="I311" s="295"/>
      <c r="J311" s="295"/>
      <c r="K311" s="295"/>
      <c r="L311" s="295"/>
      <c r="M311" s="295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</row>
    <row r="312" s="233" customFormat="1" ht="15.9" customHeight="1" spans="1:27">
      <c r="A312" s="295"/>
      <c r="B312" s="295"/>
      <c r="C312" s="295"/>
      <c r="D312" s="295"/>
      <c r="E312" s="295"/>
      <c r="F312" s="295"/>
      <c r="G312" s="295"/>
      <c r="H312" s="29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</row>
    <row r="313" s="233" customFormat="1" ht="15.9" customHeight="1" spans="1:27">
      <c r="A313" s="295"/>
      <c r="B313" s="295"/>
      <c r="C313" s="295"/>
      <c r="D313" s="295"/>
      <c r="E313" s="295"/>
      <c r="F313" s="295"/>
      <c r="G313" s="295"/>
      <c r="H313" s="295"/>
      <c r="I313" s="295"/>
      <c r="J313" s="295"/>
      <c r="K313" s="295"/>
      <c r="L313" s="295"/>
      <c r="M313" s="295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</row>
    <row r="314" s="233" customFormat="1" ht="15.9" customHeight="1" spans="1:27">
      <c r="A314" s="295"/>
      <c r="B314" s="295"/>
      <c r="C314" s="295"/>
      <c r="D314" s="295"/>
      <c r="E314" s="295"/>
      <c r="F314" s="295"/>
      <c r="G314" s="295"/>
      <c r="H314" s="295"/>
      <c r="I314" s="295"/>
      <c r="J314" s="295"/>
      <c r="K314" s="295"/>
      <c r="L314" s="295"/>
      <c r="M314" s="295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</row>
    <row r="315" s="233" customFormat="1" ht="15.9" customHeight="1" spans="1:27">
      <c r="A315" s="295"/>
      <c r="B315" s="295"/>
      <c r="C315" s="295"/>
      <c r="D315" s="295"/>
      <c r="E315" s="295"/>
      <c r="F315" s="295"/>
      <c r="G315" s="295"/>
      <c r="H315" s="295"/>
      <c r="I315" s="295"/>
      <c r="J315" s="295"/>
      <c r="K315" s="295"/>
      <c r="L315" s="295"/>
      <c r="M315" s="295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</row>
    <row r="316" s="233" customFormat="1" ht="15.9" customHeight="1" spans="1:27">
      <c r="A316" s="295"/>
      <c r="B316" s="295"/>
      <c r="C316" s="295"/>
      <c r="D316" s="295"/>
      <c r="E316" s="295"/>
      <c r="F316" s="295"/>
      <c r="G316" s="295"/>
      <c r="H316" s="295"/>
      <c r="I316" s="295"/>
      <c r="J316" s="295"/>
      <c r="K316" s="295"/>
      <c r="L316" s="295"/>
      <c r="M316" s="295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</row>
    <row r="317" s="233" customFormat="1" ht="15.9" customHeight="1" spans="1:27">
      <c r="A317" s="295"/>
      <c r="B317" s="295"/>
      <c r="C317" s="295"/>
      <c r="D317" s="295"/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</row>
    <row r="318" s="233" customFormat="1" ht="15.9" customHeight="1" spans="1:27">
      <c r="A318" s="295"/>
      <c r="B318" s="295"/>
      <c r="C318" s="295"/>
      <c r="D318" s="295"/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</row>
    <row r="319" s="233" customFormat="1" ht="15.9" customHeight="1" spans="1:27">
      <c r="A319" s="295"/>
      <c r="B319" s="295"/>
      <c r="C319" s="295"/>
      <c r="D319" s="295"/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</row>
    <row r="320" s="233" customFormat="1" ht="15.9" customHeight="1" spans="1:27">
      <c r="A320" s="295"/>
      <c r="B320" s="295"/>
      <c r="C320" s="295"/>
      <c r="D320" s="295"/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</row>
    <row r="321" s="233" customFormat="1" ht="15.9" customHeight="1" spans="1:27">
      <c r="A321" s="295"/>
      <c r="B321" s="295"/>
      <c r="C321" s="295"/>
      <c r="D321" s="295"/>
      <c r="E321" s="295"/>
      <c r="F321" s="295"/>
      <c r="G321" s="295"/>
      <c r="H321" s="295"/>
      <c r="I321" s="295"/>
      <c r="J321" s="295"/>
      <c r="K321" s="295"/>
      <c r="L321" s="295"/>
      <c r="M321" s="295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</row>
    <row r="322" s="233" customFormat="1" ht="15.9" customHeight="1" spans="1:27">
      <c r="A322" s="295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5"/>
      <c r="M322" s="295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</row>
    <row r="323" s="233" customFormat="1" ht="15.9" customHeight="1" spans="1:27">
      <c r="A323" s="295"/>
      <c r="B323" s="295"/>
      <c r="C323" s="295"/>
      <c r="D323" s="295"/>
      <c r="E323" s="295"/>
      <c r="F323" s="295"/>
      <c r="G323" s="29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</row>
    <row r="324" s="233" customFormat="1" ht="15.9" customHeight="1" spans="1:27">
      <c r="A324" s="295"/>
      <c r="B324" s="295"/>
      <c r="C324" s="295"/>
      <c r="D324" s="295"/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</row>
    <row r="325" s="233" customFormat="1" ht="15.9" customHeight="1" spans="1:27">
      <c r="A325" s="295"/>
      <c r="B325" s="295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</row>
    <row r="326" s="233" customFormat="1" ht="15.9" customHeight="1" spans="1:27">
      <c r="A326" s="295"/>
      <c r="B326" s="295"/>
      <c r="C326" s="295"/>
      <c r="D326" s="295"/>
      <c r="E326" s="295"/>
      <c r="F326" s="295"/>
      <c r="G326" s="295"/>
      <c r="H326" s="295"/>
      <c r="I326" s="295"/>
      <c r="J326" s="295"/>
      <c r="K326" s="295"/>
      <c r="L326" s="295"/>
      <c r="M326" s="295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</row>
    <row r="327" s="233" customFormat="1" ht="15.9" customHeight="1" spans="1:27">
      <c r="A327" s="295"/>
      <c r="B327" s="295"/>
      <c r="C327" s="295"/>
      <c r="D327" s="295"/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</row>
    <row r="328" s="233" customFormat="1" ht="15.9" customHeight="1" spans="1:27">
      <c r="A328" s="295"/>
      <c r="B328" s="295"/>
      <c r="C328" s="295"/>
      <c r="D328" s="295"/>
      <c r="E328" s="295"/>
      <c r="F328" s="295"/>
      <c r="G328" s="295"/>
      <c r="H328" s="295"/>
      <c r="I328" s="295"/>
      <c r="J328" s="295"/>
      <c r="K328" s="295"/>
      <c r="L328" s="295"/>
      <c r="M328" s="295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</row>
    <row r="329" s="233" customFormat="1" ht="15.9" customHeight="1" spans="1:27">
      <c r="A329" s="295"/>
      <c r="B329" s="295"/>
      <c r="C329" s="295"/>
      <c r="D329" s="295"/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</row>
    <row r="330" s="233" customFormat="1" ht="15.9" customHeight="1" spans="1:27">
      <c r="A330" s="295"/>
      <c r="B330" s="295"/>
      <c r="C330" s="295"/>
      <c r="D330" s="295"/>
      <c r="E330" s="295"/>
      <c r="F330" s="295"/>
      <c r="G330" s="295"/>
      <c r="H330" s="295"/>
      <c r="I330" s="295"/>
      <c r="J330" s="295"/>
      <c r="K330" s="295"/>
      <c r="L330" s="295"/>
      <c r="M330" s="295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</row>
    <row r="331" s="233" customFormat="1" ht="15.9" customHeight="1" spans="1:27">
      <c r="A331" s="295"/>
      <c r="B331" s="295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</row>
    <row r="332" s="233" customFormat="1" ht="15.9" customHeight="1" spans="1:27">
      <c r="A332" s="295"/>
      <c r="B332" s="295"/>
      <c r="C332" s="295"/>
      <c r="D332" s="295"/>
      <c r="E332" s="295"/>
      <c r="F332" s="295"/>
      <c r="G332" s="295"/>
      <c r="H332" s="295"/>
      <c r="I332" s="295"/>
      <c r="J332" s="295"/>
      <c r="K332" s="295"/>
      <c r="L332" s="295"/>
      <c r="M332" s="295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</row>
    <row r="333" s="233" customFormat="1" ht="15.9" customHeight="1" spans="1:27">
      <c r="A333" s="295"/>
      <c r="B333" s="295"/>
      <c r="C333" s="295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</row>
    <row r="334" s="233" customFormat="1" ht="15.9" customHeight="1" spans="1:27">
      <c r="A334" s="295"/>
      <c r="B334" s="295"/>
      <c r="C334" s="295"/>
      <c r="D334" s="295"/>
      <c r="E334" s="295"/>
      <c r="F334" s="295"/>
      <c r="G334" s="295"/>
      <c r="H334" s="295"/>
      <c r="I334" s="295"/>
      <c r="J334" s="295"/>
      <c r="K334" s="295"/>
      <c r="L334" s="295"/>
      <c r="M334" s="295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</row>
    <row r="335" s="233" customFormat="1" ht="15.9" customHeight="1" spans="1:27">
      <c r="A335" s="295"/>
      <c r="B335" s="295"/>
      <c r="C335" s="295"/>
      <c r="D335" s="295"/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</row>
    <row r="336" s="233" customFormat="1" ht="15.9" customHeight="1" spans="1:27">
      <c r="A336" s="295"/>
      <c r="B336" s="295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</row>
    <row r="337" s="233" customFormat="1" ht="15.9" customHeight="1" spans="1:27">
      <c r="A337" s="295"/>
      <c r="B337" s="295"/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</row>
    <row r="338" s="233" customFormat="1" ht="15.9" customHeight="1" spans="1:27">
      <c r="A338" s="295"/>
      <c r="B338" s="295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</row>
    <row r="339" s="233" customFormat="1" ht="15.9" customHeight="1" spans="1:27">
      <c r="A339" s="295"/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</row>
    <row r="340" s="233" customFormat="1" ht="15.9" customHeight="1" spans="1:27">
      <c r="A340" s="295"/>
      <c r="B340" s="295"/>
      <c r="C340" s="295"/>
      <c r="D340" s="295"/>
      <c r="E340" s="295"/>
      <c r="F340" s="295"/>
      <c r="G340" s="295"/>
      <c r="H340" s="295"/>
      <c r="I340" s="295"/>
      <c r="J340" s="295"/>
      <c r="K340" s="295"/>
      <c r="L340" s="295"/>
      <c r="M340" s="295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</row>
    <row r="341" s="233" customFormat="1" ht="15.9" customHeight="1" spans="1:27">
      <c r="A341" s="295"/>
      <c r="B341" s="295"/>
      <c r="C341" s="295"/>
      <c r="D341" s="295"/>
      <c r="E341" s="295"/>
      <c r="F341" s="295"/>
      <c r="G341" s="295"/>
      <c r="H341" s="295"/>
      <c r="I341" s="295"/>
      <c r="J341" s="295"/>
      <c r="K341" s="295"/>
      <c r="L341" s="295"/>
      <c r="M341" s="295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</row>
    <row r="342" s="233" customFormat="1" ht="15.9" customHeight="1" spans="1:27">
      <c r="A342" s="295"/>
      <c r="B342" s="295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</row>
    <row r="343" s="233" customFormat="1" ht="15.9" customHeight="1" spans="1:27">
      <c r="A343" s="295"/>
      <c r="B343" s="295"/>
      <c r="C343" s="295"/>
      <c r="D343" s="295"/>
      <c r="E343" s="295"/>
      <c r="F343" s="295"/>
      <c r="G343" s="295"/>
      <c r="H343" s="295"/>
      <c r="I343" s="295"/>
      <c r="J343" s="295"/>
      <c r="K343" s="295"/>
      <c r="L343" s="295"/>
      <c r="M343" s="295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</row>
    <row r="344" s="233" customFormat="1" ht="15.9" customHeight="1" spans="1:27">
      <c r="A344" s="295"/>
      <c r="B344" s="295"/>
      <c r="C344" s="295"/>
      <c r="D344" s="295"/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</row>
    <row r="345" s="233" customFormat="1" ht="15.9" customHeight="1" spans="1:27">
      <c r="A345" s="295"/>
      <c r="B345" s="295"/>
      <c r="C345" s="295"/>
      <c r="D345" s="295"/>
      <c r="E345" s="295"/>
      <c r="F345" s="295"/>
      <c r="G345" s="295"/>
      <c r="H345" s="295"/>
      <c r="I345" s="295"/>
      <c r="J345" s="295"/>
      <c r="K345" s="295"/>
      <c r="L345" s="295"/>
      <c r="M345" s="295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</row>
    <row r="346" s="233" customFormat="1" ht="15.9" customHeight="1" spans="1:27">
      <c r="A346" s="295"/>
      <c r="B346" s="295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</row>
    <row r="347" s="233" customFormat="1" ht="15.9" customHeight="1" spans="1:27">
      <c r="A347" s="295"/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</row>
    <row r="348" s="233" customFormat="1" ht="15.9" customHeight="1" spans="1:27">
      <c r="A348" s="295"/>
      <c r="B348" s="295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</row>
    <row r="349" s="233" customFormat="1" ht="15.9" customHeight="1" spans="1:27">
      <c r="A349" s="295"/>
      <c r="B349" s="295"/>
      <c r="C349" s="295"/>
      <c r="D349" s="295"/>
      <c r="E349" s="295"/>
      <c r="F349" s="295"/>
      <c r="G349" s="295"/>
      <c r="H349" s="295"/>
      <c r="I349" s="295"/>
      <c r="J349" s="295"/>
      <c r="K349" s="295"/>
      <c r="L349" s="295"/>
      <c r="M349" s="295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</row>
    <row r="350" s="233" customFormat="1" ht="15.9" customHeight="1" spans="1:27">
      <c r="A350" s="295"/>
      <c r="B350" s="295"/>
      <c r="C350" s="295"/>
      <c r="D350" s="295"/>
      <c r="E350" s="295"/>
      <c r="F350" s="295"/>
      <c r="G350" s="295"/>
      <c r="H350" s="295"/>
      <c r="I350" s="295"/>
      <c r="J350" s="295"/>
      <c r="K350" s="295"/>
      <c r="L350" s="295"/>
      <c r="M350" s="295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</row>
    <row r="351" s="233" customFormat="1" ht="15.9" customHeight="1" spans="1:27">
      <c r="A351" s="295"/>
      <c r="B351" s="295"/>
      <c r="C351" s="295"/>
      <c r="D351" s="295"/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</row>
    <row r="352" s="233" customFormat="1" ht="15.9" customHeight="1" spans="1:27">
      <c r="A352" s="295"/>
      <c r="B352" s="295"/>
      <c r="C352" s="295"/>
      <c r="D352" s="295"/>
      <c r="E352" s="295"/>
      <c r="F352" s="295"/>
      <c r="G352" s="295"/>
      <c r="H352" s="295"/>
      <c r="I352" s="295"/>
      <c r="J352" s="295"/>
      <c r="K352" s="295"/>
      <c r="L352" s="295"/>
      <c r="M352" s="295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</row>
    <row r="353" s="233" customFormat="1" ht="15.9" customHeight="1" spans="1:27">
      <c r="A353" s="295"/>
      <c r="B353" s="295"/>
      <c r="C353" s="295"/>
      <c r="D353" s="295"/>
      <c r="E353" s="295"/>
      <c r="F353" s="295"/>
      <c r="G353" s="295"/>
      <c r="H353" s="295"/>
      <c r="I353" s="295"/>
      <c r="J353" s="295"/>
      <c r="K353" s="295"/>
      <c r="L353" s="295"/>
      <c r="M353" s="295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</row>
    <row r="354" s="233" customFormat="1" ht="15.9" customHeight="1" spans="1:27">
      <c r="A354" s="295"/>
      <c r="B354" s="295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</row>
    <row r="355" s="233" customFormat="1" ht="15.9" customHeight="1" spans="1:27">
      <c r="A355" s="295"/>
      <c r="B355" s="295"/>
      <c r="C355" s="295"/>
      <c r="D355" s="295"/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</row>
    <row r="356" s="233" customFormat="1" ht="15.9" customHeight="1" spans="1:27">
      <c r="A356" s="295"/>
      <c r="B356" s="295"/>
      <c r="C356" s="295"/>
      <c r="D356" s="295"/>
      <c r="E356" s="295"/>
      <c r="F356" s="295"/>
      <c r="G356" s="295"/>
      <c r="H356" s="295"/>
      <c r="I356" s="295"/>
      <c r="J356" s="295"/>
      <c r="K356" s="295"/>
      <c r="L356" s="295"/>
      <c r="M356" s="295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</row>
    <row r="357" s="233" customFormat="1" ht="15.9" customHeight="1" spans="1:27">
      <c r="A357" s="295"/>
      <c r="B357" s="295"/>
      <c r="C357" s="295"/>
      <c r="D357" s="295"/>
      <c r="E357" s="295"/>
      <c r="F357" s="295"/>
      <c r="G357" s="295"/>
      <c r="H357" s="295"/>
      <c r="I357" s="295"/>
      <c r="J357" s="295"/>
      <c r="K357" s="295"/>
      <c r="L357" s="295"/>
      <c r="M357" s="295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</row>
    <row r="358" s="233" customFormat="1" ht="15.9" customHeight="1" spans="1:27">
      <c r="A358" s="295"/>
      <c r="B358" s="295"/>
      <c r="C358" s="295"/>
      <c r="D358" s="295"/>
      <c r="E358" s="295"/>
      <c r="F358" s="295"/>
      <c r="G358" s="295"/>
      <c r="H358" s="295"/>
      <c r="I358" s="295"/>
      <c r="J358" s="295"/>
      <c r="K358" s="295"/>
      <c r="L358" s="295"/>
      <c r="M358" s="295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</row>
    <row r="359" s="233" customFormat="1" ht="15.9" customHeight="1" spans="1:27">
      <c r="A359" s="295"/>
      <c r="B359" s="295"/>
      <c r="C359" s="295"/>
      <c r="D359" s="295"/>
      <c r="E359" s="295"/>
      <c r="F359" s="295"/>
      <c r="G359" s="295"/>
      <c r="H359" s="295"/>
      <c r="I359" s="295"/>
      <c r="J359" s="295"/>
      <c r="K359" s="295"/>
      <c r="L359" s="295"/>
      <c r="M359" s="295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</row>
    <row r="360" s="233" customFormat="1" ht="15.9" customHeight="1" spans="1:27">
      <c r="A360" s="295"/>
      <c r="B360" s="295"/>
      <c r="C360" s="295"/>
      <c r="D360" s="295"/>
      <c r="E360" s="295"/>
      <c r="F360" s="295"/>
      <c r="G360" s="295"/>
      <c r="H360" s="295"/>
      <c r="I360" s="295"/>
      <c r="J360" s="295"/>
      <c r="K360" s="295"/>
      <c r="L360" s="295"/>
      <c r="M360" s="295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</row>
    <row r="361" s="233" customFormat="1" ht="15.9" customHeight="1" spans="1:27">
      <c r="A361" s="295"/>
      <c r="B361" s="295"/>
      <c r="C361" s="295"/>
      <c r="D361" s="295"/>
      <c r="E361" s="295"/>
      <c r="F361" s="295"/>
      <c r="G361" s="295"/>
      <c r="H361" s="295"/>
      <c r="I361" s="295"/>
      <c r="J361" s="295"/>
      <c r="K361" s="295"/>
      <c r="L361" s="295"/>
      <c r="M361" s="295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</row>
    <row r="362" s="233" customFormat="1" ht="15.9" customHeight="1" spans="1:27">
      <c r="A362" s="295"/>
      <c r="B362" s="295"/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</row>
    <row r="363" s="233" customFormat="1" ht="15.9" customHeight="1" spans="1:27">
      <c r="A363" s="295"/>
      <c r="B363" s="295"/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</row>
    <row r="364" s="233" customFormat="1" ht="15.9" customHeight="1" spans="1:27">
      <c r="A364" s="295"/>
      <c r="B364" s="295"/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</row>
    <row r="365" s="233" customFormat="1" ht="15.9" customHeight="1" spans="1:27">
      <c r="A365" s="295"/>
      <c r="B365" s="295"/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</row>
    <row r="366" s="233" customFormat="1" ht="15.9" customHeight="1" spans="1:27">
      <c r="A366" s="295"/>
      <c r="B366" s="295"/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</row>
    <row r="367" s="233" customFormat="1" ht="15.9" customHeight="1" spans="1:27">
      <c r="A367" s="295"/>
      <c r="B367" s="295"/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</row>
    <row r="368" s="233" customFormat="1" ht="15.9" customHeight="1" spans="1:27">
      <c r="A368" s="295"/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</row>
    <row r="369" s="233" customFormat="1" ht="15.9" customHeight="1" spans="1:27">
      <c r="A369" s="295"/>
      <c r="B369" s="295"/>
      <c r="C369" s="295"/>
      <c r="D369" s="295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</row>
    <row r="370" s="233" customFormat="1" ht="15.9" customHeight="1" spans="1:27">
      <c r="A370" s="295"/>
      <c r="B370" s="295"/>
      <c r="C370" s="295"/>
      <c r="D370" s="295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</row>
    <row r="371" s="233" customFormat="1" ht="15.9" customHeight="1" spans="1:27">
      <c r="A371" s="295"/>
      <c r="B371" s="295"/>
      <c r="C371" s="295"/>
      <c r="D371" s="295"/>
      <c r="E371" s="295"/>
      <c r="F371" s="295"/>
      <c r="G371" s="295"/>
      <c r="H371" s="295"/>
      <c r="I371" s="295"/>
      <c r="J371" s="295"/>
      <c r="K371" s="295"/>
      <c r="L371" s="295"/>
      <c r="M371" s="295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</row>
    <row r="372" s="233" customFormat="1" ht="15.9" customHeight="1" spans="1:27">
      <c r="A372" s="295"/>
      <c r="B372" s="295"/>
      <c r="C372" s="295"/>
      <c r="D372" s="295"/>
      <c r="E372" s="295"/>
      <c r="F372" s="295"/>
      <c r="G372" s="295"/>
      <c r="H372" s="295"/>
      <c r="I372" s="295"/>
      <c r="J372" s="295"/>
      <c r="K372" s="295"/>
      <c r="L372" s="295"/>
      <c r="M372" s="295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</row>
    <row r="373" s="233" customFormat="1" ht="15.9" customHeight="1" spans="1:27">
      <c r="A373" s="295"/>
      <c r="B373" s="295"/>
      <c r="C373" s="295"/>
      <c r="D373" s="295"/>
      <c r="E373" s="295"/>
      <c r="F373" s="295"/>
      <c r="G373" s="295"/>
      <c r="H373" s="295"/>
      <c r="I373" s="295"/>
      <c r="J373" s="295"/>
      <c r="K373" s="295"/>
      <c r="L373" s="295"/>
      <c r="M373" s="295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</row>
    <row r="374" s="233" customFormat="1" ht="15.9" customHeight="1" spans="1:27">
      <c r="A374" s="295"/>
      <c r="B374" s="295"/>
      <c r="C374" s="295"/>
      <c r="D374" s="295"/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</row>
    <row r="375" s="233" customFormat="1" ht="15.9" customHeight="1" spans="1:27">
      <c r="A375" s="295"/>
      <c r="B375" s="295"/>
      <c r="C375" s="295"/>
      <c r="D375" s="295"/>
      <c r="E375" s="295"/>
      <c r="F375" s="295"/>
      <c r="G375" s="295"/>
      <c r="H375" s="295"/>
      <c r="I375" s="295"/>
      <c r="J375" s="295"/>
      <c r="K375" s="295"/>
      <c r="L375" s="295"/>
      <c r="M375" s="295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</row>
    <row r="376" s="233" customFormat="1" ht="15.9" customHeight="1" spans="1:27">
      <c r="A376" s="295"/>
      <c r="B376" s="295"/>
      <c r="C376" s="295"/>
      <c r="D376" s="295"/>
      <c r="E376" s="295"/>
      <c r="F376" s="295"/>
      <c r="G376" s="295"/>
      <c r="H376" s="295"/>
      <c r="I376" s="295"/>
      <c r="J376" s="295"/>
      <c r="K376" s="295"/>
      <c r="L376" s="295"/>
      <c r="M376" s="295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  <c r="AA376" s="295"/>
    </row>
    <row r="377" s="233" customFormat="1" ht="15.9" customHeight="1" spans="1:27">
      <c r="A377" s="295"/>
      <c r="B377" s="295"/>
      <c r="C377" s="295"/>
      <c r="D377" s="295"/>
      <c r="E377" s="295"/>
      <c r="F377" s="295"/>
      <c r="G377" s="295"/>
      <c r="H377" s="295"/>
      <c r="I377" s="295"/>
      <c r="J377" s="295"/>
      <c r="K377" s="295"/>
      <c r="L377" s="295"/>
      <c r="M377" s="295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  <c r="AA377" s="295"/>
    </row>
    <row r="378" s="233" customFormat="1" ht="15.9" customHeight="1" spans="1:27">
      <c r="A378" s="295"/>
      <c r="B378" s="295"/>
      <c r="C378" s="295"/>
      <c r="D378" s="295"/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  <c r="AA378" s="295"/>
    </row>
    <row r="379" s="233" customFormat="1" ht="15.9" customHeight="1" spans="1:27">
      <c r="A379" s="295"/>
      <c r="B379" s="295"/>
      <c r="C379" s="295"/>
      <c r="D379" s="295"/>
      <c r="E379" s="295"/>
      <c r="F379" s="295"/>
      <c r="G379" s="295"/>
      <c r="H379" s="295"/>
      <c r="I379" s="295"/>
      <c r="J379" s="295"/>
      <c r="K379" s="295"/>
      <c r="L379" s="295"/>
      <c r="M379" s="295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  <c r="AA379" s="295"/>
    </row>
    <row r="380" s="233" customFormat="1" ht="15.9" customHeight="1" spans="1:27">
      <c r="A380" s="295"/>
      <c r="B380" s="295"/>
      <c r="C380" s="295"/>
      <c r="D380" s="295"/>
      <c r="E380" s="295"/>
      <c r="F380" s="295"/>
      <c r="G380" s="295"/>
      <c r="H380" s="295"/>
      <c r="I380" s="295"/>
      <c r="J380" s="295"/>
      <c r="K380" s="295"/>
      <c r="L380" s="295"/>
      <c r="M380" s="295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  <c r="AA380" s="295"/>
    </row>
    <row r="381" s="233" customFormat="1" ht="15.9" customHeight="1" spans="1:27">
      <c r="A381" s="295"/>
      <c r="B381" s="295"/>
      <c r="C381" s="295"/>
      <c r="D381" s="295"/>
      <c r="E381" s="295"/>
      <c r="F381" s="295"/>
      <c r="G381" s="295"/>
      <c r="H381" s="295"/>
      <c r="I381" s="295"/>
      <c r="J381" s="295"/>
      <c r="K381" s="295"/>
      <c r="L381" s="295"/>
      <c r="M381" s="295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  <c r="AA381" s="295"/>
    </row>
    <row r="382" s="233" customFormat="1" ht="15.9" customHeight="1" spans="1:27">
      <c r="A382" s="295"/>
      <c r="B382" s="295"/>
      <c r="C382" s="295"/>
      <c r="D382" s="295"/>
      <c r="E382" s="295"/>
      <c r="F382" s="295"/>
      <c r="G382" s="295"/>
      <c r="H382" s="295"/>
      <c r="I382" s="295"/>
      <c r="J382" s="295"/>
      <c r="K382" s="295"/>
      <c r="L382" s="295"/>
      <c r="M382" s="295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  <c r="AA382" s="295"/>
    </row>
    <row r="383" s="233" customFormat="1" ht="15.9" customHeight="1" spans="1:27">
      <c r="A383" s="295"/>
      <c r="B383" s="295"/>
      <c r="C383" s="295"/>
      <c r="D383" s="295"/>
      <c r="E383" s="295"/>
      <c r="F383" s="295"/>
      <c r="G383" s="295"/>
      <c r="H383" s="295"/>
      <c r="I383" s="295"/>
      <c r="J383" s="295"/>
      <c r="K383" s="295"/>
      <c r="L383" s="295"/>
      <c r="M383" s="295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  <c r="AA383" s="295"/>
    </row>
    <row r="384" s="233" customFormat="1" ht="15.9" customHeight="1" spans="1:27">
      <c r="A384" s="295"/>
      <c r="B384" s="295"/>
      <c r="C384" s="295"/>
      <c r="D384" s="295"/>
      <c r="E384" s="295"/>
      <c r="F384" s="295"/>
      <c r="G384" s="295"/>
      <c r="H384" s="295"/>
      <c r="I384" s="295"/>
      <c r="J384" s="295"/>
      <c r="K384" s="295"/>
      <c r="L384" s="295"/>
      <c r="M384" s="295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  <c r="AA384" s="295"/>
    </row>
    <row r="385" s="233" customFormat="1" ht="15.9" customHeight="1" spans="1:27">
      <c r="A385" s="295"/>
      <c r="B385" s="295"/>
      <c r="C385" s="295"/>
      <c r="D385" s="295"/>
      <c r="E385" s="295"/>
      <c r="F385" s="295"/>
      <c r="G385" s="295"/>
      <c r="H385" s="295"/>
      <c r="I385" s="295"/>
      <c r="J385" s="295"/>
      <c r="K385" s="295"/>
      <c r="L385" s="295"/>
      <c r="M385" s="295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  <c r="AA385" s="295"/>
    </row>
    <row r="386" s="233" customFormat="1" ht="15.9" customHeight="1" spans="1:27">
      <c r="A386" s="295"/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  <c r="AA386" s="295"/>
    </row>
    <row r="387" s="233" customFormat="1" ht="15.9" customHeight="1" spans="1:27">
      <c r="A387" s="295"/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295"/>
      <c r="M387" s="295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  <c r="AA387" s="295"/>
    </row>
    <row r="388" s="233" customFormat="1" ht="15.9" customHeight="1" spans="1:27">
      <c r="A388" s="295"/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</row>
    <row r="389" s="233" customFormat="1" ht="15.9" customHeight="1" spans="1:27">
      <c r="A389" s="295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</row>
    <row r="390" s="233" customFormat="1" ht="15.9" customHeight="1" spans="1:27">
      <c r="A390" s="295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</row>
    <row r="391" s="233" customFormat="1" ht="15.9" customHeight="1" spans="1:27">
      <c r="A391" s="295"/>
      <c r="B391" s="295"/>
      <c r="C391" s="295"/>
      <c r="D391" s="295"/>
      <c r="E391" s="295"/>
      <c r="F391" s="295"/>
      <c r="G391" s="295"/>
      <c r="H391" s="295"/>
      <c r="I391" s="295"/>
      <c r="J391" s="295"/>
      <c r="K391" s="295"/>
      <c r="L391" s="295"/>
      <c r="M391" s="295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  <c r="AA391" s="295"/>
    </row>
    <row r="392" s="233" customFormat="1" ht="15.9" customHeight="1" spans="1:27">
      <c r="A392" s="295"/>
      <c r="B392" s="295"/>
      <c r="C392" s="295"/>
      <c r="D392" s="295"/>
      <c r="E392" s="295"/>
      <c r="F392" s="295"/>
      <c r="G392" s="295"/>
      <c r="H392" s="295"/>
      <c r="I392" s="295"/>
      <c r="J392" s="295"/>
      <c r="K392" s="295"/>
      <c r="L392" s="295"/>
      <c r="M392" s="295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  <c r="AA392" s="295"/>
    </row>
    <row r="393" s="233" customFormat="1" ht="15.9" customHeight="1" spans="1:27">
      <c r="A393" s="295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</row>
    <row r="394" s="233" customFormat="1" ht="15.9" customHeight="1" spans="1:27">
      <c r="A394" s="295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</row>
    <row r="395" s="233" customFormat="1" ht="15.9" customHeight="1" spans="1:27">
      <c r="A395" s="295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</row>
    <row r="396" s="233" customFormat="1" ht="15.9" customHeight="1" spans="1:27">
      <c r="A396" s="295"/>
      <c r="B396" s="295"/>
      <c r="C396" s="295"/>
      <c r="D396" s="295"/>
      <c r="E396" s="295"/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</row>
    <row r="397" s="233" customFormat="1" ht="15.9" customHeight="1" spans="1:27">
      <c r="A397" s="295"/>
      <c r="B397" s="295"/>
      <c r="C397" s="295"/>
      <c r="D397" s="295"/>
      <c r="E397" s="295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</row>
    <row r="398" s="233" customFormat="1" ht="15.9" customHeight="1" spans="1:27">
      <c r="A398" s="295"/>
      <c r="B398" s="295"/>
      <c r="C398" s="295"/>
      <c r="D398" s="295"/>
      <c r="E398" s="295"/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</row>
    <row r="399" s="233" customFormat="1" ht="15.9" customHeight="1" spans="1:27">
      <c r="A399" s="295"/>
      <c r="B399" s="295"/>
      <c r="C399" s="295"/>
      <c r="D399" s="295"/>
      <c r="E399" s="295"/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</row>
    <row r="400" s="233" customFormat="1" ht="15.9" customHeight="1" spans="1:27">
      <c r="A400" s="295"/>
      <c r="B400" s="295"/>
      <c r="C400" s="295"/>
      <c r="D400" s="295"/>
      <c r="E400" s="295"/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</row>
    <row r="401" s="233" customFormat="1" ht="15.9" customHeight="1" spans="1:27">
      <c r="A401" s="295"/>
      <c r="B401" s="295"/>
      <c r="C401" s="295"/>
      <c r="D401" s="295"/>
      <c r="E401" s="295"/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</row>
    <row r="402" s="233" customFormat="1" ht="15.9" customHeight="1" spans="1:27">
      <c r="A402" s="295"/>
      <c r="B402" s="295"/>
      <c r="C402" s="295"/>
      <c r="D402" s="295"/>
      <c r="E402" s="295"/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</row>
    <row r="403" s="233" customFormat="1" ht="15.9" customHeight="1" spans="1:27">
      <c r="A403" s="295"/>
      <c r="B403" s="295"/>
      <c r="C403" s="295"/>
      <c r="D403" s="295"/>
      <c r="E403" s="295"/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</row>
    <row r="404" s="233" customFormat="1" ht="15.9" customHeight="1" spans="1:27">
      <c r="A404" s="295"/>
      <c r="B404" s="295"/>
      <c r="C404" s="295"/>
      <c r="D404" s="295"/>
      <c r="E404" s="295"/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</row>
    <row r="405" s="233" customFormat="1" ht="15.9" customHeight="1" spans="1:27">
      <c r="A405" s="295"/>
      <c r="B405" s="295"/>
      <c r="C405" s="295"/>
      <c r="D405" s="295"/>
      <c r="E405" s="295"/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</row>
    <row r="406" s="233" customFormat="1" ht="15.9" customHeight="1" spans="1:27">
      <c r="A406" s="295"/>
      <c r="B406" s="295"/>
      <c r="C406" s="295"/>
      <c r="D406" s="295"/>
      <c r="E406" s="295"/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</row>
    <row r="407" s="233" customFormat="1" ht="15.9" customHeight="1" spans="1:27">
      <c r="A407" s="295"/>
      <c r="B407" s="295"/>
      <c r="C407" s="295"/>
      <c r="D407" s="295"/>
      <c r="E407" s="295"/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</row>
    <row r="408" s="233" customFormat="1" ht="15.9" customHeight="1" spans="1:27">
      <c r="A408" s="295"/>
      <c r="B408" s="295"/>
      <c r="C408" s="295"/>
      <c r="D408" s="295"/>
      <c r="E408" s="295"/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</row>
    <row r="409" s="233" customFormat="1" ht="15.9" customHeight="1" spans="1:27">
      <c r="A409" s="295"/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</row>
    <row r="410" s="233" customFormat="1" ht="15.9" customHeight="1" spans="1:27">
      <c r="A410" s="295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</row>
    <row r="411" s="233" customFormat="1" ht="15.9" customHeight="1" spans="1:27">
      <c r="A411" s="295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</row>
    <row r="412" s="233" customFormat="1" ht="15.9" customHeight="1" spans="1:27">
      <c r="A412" s="295"/>
      <c r="B412" s="295"/>
      <c r="C412" s="295"/>
      <c r="D412" s="295"/>
      <c r="E412" s="295"/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</row>
    <row r="413" s="233" customFormat="1" ht="15.9" customHeight="1" spans="1:27">
      <c r="A413" s="295"/>
      <c r="B413" s="295"/>
      <c r="C413" s="295"/>
      <c r="D413" s="295"/>
      <c r="E413" s="295"/>
      <c r="F413" s="295"/>
      <c r="G413" s="295"/>
      <c r="H413" s="295"/>
      <c r="I413" s="295"/>
      <c r="J413" s="295"/>
      <c r="K413" s="295"/>
      <c r="L413" s="295"/>
      <c r="M413" s="295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  <c r="AA413" s="295"/>
    </row>
    <row r="414" s="233" customFormat="1" ht="15.9" customHeight="1" spans="1:27">
      <c r="A414" s="295"/>
      <c r="B414" s="295"/>
      <c r="C414" s="295"/>
      <c r="D414" s="295"/>
      <c r="E414" s="295"/>
      <c r="F414" s="295"/>
      <c r="G414" s="295"/>
      <c r="H414" s="295"/>
      <c r="I414" s="295"/>
      <c r="J414" s="295"/>
      <c r="K414" s="295"/>
      <c r="L414" s="295"/>
      <c r="M414" s="295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  <c r="AA414" s="295"/>
    </row>
    <row r="415" s="233" customFormat="1" ht="15.9" customHeight="1" spans="1:27">
      <c r="A415" s="295"/>
      <c r="B415" s="295"/>
      <c r="C415" s="295"/>
      <c r="D415" s="295"/>
      <c r="E415" s="295"/>
      <c r="F415" s="295"/>
      <c r="G415" s="295"/>
      <c r="H415" s="295"/>
      <c r="I415" s="295"/>
      <c r="J415" s="295"/>
      <c r="K415" s="295"/>
      <c r="L415" s="295"/>
      <c r="M415" s="295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  <c r="AA415" s="295"/>
    </row>
    <row r="416" s="233" customFormat="1" ht="15.9" customHeight="1" spans="1:27">
      <c r="A416" s="295"/>
      <c r="B416" s="295"/>
      <c r="C416" s="295"/>
      <c r="D416" s="295"/>
      <c r="E416" s="295"/>
      <c r="F416" s="295"/>
      <c r="G416" s="295"/>
      <c r="H416" s="295"/>
      <c r="I416" s="295"/>
      <c r="J416" s="295"/>
      <c r="K416" s="295"/>
      <c r="L416" s="295"/>
      <c r="M416" s="295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  <c r="AA416" s="295"/>
    </row>
    <row r="417" s="233" customFormat="1" ht="15.9" customHeight="1" spans="1:27">
      <c r="A417" s="295"/>
      <c r="B417" s="295"/>
      <c r="C417" s="295"/>
      <c r="D417" s="295"/>
      <c r="E417" s="295"/>
      <c r="F417" s="295"/>
      <c r="G417" s="295"/>
      <c r="H417" s="295"/>
      <c r="I417" s="295"/>
      <c r="J417" s="295"/>
      <c r="K417" s="295"/>
      <c r="L417" s="295"/>
      <c r="M417" s="295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  <c r="AA417" s="295"/>
    </row>
    <row r="418" s="233" customFormat="1" ht="15.9" customHeight="1" spans="1:27">
      <c r="A418" s="295"/>
      <c r="B418" s="295"/>
      <c r="C418" s="29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  <c r="AA418" s="295"/>
    </row>
    <row r="419" s="233" customFormat="1" ht="15.9" customHeight="1" spans="1:27">
      <c r="A419" s="295"/>
      <c r="B419" s="295"/>
      <c r="C419" s="295"/>
      <c r="D419" s="295"/>
      <c r="E419" s="295"/>
      <c r="F419" s="295"/>
      <c r="G419" s="295"/>
      <c r="H419" s="295"/>
      <c r="I419" s="295"/>
      <c r="J419" s="295"/>
      <c r="K419" s="295"/>
      <c r="L419" s="295"/>
      <c r="M419" s="295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  <c r="AA419" s="295"/>
    </row>
    <row r="420" s="233" customFormat="1" ht="15.9" customHeight="1" spans="1:27">
      <c r="A420" s="295"/>
      <c r="B420" s="295"/>
      <c r="C420" s="295"/>
      <c r="D420" s="295"/>
      <c r="E420" s="295"/>
      <c r="F420" s="295"/>
      <c r="G420" s="295"/>
      <c r="H420" s="295"/>
      <c r="I420" s="295"/>
      <c r="J420" s="295"/>
      <c r="K420" s="295"/>
      <c r="L420" s="295"/>
      <c r="M420" s="295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  <c r="AA420" s="295"/>
    </row>
    <row r="421" s="233" customFormat="1" ht="15.9" customHeight="1" spans="1:27">
      <c r="A421" s="295"/>
      <c r="B421" s="295"/>
      <c r="C421" s="295"/>
      <c r="D421" s="295"/>
      <c r="E421" s="295"/>
      <c r="F421" s="295"/>
      <c r="G421" s="295"/>
      <c r="H421" s="295"/>
      <c r="I421" s="295"/>
      <c r="J421" s="295"/>
      <c r="K421" s="295"/>
      <c r="L421" s="295"/>
      <c r="M421" s="295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  <c r="AA421" s="295"/>
    </row>
    <row r="422" s="233" customFormat="1" ht="15.9" customHeight="1" spans="1:27">
      <c r="A422" s="295"/>
      <c r="B422" s="295"/>
      <c r="C422" s="295"/>
      <c r="D422" s="295"/>
      <c r="E422" s="295"/>
      <c r="F422" s="295"/>
      <c r="G422" s="295"/>
      <c r="H422" s="295"/>
      <c r="I422" s="295"/>
      <c r="J422" s="295"/>
      <c r="K422" s="295"/>
      <c r="L422" s="295"/>
      <c r="M422" s="295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  <c r="AA422" s="295"/>
    </row>
    <row r="423" s="233" customFormat="1" ht="15.9" customHeight="1" spans="1:27">
      <c r="A423" s="295"/>
      <c r="B423" s="295"/>
      <c r="C423" s="295"/>
      <c r="D423" s="295"/>
      <c r="E423" s="295"/>
      <c r="F423" s="295"/>
      <c r="G423" s="295"/>
      <c r="H423" s="295"/>
      <c r="I423" s="295"/>
      <c r="J423" s="295"/>
      <c r="K423" s="295"/>
      <c r="L423" s="295"/>
      <c r="M423" s="295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  <c r="AA423" s="295"/>
    </row>
    <row r="424" s="233" customFormat="1" ht="15.9" customHeight="1" spans="1:27">
      <c r="A424" s="295"/>
      <c r="B424" s="295"/>
      <c r="C424" s="295"/>
      <c r="D424" s="295"/>
      <c r="E424" s="295"/>
      <c r="F424" s="295"/>
      <c r="G424" s="295"/>
      <c r="H424" s="295"/>
      <c r="I424" s="295"/>
      <c r="J424" s="295"/>
      <c r="K424" s="295"/>
      <c r="L424" s="295"/>
      <c r="M424" s="295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  <c r="AA424" s="295"/>
    </row>
    <row r="425" s="233" customFormat="1" ht="15.9" customHeight="1" spans="1:27">
      <c r="A425" s="295"/>
      <c r="B425" s="295"/>
      <c r="C425" s="295"/>
      <c r="D425" s="295"/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</row>
    <row r="426" s="233" customFormat="1" ht="15.9" customHeight="1" spans="1:27">
      <c r="A426" s="295"/>
      <c r="B426" s="295"/>
      <c r="C426" s="295"/>
      <c r="D426" s="295"/>
      <c r="E426" s="295"/>
      <c r="F426" s="295"/>
      <c r="G426" s="295"/>
      <c r="H426" s="295"/>
      <c r="I426" s="295"/>
      <c r="J426" s="295"/>
      <c r="K426" s="295"/>
      <c r="L426" s="295"/>
      <c r="M426" s="295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  <c r="AA426" s="295"/>
    </row>
    <row r="427" s="233" customFormat="1" ht="15.9" customHeight="1" spans="1:27">
      <c r="A427" s="295"/>
      <c r="B427" s="295"/>
      <c r="C427" s="295"/>
      <c r="D427" s="295"/>
      <c r="E427" s="295"/>
      <c r="F427" s="295"/>
      <c r="G427" s="295"/>
      <c r="H427" s="295"/>
      <c r="I427" s="295"/>
      <c r="J427" s="295"/>
      <c r="K427" s="295"/>
      <c r="L427" s="295"/>
      <c r="M427" s="295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  <c r="AA427" s="295"/>
    </row>
    <row r="428" s="233" customFormat="1" ht="15.9" customHeight="1" spans="1:27">
      <c r="A428" s="295"/>
      <c r="B428" s="295"/>
      <c r="C428" s="29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  <c r="AA428" s="295"/>
    </row>
    <row r="429" s="233" customFormat="1" ht="15.9" customHeight="1" spans="1:27">
      <c r="A429" s="295"/>
      <c r="B429" s="295"/>
      <c r="C429" s="295"/>
      <c r="D429" s="295"/>
      <c r="E429" s="295"/>
      <c r="F429" s="295"/>
      <c r="G429" s="295"/>
      <c r="H429" s="295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  <c r="AA429" s="295"/>
    </row>
    <row r="430" s="233" customFormat="1" ht="15.9" customHeight="1" spans="1:27">
      <c r="A430" s="295"/>
      <c r="B430" s="295"/>
      <c r="C430" s="295"/>
      <c r="D430" s="295"/>
      <c r="E430" s="295"/>
      <c r="F430" s="295"/>
      <c r="G430" s="295"/>
      <c r="H430" s="295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  <c r="AA430" s="295"/>
    </row>
    <row r="431" s="233" customFormat="1" ht="15.9" customHeight="1" spans="1:27">
      <c r="A431" s="295"/>
      <c r="B431" s="295"/>
      <c r="C431" s="295"/>
      <c r="D431" s="295"/>
      <c r="E431" s="295"/>
      <c r="F431" s="295"/>
      <c r="G431" s="295"/>
      <c r="H431" s="295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  <c r="AA431" s="295"/>
    </row>
    <row r="432" s="233" customFormat="1" ht="15.9" customHeight="1" spans="1:27">
      <c r="A432" s="295"/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</row>
    <row r="433" s="233" customFormat="1" ht="15.9" customHeight="1" spans="1:27">
      <c r="A433" s="295"/>
      <c r="B433" s="295"/>
      <c r="C433" s="295"/>
      <c r="D433" s="295"/>
      <c r="E433" s="295"/>
      <c r="F433" s="295"/>
      <c r="G433" s="295"/>
      <c r="H433" s="295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  <c r="AA433" s="295"/>
    </row>
    <row r="434" s="233" customFormat="1" ht="15.9" customHeight="1" spans="1:27">
      <c r="A434" s="295"/>
      <c r="B434" s="295"/>
      <c r="C434" s="295"/>
      <c r="D434" s="295"/>
      <c r="E434" s="295"/>
      <c r="F434" s="295"/>
      <c r="G434" s="295"/>
      <c r="H434" s="295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  <c r="AA434" s="295"/>
    </row>
    <row r="435" s="233" customFormat="1" ht="15.9" customHeight="1" spans="1:27">
      <c r="A435" s="295"/>
      <c r="B435" s="295"/>
      <c r="C435" s="295"/>
      <c r="D435" s="295"/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</row>
    <row r="436" s="233" customFormat="1" ht="15.9" customHeight="1" spans="1:27">
      <c r="A436" s="295"/>
      <c r="B436" s="295"/>
      <c r="C436" s="295"/>
      <c r="D436" s="295"/>
      <c r="E436" s="295"/>
      <c r="F436" s="295"/>
      <c r="G436" s="295"/>
      <c r="H436" s="295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  <c r="AA436" s="295"/>
    </row>
    <row r="437" s="233" customFormat="1" ht="15.9" customHeight="1" spans="1:27">
      <c r="A437" s="295"/>
      <c r="B437" s="295"/>
      <c r="C437" s="295"/>
      <c r="D437" s="295"/>
      <c r="E437" s="295"/>
      <c r="F437" s="295"/>
      <c r="G437" s="295"/>
      <c r="H437" s="295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  <c r="AA437" s="295"/>
    </row>
    <row r="438" s="233" customFormat="1" ht="15.9" customHeight="1" spans="1:27">
      <c r="A438" s="295"/>
      <c r="B438" s="295"/>
      <c r="C438" s="295"/>
      <c r="D438" s="295"/>
      <c r="E438" s="295"/>
      <c r="F438" s="295"/>
      <c r="G438" s="295"/>
      <c r="H438" s="295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  <c r="AA438" s="295"/>
    </row>
    <row r="439" s="233" customFormat="1" ht="15.9" customHeight="1" spans="1:27">
      <c r="A439" s="295"/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</row>
    <row r="440" s="233" customFormat="1" ht="15.9" customHeight="1" spans="1:27">
      <c r="A440" s="295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</row>
    <row r="441" s="233" customFormat="1" ht="15.9" customHeight="1" spans="1:27">
      <c r="A441" s="295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</row>
    <row r="442" s="233" customFormat="1" ht="15.9" customHeight="1" spans="1:27">
      <c r="A442" s="295"/>
      <c r="B442" s="295"/>
      <c r="C442" s="295"/>
      <c r="D442" s="295"/>
      <c r="E442" s="295"/>
      <c r="F442" s="295"/>
      <c r="G442" s="295"/>
      <c r="H442" s="295"/>
      <c r="I442" s="295"/>
      <c r="J442" s="295"/>
      <c r="K442" s="295"/>
      <c r="L442" s="295"/>
      <c r="M442" s="295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  <c r="AA442" s="295"/>
    </row>
    <row r="443" s="233" customFormat="1" ht="15.9" customHeight="1" spans="1:27">
      <c r="A443" s="295"/>
      <c r="B443" s="295"/>
      <c r="C443" s="295"/>
      <c r="D443" s="295"/>
      <c r="E443" s="295"/>
      <c r="F443" s="295"/>
      <c r="G443" s="295"/>
      <c r="H443" s="295"/>
      <c r="I443" s="295"/>
      <c r="J443" s="295"/>
      <c r="K443" s="295"/>
      <c r="L443" s="295"/>
      <c r="M443" s="295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  <c r="AA443" s="295"/>
    </row>
    <row r="444" s="233" customFormat="1" ht="15.9" customHeight="1" spans="1:27">
      <c r="A444" s="295"/>
      <c r="B444" s="295"/>
      <c r="C444" s="295"/>
      <c r="D444" s="295"/>
      <c r="E444" s="295"/>
      <c r="F444" s="295"/>
      <c r="G444" s="295"/>
      <c r="H444" s="295"/>
      <c r="I444" s="295"/>
      <c r="J444" s="295"/>
      <c r="K444" s="295"/>
      <c r="L444" s="295"/>
      <c r="M444" s="295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  <c r="AA444" s="295"/>
    </row>
    <row r="445" s="233" customFormat="1" ht="15.9" customHeight="1" spans="1:27">
      <c r="A445" s="295"/>
      <c r="B445" s="295"/>
      <c r="C445" s="295"/>
      <c r="D445" s="295"/>
      <c r="E445" s="295"/>
      <c r="F445" s="295"/>
      <c r="G445" s="295"/>
      <c r="H445" s="295"/>
      <c r="I445" s="295"/>
      <c r="J445" s="295"/>
      <c r="K445" s="295"/>
      <c r="L445" s="295"/>
      <c r="M445" s="295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  <c r="AA445" s="295"/>
    </row>
    <row r="446" s="233" customFormat="1" ht="15.9" customHeight="1" spans="1:27">
      <c r="A446" s="295"/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</row>
    <row r="447" s="233" customFormat="1" ht="15.9" customHeight="1" spans="1:27">
      <c r="A447" s="295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</row>
    <row r="448" s="233" customFormat="1" ht="15.9" customHeight="1" spans="1:27">
      <c r="A448" s="295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</row>
    <row r="449" s="233" customFormat="1" ht="15.9" customHeight="1" spans="1:27">
      <c r="A449" s="295"/>
      <c r="B449" s="295"/>
      <c r="C449" s="295"/>
      <c r="D449" s="295"/>
      <c r="E449" s="295"/>
      <c r="F449" s="295"/>
      <c r="G449" s="295"/>
      <c r="H449" s="295"/>
      <c r="I449" s="295"/>
      <c r="J449" s="295"/>
      <c r="K449" s="295"/>
      <c r="L449" s="295"/>
      <c r="M449" s="295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  <c r="AA449" s="295"/>
    </row>
    <row r="450" s="233" customFormat="1" ht="15.9" customHeight="1" spans="1:27">
      <c r="A450" s="295"/>
      <c r="B450" s="295"/>
      <c r="C450" s="295"/>
      <c r="D450" s="295"/>
      <c r="E450" s="295"/>
      <c r="F450" s="295"/>
      <c r="G450" s="295"/>
      <c r="H450" s="295"/>
      <c r="I450" s="295"/>
      <c r="J450" s="29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  <c r="AA450" s="295"/>
    </row>
    <row r="451" s="233" customFormat="1" ht="15.9" customHeight="1" spans="1:27">
      <c r="A451" s="295"/>
      <c r="B451" s="295"/>
      <c r="C451" s="295"/>
      <c r="D451" s="295"/>
      <c r="E451" s="295"/>
      <c r="F451" s="295"/>
      <c r="G451" s="295"/>
      <c r="H451" s="295"/>
      <c r="I451" s="295"/>
      <c r="J451" s="295"/>
      <c r="K451" s="295"/>
      <c r="L451" s="295"/>
      <c r="M451" s="295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  <c r="AA451" s="295"/>
    </row>
    <row r="452" s="233" customFormat="1" ht="15.9" customHeight="1" spans="1:27">
      <c r="A452" s="295"/>
      <c r="B452" s="295"/>
      <c r="C452" s="295"/>
      <c r="D452" s="295"/>
      <c r="E452" s="295"/>
      <c r="F452" s="295"/>
      <c r="G452" s="295"/>
      <c r="H452" s="295"/>
      <c r="I452" s="295"/>
      <c r="J452" s="295"/>
      <c r="K452" s="295"/>
      <c r="L452" s="295"/>
      <c r="M452" s="295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  <c r="AA452" s="295"/>
    </row>
    <row r="453" s="233" customFormat="1" ht="15.9" customHeight="1" spans="1:27">
      <c r="A453" s="295"/>
      <c r="B453" s="295"/>
      <c r="C453" s="295"/>
      <c r="D453" s="295"/>
      <c r="E453" s="295"/>
      <c r="F453" s="295"/>
      <c r="G453" s="295"/>
      <c r="H453" s="295"/>
      <c r="I453" s="295"/>
      <c r="J453" s="295"/>
      <c r="K453" s="295"/>
      <c r="L453" s="295"/>
      <c r="M453" s="295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  <c r="AA453" s="295"/>
    </row>
    <row r="454" s="233" customFormat="1" ht="15.9" customHeight="1" spans="1:27">
      <c r="A454" s="295"/>
      <c r="B454" s="295"/>
      <c r="C454" s="295"/>
      <c r="D454" s="295"/>
      <c r="E454" s="295"/>
      <c r="F454" s="295"/>
      <c r="G454" s="295"/>
      <c r="H454" s="295"/>
      <c r="I454" s="295"/>
      <c r="J454" s="295"/>
      <c r="K454" s="295"/>
      <c r="L454" s="295"/>
      <c r="M454" s="295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  <c r="AA454" s="295"/>
    </row>
    <row r="455" s="233" customFormat="1" ht="15.9" customHeight="1" spans="1:27">
      <c r="A455" s="295"/>
      <c r="B455" s="295"/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</row>
    <row r="456" s="233" customFormat="1" ht="15.9" customHeight="1" spans="1:27">
      <c r="A456" s="295"/>
      <c r="B456" s="295"/>
      <c r="C456" s="295"/>
      <c r="D456" s="295"/>
      <c r="E456" s="295"/>
      <c r="F456" s="295"/>
      <c r="G456" s="295"/>
      <c r="H456" s="295"/>
      <c r="I456" s="295"/>
      <c r="J456" s="295"/>
      <c r="K456" s="295"/>
      <c r="L456" s="295"/>
      <c r="M456" s="295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  <c r="AA456" s="295"/>
    </row>
    <row r="457" s="233" customFormat="1" ht="15.9" customHeight="1" spans="1:27">
      <c r="A457" s="295"/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  <c r="AA457" s="295"/>
    </row>
    <row r="458" s="233" customFormat="1" ht="15.9" customHeight="1" spans="1:27">
      <c r="A458" s="295"/>
      <c r="B458" s="295"/>
      <c r="C458" s="295"/>
      <c r="D458" s="295"/>
      <c r="E458" s="295"/>
      <c r="F458" s="295"/>
      <c r="G458" s="295"/>
      <c r="H458" s="295"/>
      <c r="I458" s="295"/>
      <c r="J458" s="295"/>
      <c r="K458" s="295"/>
      <c r="L458" s="295"/>
      <c r="M458" s="295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  <c r="AA458" s="295"/>
    </row>
    <row r="459" s="233" customFormat="1" ht="15.9" customHeight="1" spans="1:27">
      <c r="A459" s="295"/>
      <c r="B459" s="295"/>
      <c r="C459" s="295"/>
      <c r="D459" s="295"/>
      <c r="E459" s="295"/>
      <c r="F459" s="295"/>
      <c r="G459" s="295"/>
      <c r="H459" s="295"/>
      <c r="I459" s="295"/>
      <c r="J459" s="295"/>
      <c r="K459" s="295"/>
      <c r="L459" s="295"/>
      <c r="M459" s="295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  <c r="AA459" s="295"/>
    </row>
    <row r="460" s="233" customFormat="1" ht="15.9" customHeight="1" spans="1:27">
      <c r="A460" s="295"/>
      <c r="B460" s="295"/>
      <c r="C460" s="295"/>
      <c r="D460" s="295"/>
      <c r="E460" s="295"/>
      <c r="F460" s="295"/>
      <c r="G460" s="295"/>
      <c r="H460" s="295"/>
      <c r="I460" s="295"/>
      <c r="J460" s="295"/>
      <c r="K460" s="295"/>
      <c r="L460" s="295"/>
      <c r="M460" s="295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  <c r="AA460" s="295"/>
    </row>
    <row r="461" s="233" customFormat="1" ht="15.9" customHeight="1" spans="1:27">
      <c r="A461" s="295"/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</row>
    <row r="462" s="233" customFormat="1" ht="15.9" customHeight="1" spans="1:27">
      <c r="A462" s="295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</row>
    <row r="463" s="233" customFormat="1" ht="15.9" customHeight="1" spans="1:27">
      <c r="A463" s="295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</row>
    <row r="464" s="233" customFormat="1" ht="15.9" customHeight="1" spans="1:27">
      <c r="A464" s="295"/>
      <c r="B464" s="295"/>
      <c r="C464" s="295"/>
      <c r="D464" s="295"/>
      <c r="E464" s="295"/>
      <c r="F464" s="295"/>
      <c r="G464" s="295"/>
      <c r="H464" s="295"/>
      <c r="I464" s="295"/>
      <c r="J464" s="295"/>
      <c r="K464" s="295"/>
      <c r="L464" s="295"/>
      <c r="M464" s="295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  <c r="AA464" s="295"/>
    </row>
    <row r="465" s="233" customFormat="1" ht="15.9" customHeight="1" spans="1:27">
      <c r="A465" s="295"/>
      <c r="B465" s="295"/>
      <c r="C465" s="295"/>
      <c r="D465" s="295"/>
      <c r="E465" s="295"/>
      <c r="F465" s="295"/>
      <c r="G465" s="295"/>
      <c r="H465" s="295"/>
      <c r="I465" s="295"/>
      <c r="J465" s="295"/>
      <c r="K465" s="295"/>
      <c r="L465" s="295"/>
      <c r="M465" s="295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  <c r="AA465" s="295"/>
    </row>
    <row r="466" s="233" customFormat="1" ht="15.9" customHeight="1" spans="1:27">
      <c r="A466" s="295"/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</row>
    <row r="467" s="233" customFormat="1" ht="15.9" customHeight="1" spans="1:27">
      <c r="A467" s="295"/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</row>
    <row r="468" s="233" customFormat="1" ht="15.9" customHeight="1" spans="1:27">
      <c r="A468" s="295"/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</row>
    <row r="469" s="233" customFormat="1" ht="15.9" customHeight="1" spans="1:27">
      <c r="A469" s="295"/>
      <c r="B469" s="295"/>
      <c r="C469" s="295"/>
      <c r="D469" s="295"/>
      <c r="E469" s="295"/>
      <c r="F469" s="295"/>
      <c r="G469" s="295"/>
      <c r="H469" s="295"/>
      <c r="I469" s="295"/>
      <c r="J469" s="295"/>
      <c r="K469" s="295"/>
      <c r="L469" s="295"/>
      <c r="M469" s="295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  <c r="AA469" s="295"/>
    </row>
    <row r="470" s="233" customFormat="1" ht="15.9" customHeight="1" spans="1:27">
      <c r="A470" s="295"/>
      <c r="B470" s="295"/>
      <c r="C470" s="295"/>
      <c r="D470" s="295"/>
      <c r="E470" s="295"/>
      <c r="F470" s="295"/>
      <c r="G470" s="295"/>
      <c r="H470" s="295"/>
      <c r="I470" s="295"/>
      <c r="J470" s="295"/>
      <c r="K470" s="295"/>
      <c r="L470" s="295"/>
      <c r="M470" s="295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  <c r="AA470" s="295"/>
    </row>
    <row r="471" s="233" customFormat="1" ht="15.9" customHeight="1" spans="1:27">
      <c r="A471" s="295"/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</row>
    <row r="472" s="233" customFormat="1" ht="15.9" customHeight="1" spans="1:27">
      <c r="A472" s="295"/>
      <c r="B472" s="295"/>
      <c r="C472" s="295"/>
      <c r="D472" s="295"/>
      <c r="E472" s="295"/>
      <c r="F472" s="295"/>
      <c r="G472" s="295"/>
      <c r="H472" s="295"/>
      <c r="I472" s="295"/>
      <c r="J472" s="295"/>
      <c r="K472" s="295"/>
      <c r="L472" s="295"/>
      <c r="M472" s="295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  <c r="AA472" s="295"/>
    </row>
    <row r="473" s="233" customFormat="1" ht="15.9" customHeight="1" spans="1:27">
      <c r="A473" s="295"/>
      <c r="B473" s="295"/>
      <c r="C473" s="295"/>
      <c r="D473" s="295"/>
      <c r="E473" s="295"/>
      <c r="F473" s="295"/>
      <c r="G473" s="295"/>
      <c r="H473" s="295"/>
      <c r="I473" s="295"/>
      <c r="J473" s="295"/>
      <c r="K473" s="295"/>
      <c r="L473" s="295"/>
      <c r="M473" s="295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  <c r="AA473" s="295"/>
    </row>
    <row r="474" s="233" customFormat="1" ht="15.9" customHeight="1" spans="1:27">
      <c r="A474" s="295"/>
      <c r="B474" s="295"/>
      <c r="C474" s="295"/>
      <c r="D474" s="295"/>
      <c r="E474" s="295"/>
      <c r="F474" s="295"/>
      <c r="G474" s="295"/>
      <c r="H474" s="295"/>
      <c r="I474" s="295"/>
      <c r="J474" s="295"/>
      <c r="K474" s="295"/>
      <c r="L474" s="295"/>
      <c r="M474" s="295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  <c r="AA474" s="295"/>
    </row>
    <row r="475" s="233" customFormat="1" ht="15.9" customHeight="1" spans="1:27">
      <c r="A475" s="295"/>
      <c r="B475" s="295"/>
      <c r="C475" s="295"/>
      <c r="D475" s="295"/>
      <c r="E475" s="295"/>
      <c r="F475" s="295"/>
      <c r="G475" s="295"/>
      <c r="H475" s="295"/>
      <c r="I475" s="295"/>
      <c r="J475" s="295"/>
      <c r="K475" s="295"/>
      <c r="L475" s="295"/>
      <c r="M475" s="295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</row>
    <row r="476" s="233" customFormat="1" ht="15.9" customHeight="1" spans="1:27">
      <c r="A476" s="295"/>
      <c r="B476" s="295"/>
      <c r="C476" s="295"/>
      <c r="D476" s="295"/>
      <c r="E476" s="295"/>
      <c r="F476" s="295"/>
      <c r="G476" s="295"/>
      <c r="H476" s="295"/>
      <c r="I476" s="295"/>
      <c r="J476" s="295"/>
      <c r="K476" s="295"/>
      <c r="L476" s="295"/>
      <c r="M476" s="295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  <c r="AA476" s="295"/>
    </row>
    <row r="477" s="233" customFormat="1" ht="15.9" customHeight="1" spans="1:27">
      <c r="A477" s="295"/>
      <c r="B477" s="295"/>
      <c r="C477" s="295"/>
      <c r="D477" s="295"/>
      <c r="E477" s="295"/>
      <c r="F477" s="295"/>
      <c r="G477" s="295"/>
      <c r="H477" s="295"/>
      <c r="I477" s="295"/>
      <c r="J477" s="295"/>
      <c r="K477" s="295"/>
      <c r="L477" s="295"/>
      <c r="M477" s="295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  <c r="AA477" s="295"/>
    </row>
    <row r="478" s="233" customFormat="1" ht="15.9" customHeight="1" spans="1:27">
      <c r="A478" s="295"/>
      <c r="B478" s="295"/>
      <c r="C478" s="295"/>
      <c r="D478" s="295"/>
      <c r="E478" s="295"/>
      <c r="F478" s="295"/>
      <c r="G478" s="295"/>
      <c r="H478" s="295"/>
      <c r="I478" s="295"/>
      <c r="J478" s="295"/>
      <c r="K478" s="295"/>
      <c r="L478" s="295"/>
      <c r="M478" s="295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  <c r="AA478" s="295"/>
    </row>
    <row r="479" s="233" customFormat="1" ht="15.9" customHeight="1" spans="1:27">
      <c r="A479" s="295"/>
      <c r="B479" s="295"/>
      <c r="C479" s="295"/>
      <c r="D479" s="295"/>
      <c r="E479" s="295"/>
      <c r="F479" s="295"/>
      <c r="G479" s="295"/>
      <c r="H479" s="295"/>
      <c r="I479" s="295"/>
      <c r="J479" s="295"/>
      <c r="K479" s="295"/>
      <c r="L479" s="295"/>
      <c r="M479" s="295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  <c r="AA479" s="295"/>
    </row>
    <row r="480" s="233" customFormat="1" ht="15.9" customHeight="1" spans="1:27">
      <c r="A480" s="295"/>
      <c r="B480" s="295"/>
      <c r="C480" s="295"/>
      <c r="D480" s="295"/>
      <c r="E480" s="295"/>
      <c r="F480" s="295"/>
      <c r="G480" s="295"/>
      <c r="H480" s="295"/>
      <c r="I480" s="295"/>
      <c r="J480" s="295"/>
      <c r="K480" s="295"/>
      <c r="L480" s="295"/>
      <c r="M480" s="295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  <c r="AA480" s="295"/>
    </row>
    <row r="481" s="233" customFormat="1" ht="15.9" customHeight="1" spans="1:27">
      <c r="A481" s="295"/>
      <c r="B481" s="295"/>
      <c r="C481" s="295"/>
      <c r="D481" s="295"/>
      <c r="E481" s="295"/>
      <c r="F481" s="295"/>
      <c r="G481" s="295"/>
      <c r="H481" s="295"/>
      <c r="I481" s="295"/>
      <c r="J481" s="295"/>
      <c r="K481" s="295"/>
      <c r="L481" s="295"/>
      <c r="M481" s="295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  <c r="AA481" s="295"/>
    </row>
    <row r="482" s="233" customFormat="1" ht="15.9" customHeight="1" spans="1:27">
      <c r="A482" s="295"/>
      <c r="B482" s="295"/>
      <c r="C482" s="295"/>
      <c r="D482" s="295"/>
      <c r="E482" s="295"/>
      <c r="F482" s="295"/>
      <c r="G482" s="295"/>
      <c r="H482" s="295"/>
      <c r="I482" s="295"/>
      <c r="J482" s="295"/>
      <c r="K482" s="295"/>
      <c r="L482" s="295"/>
      <c r="M482" s="295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  <c r="AA482" s="295"/>
    </row>
    <row r="483" s="233" customFormat="1" ht="15.9" customHeight="1" spans="1:27">
      <c r="A483" s="295"/>
      <c r="B483" s="295"/>
      <c r="C483" s="295"/>
      <c r="D483" s="295"/>
      <c r="E483" s="295"/>
      <c r="F483" s="295"/>
      <c r="G483" s="295"/>
      <c r="H483" s="295"/>
      <c r="I483" s="295"/>
      <c r="J483" s="295"/>
      <c r="K483" s="295"/>
      <c r="L483" s="295"/>
      <c r="M483" s="295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  <c r="AA483" s="295"/>
    </row>
    <row r="484" s="233" customFormat="1" ht="15.9" customHeight="1" spans="1:27">
      <c r="A484" s="295"/>
      <c r="B484" s="295"/>
      <c r="C484" s="295"/>
      <c r="D484" s="295"/>
      <c r="E484" s="295"/>
      <c r="F484" s="295"/>
      <c r="G484" s="295"/>
      <c r="H484" s="295"/>
      <c r="I484" s="295"/>
      <c r="J484" s="295"/>
      <c r="K484" s="295"/>
      <c r="L484" s="295"/>
      <c r="M484" s="295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  <c r="AA484" s="295"/>
    </row>
    <row r="485" s="233" customFormat="1" ht="15.9" customHeight="1" spans="1:27">
      <c r="A485" s="295"/>
      <c r="B485" s="295"/>
      <c r="C485" s="295"/>
      <c r="D485" s="295"/>
      <c r="E485" s="295"/>
      <c r="F485" s="295"/>
      <c r="G485" s="295"/>
      <c r="H485" s="295"/>
      <c r="I485" s="295"/>
      <c r="J485" s="295"/>
      <c r="K485" s="295"/>
      <c r="L485" s="295"/>
      <c r="M485" s="295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  <c r="AA485" s="295"/>
    </row>
    <row r="486" s="233" customFormat="1" ht="15.9" customHeight="1" spans="1:27">
      <c r="A486" s="295"/>
      <c r="B486" s="295"/>
      <c r="C486" s="295"/>
      <c r="D486" s="295"/>
      <c r="E486" s="295"/>
      <c r="F486" s="295"/>
      <c r="G486" s="295"/>
      <c r="H486" s="295"/>
      <c r="I486" s="295"/>
      <c r="J486" s="295"/>
      <c r="K486" s="295"/>
      <c r="L486" s="295"/>
      <c r="M486" s="295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  <c r="AA486" s="295"/>
    </row>
    <row r="487" s="233" customFormat="1" ht="15.9" customHeight="1" spans="1:27">
      <c r="A487" s="295"/>
      <c r="B487" s="295"/>
      <c r="C487" s="295"/>
      <c r="D487" s="295"/>
      <c r="E487" s="295"/>
      <c r="F487" s="295"/>
      <c r="G487" s="295"/>
      <c r="H487" s="295"/>
      <c r="I487" s="295"/>
      <c r="J487" s="295"/>
      <c r="K487" s="295"/>
      <c r="L487" s="295"/>
      <c r="M487" s="295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  <c r="AA487" s="295"/>
    </row>
    <row r="488" s="233" customFormat="1" ht="15.9" customHeight="1" spans="1:27">
      <c r="A488" s="295"/>
      <c r="B488" s="295"/>
      <c r="C488" s="295"/>
      <c r="D488" s="295"/>
      <c r="E488" s="295"/>
      <c r="F488" s="295"/>
      <c r="G488" s="295"/>
      <c r="H488" s="295"/>
      <c r="I488" s="295"/>
      <c r="J488" s="295"/>
      <c r="K488" s="295"/>
      <c r="L488" s="295"/>
      <c r="M488" s="295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  <c r="AA488" s="295"/>
    </row>
    <row r="489" s="233" customFormat="1" ht="15.9" customHeight="1" spans="1:27">
      <c r="A489" s="295"/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</row>
    <row r="490" s="233" customFormat="1" ht="15.9" customHeight="1" spans="1:27">
      <c r="A490" s="295"/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</row>
    <row r="491" s="233" customFormat="1" ht="15.9" customHeight="1" spans="1:27">
      <c r="A491" s="295"/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</row>
    <row r="492" s="233" customFormat="1" ht="15.9" customHeight="1" spans="1:27">
      <c r="A492" s="295"/>
      <c r="B492" s="295"/>
      <c r="C492" s="295"/>
      <c r="D492" s="295"/>
      <c r="E492" s="295"/>
      <c r="F492" s="295"/>
      <c r="G492" s="295"/>
      <c r="H492" s="295"/>
      <c r="I492" s="295"/>
      <c r="J492" s="295"/>
      <c r="K492" s="295"/>
      <c r="L492" s="295"/>
      <c r="M492" s="295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  <c r="AA492" s="295"/>
    </row>
    <row r="493" s="233" customFormat="1" ht="15.9" customHeight="1" spans="1:27">
      <c r="A493" s="295"/>
      <c r="B493" s="295"/>
      <c r="C493" s="295"/>
      <c r="D493" s="295"/>
      <c r="E493" s="295"/>
      <c r="F493" s="295"/>
      <c r="G493" s="295"/>
      <c r="H493" s="295"/>
      <c r="I493" s="295"/>
      <c r="J493" s="295"/>
      <c r="K493" s="295"/>
      <c r="L493" s="295"/>
      <c r="M493" s="295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  <c r="AA493" s="295"/>
    </row>
    <row r="494" s="233" customFormat="1" ht="15.9" customHeight="1" spans="1:27">
      <c r="A494" s="295"/>
      <c r="B494" s="295"/>
      <c r="C494" s="295"/>
      <c r="D494" s="295"/>
      <c r="E494" s="295"/>
      <c r="F494" s="295"/>
      <c r="G494" s="295"/>
      <c r="H494" s="295"/>
      <c r="I494" s="295"/>
      <c r="J494" s="295"/>
      <c r="K494" s="295"/>
      <c r="L494" s="295"/>
      <c r="M494" s="295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  <c r="AA494" s="295"/>
    </row>
    <row r="495" s="233" customFormat="1" ht="15.9" customHeight="1" spans="1:27">
      <c r="A495" s="295"/>
      <c r="B495" s="295"/>
      <c r="C495" s="295"/>
      <c r="D495" s="295"/>
      <c r="E495" s="295"/>
      <c r="F495" s="295"/>
      <c r="G495" s="295"/>
      <c r="H495" s="295"/>
      <c r="I495" s="295"/>
      <c r="J495" s="295"/>
      <c r="K495" s="295"/>
      <c r="L495" s="295"/>
      <c r="M495" s="295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  <c r="AA495" s="295"/>
    </row>
    <row r="496" s="233" customFormat="1" ht="15.9" customHeight="1" spans="1:27">
      <c r="A496" s="295"/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</row>
    <row r="497" s="233" customFormat="1" ht="15.9" customHeight="1" spans="1:27">
      <c r="A497" s="295"/>
      <c r="B497" s="295"/>
      <c r="C497" s="295"/>
      <c r="D497" s="295"/>
      <c r="E497" s="295"/>
      <c r="F497" s="295"/>
      <c r="G497" s="295"/>
      <c r="H497" s="295"/>
      <c r="I497" s="295"/>
      <c r="J497" s="295"/>
      <c r="K497" s="295"/>
      <c r="L497" s="295"/>
      <c r="M497" s="295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  <c r="AA497" s="295"/>
    </row>
    <row r="498" s="233" customFormat="1" ht="15.9" customHeight="1" spans="1:27">
      <c r="A498" s="295"/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</row>
    <row r="499" s="233" customFormat="1" ht="15.9" customHeight="1" spans="1:27">
      <c r="A499" s="295"/>
      <c r="B499" s="295"/>
      <c r="C499" s="295"/>
      <c r="D499" s="295"/>
      <c r="E499" s="295"/>
      <c r="F499" s="295"/>
      <c r="G499" s="295"/>
      <c r="H499" s="295"/>
      <c r="I499" s="295"/>
      <c r="J499" s="295"/>
      <c r="K499" s="295"/>
      <c r="L499" s="295"/>
      <c r="M499" s="295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  <c r="AA499" s="295"/>
    </row>
    <row r="500" s="233" customFormat="1" ht="15.9" customHeight="1" spans="1:27">
      <c r="A500" s="295"/>
      <c r="B500" s="295"/>
      <c r="C500" s="295"/>
      <c r="D500" s="295"/>
      <c r="E500" s="295"/>
      <c r="F500" s="295"/>
      <c r="G500" s="295"/>
      <c r="H500" s="295"/>
      <c r="I500" s="295"/>
      <c r="J500" s="295"/>
      <c r="K500" s="295"/>
      <c r="L500" s="295"/>
      <c r="M500" s="295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  <c r="AA500" s="295"/>
    </row>
    <row r="501" s="233" customFormat="1" ht="15.9" customHeight="1" spans="1:27">
      <c r="A501" s="295"/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</row>
    <row r="502" s="233" customFormat="1" ht="15.9" customHeight="1" spans="1:27">
      <c r="A502" s="295"/>
      <c r="B502" s="295"/>
      <c r="C502" s="295"/>
      <c r="D502" s="295"/>
      <c r="E502" s="295"/>
      <c r="F502" s="295"/>
      <c r="G502" s="295"/>
      <c r="H502" s="295"/>
      <c r="I502" s="295"/>
      <c r="J502" s="295"/>
      <c r="K502" s="295"/>
      <c r="L502" s="295"/>
      <c r="M502" s="295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  <c r="AA502" s="295"/>
    </row>
    <row r="503" s="233" customFormat="1" ht="15.9" customHeight="1" spans="1:27">
      <c r="A503" s="295"/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  <c r="AA503" s="295"/>
    </row>
    <row r="504" s="233" customFormat="1" ht="15.9" customHeight="1" spans="1:27">
      <c r="A504" s="295"/>
      <c r="B504" s="295"/>
      <c r="C504" s="295"/>
      <c r="D504" s="295"/>
      <c r="E504" s="295"/>
      <c r="F504" s="295"/>
      <c r="G504" s="295"/>
      <c r="H504" s="295"/>
      <c r="I504" s="295"/>
      <c r="J504" s="295"/>
      <c r="K504" s="295"/>
      <c r="L504" s="295"/>
      <c r="M504" s="295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  <c r="AA504" s="295"/>
    </row>
    <row r="505" s="233" customFormat="1" ht="15.9" customHeight="1" spans="1:27">
      <c r="A505" s="295"/>
      <c r="B505" s="295"/>
      <c r="C505" s="295"/>
      <c r="D505" s="295"/>
      <c r="E505" s="295"/>
      <c r="F505" s="295"/>
      <c r="G505" s="295"/>
      <c r="H505" s="295"/>
      <c r="I505" s="295"/>
      <c r="J505" s="295"/>
      <c r="K505" s="295"/>
      <c r="L505" s="295"/>
      <c r="M505" s="295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  <c r="AA505" s="295"/>
    </row>
    <row r="506" s="233" customFormat="1" ht="15.9" customHeight="1" spans="1:27">
      <c r="A506" s="295"/>
      <c r="B506" s="295"/>
      <c r="C506" s="295"/>
      <c r="D506" s="295"/>
      <c r="E506" s="295"/>
      <c r="F506" s="295"/>
      <c r="G506" s="295"/>
      <c r="H506" s="295"/>
      <c r="I506" s="295"/>
      <c r="J506" s="29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  <c r="AA506" s="295"/>
    </row>
    <row r="507" s="233" customFormat="1" ht="15.9" customHeight="1" spans="1:27">
      <c r="A507" s="295"/>
      <c r="B507" s="295"/>
      <c r="C507" s="295"/>
      <c r="D507" s="295"/>
      <c r="E507" s="295"/>
      <c r="F507" s="295"/>
      <c r="G507" s="295"/>
      <c r="H507" s="295"/>
      <c r="I507" s="295"/>
      <c r="J507" s="295"/>
      <c r="K507" s="295"/>
      <c r="L507" s="295"/>
      <c r="M507" s="295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  <c r="AA507" s="295"/>
    </row>
    <row r="508" s="233" customFormat="1" ht="15.9" customHeight="1" spans="1:27">
      <c r="A508" s="295"/>
      <c r="B508" s="295"/>
      <c r="C508" s="295"/>
      <c r="D508" s="295"/>
      <c r="E508" s="295"/>
      <c r="F508" s="295"/>
      <c r="G508" s="295"/>
      <c r="H508" s="295"/>
      <c r="I508" s="295"/>
      <c r="J508" s="295"/>
      <c r="K508" s="295"/>
      <c r="L508" s="295"/>
      <c r="M508" s="295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  <c r="AA508" s="295"/>
    </row>
    <row r="509" s="233" customFormat="1" ht="15.9" customHeight="1" spans="1:27">
      <c r="A509" s="295"/>
      <c r="B509" s="295"/>
      <c r="C509" s="295"/>
      <c r="D509" s="295"/>
      <c r="E509" s="295"/>
      <c r="F509" s="295"/>
      <c r="G509" s="295"/>
      <c r="H509" s="295"/>
      <c r="I509" s="295"/>
      <c r="J509" s="295"/>
      <c r="K509" s="295"/>
      <c r="L509" s="295"/>
      <c r="M509" s="295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  <c r="AA509" s="295"/>
    </row>
    <row r="510" s="233" customFormat="1" ht="15.9" customHeight="1" spans="1:27">
      <c r="A510" s="295"/>
      <c r="B510" s="295"/>
      <c r="C510" s="295"/>
      <c r="D510" s="295"/>
      <c r="E510" s="295"/>
      <c r="F510" s="295"/>
      <c r="G510" s="295"/>
      <c r="H510" s="295"/>
      <c r="I510" s="295"/>
      <c r="J510" s="295"/>
      <c r="K510" s="295"/>
      <c r="L510" s="295"/>
      <c r="M510" s="295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  <c r="AA510" s="295"/>
    </row>
    <row r="511" s="233" customFormat="1" ht="15.9" customHeight="1" spans="1:27">
      <c r="A511" s="295"/>
      <c r="B511" s="295"/>
      <c r="C511" s="295"/>
      <c r="D511" s="295"/>
      <c r="E511" s="295"/>
      <c r="F511" s="295"/>
      <c r="G511" s="295"/>
      <c r="H511" s="295"/>
      <c r="I511" s="295"/>
      <c r="J511" s="295"/>
      <c r="K511" s="295"/>
      <c r="L511" s="295"/>
      <c r="M511" s="295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  <c r="AA511" s="295"/>
    </row>
    <row r="512" s="233" customFormat="1" ht="15.9" customHeight="1" spans="1:27">
      <c r="A512" s="295"/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  <c r="AA512" s="295"/>
    </row>
    <row r="513" s="233" customFormat="1" ht="15.9" customHeight="1" spans="1:27">
      <c r="A513" s="295"/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</row>
    <row r="514" s="233" customFormat="1" ht="15.9" customHeight="1" spans="1:27">
      <c r="A514" s="295"/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</row>
    <row r="515" s="233" customFormat="1" ht="15.9" customHeight="1" spans="1:27">
      <c r="A515" s="295"/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</row>
    <row r="516" s="233" customFormat="1" ht="15.9" customHeight="1" spans="1:27">
      <c r="A516" s="295"/>
      <c r="B516" s="295"/>
      <c r="C516" s="295"/>
      <c r="D516" s="295"/>
      <c r="E516" s="295"/>
      <c r="F516" s="295"/>
      <c r="G516" s="295"/>
      <c r="H516" s="295"/>
      <c r="I516" s="295"/>
      <c r="J516" s="295"/>
      <c r="K516" s="295"/>
      <c r="L516" s="295"/>
      <c r="M516" s="295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  <c r="AA516" s="295"/>
    </row>
    <row r="517" s="233" customFormat="1" ht="15.9" customHeight="1" spans="1:27">
      <c r="A517" s="295"/>
      <c r="B517" s="295"/>
      <c r="C517" s="295"/>
      <c r="D517" s="295"/>
      <c r="E517" s="295"/>
      <c r="F517" s="295"/>
      <c r="G517" s="295"/>
      <c r="H517" s="295"/>
      <c r="I517" s="295"/>
      <c r="J517" s="295"/>
      <c r="K517" s="295"/>
      <c r="L517" s="295"/>
      <c r="M517" s="295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</row>
    <row r="518" s="233" customFormat="1" ht="15.9" customHeight="1" spans="1:27">
      <c r="A518" s="295"/>
      <c r="B518" s="295"/>
      <c r="C518" s="295"/>
      <c r="D518" s="295"/>
      <c r="E518" s="295"/>
      <c r="F518" s="295"/>
      <c r="G518" s="295"/>
      <c r="H518" s="295"/>
      <c r="I518" s="295"/>
      <c r="J518" s="295"/>
      <c r="K518" s="295"/>
      <c r="L518" s="295"/>
      <c r="M518" s="295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  <c r="AA518" s="295"/>
    </row>
    <row r="519" s="233" customFormat="1" ht="15.9" customHeight="1" spans="1:27">
      <c r="A519" s="295"/>
      <c r="B519" s="295"/>
      <c r="C519" s="295"/>
      <c r="D519" s="295"/>
      <c r="E519" s="295"/>
      <c r="F519" s="295"/>
      <c r="G519" s="295"/>
      <c r="H519" s="295"/>
      <c r="I519" s="295"/>
      <c r="J519" s="295"/>
      <c r="K519" s="295"/>
      <c r="L519" s="295"/>
      <c r="M519" s="295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  <c r="AA519" s="295"/>
    </row>
    <row r="520" s="233" customFormat="1" ht="15.9" customHeight="1" spans="1:27">
      <c r="A520" s="295"/>
      <c r="B520" s="295"/>
      <c r="C520" s="295"/>
      <c r="D520" s="295"/>
      <c r="E520" s="295"/>
      <c r="F520" s="295"/>
      <c r="G520" s="295"/>
      <c r="H520" s="295"/>
      <c r="I520" s="295"/>
      <c r="J520" s="295"/>
      <c r="K520" s="295"/>
      <c r="L520" s="295"/>
      <c r="M520" s="295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  <c r="AA520" s="295"/>
    </row>
    <row r="521" s="233" customFormat="1" ht="15.9" customHeight="1" spans="1:27">
      <c r="A521" s="295"/>
      <c r="B521" s="295"/>
      <c r="C521" s="295"/>
      <c r="D521" s="295"/>
      <c r="E521" s="295"/>
      <c r="F521" s="295"/>
      <c r="G521" s="295"/>
      <c r="H521" s="295"/>
      <c r="I521" s="295"/>
      <c r="J521" s="295"/>
      <c r="K521" s="295"/>
      <c r="L521" s="295"/>
      <c r="M521" s="295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  <c r="AA521" s="295"/>
    </row>
    <row r="522" s="233" customFormat="1" ht="15.9" customHeight="1" spans="1:27">
      <c r="A522" s="295"/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  <c r="AA522" s="295"/>
    </row>
    <row r="523" s="233" customFormat="1" ht="15.9" customHeight="1" spans="1:27">
      <c r="A523" s="295"/>
      <c r="B523" s="295"/>
      <c r="C523" s="295"/>
      <c r="D523" s="295"/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</row>
    <row r="524" s="233" customFormat="1" ht="15.9" customHeight="1" spans="1:27">
      <c r="A524" s="295"/>
      <c r="B524" s="295"/>
      <c r="C524" s="295"/>
      <c r="D524" s="295"/>
      <c r="E524" s="295"/>
      <c r="F524" s="295"/>
      <c r="G524" s="295"/>
      <c r="H524" s="295"/>
      <c r="I524" s="295"/>
      <c r="J524" s="295"/>
      <c r="K524" s="295"/>
      <c r="L524" s="295"/>
      <c r="M524" s="295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  <c r="AA524" s="295"/>
    </row>
    <row r="525" s="233" customFormat="1" ht="15.9" customHeight="1" spans="1:27">
      <c r="A525" s="295"/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</row>
    <row r="526" s="233" customFormat="1" ht="15.9" customHeight="1" spans="1:27">
      <c r="A526" s="295"/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</row>
    <row r="527" s="233" customFormat="1" ht="15.9" customHeight="1" spans="1:27">
      <c r="A527" s="295"/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</row>
    <row r="528" s="233" customFormat="1" ht="15.9" customHeight="1" spans="1:27">
      <c r="A528" s="295"/>
      <c r="B528" s="295"/>
      <c r="C528" s="295"/>
      <c r="D528" s="295"/>
      <c r="E528" s="295"/>
      <c r="F528" s="295"/>
      <c r="G528" s="295"/>
      <c r="H528" s="295"/>
      <c r="I528" s="295"/>
      <c r="J528" s="295"/>
      <c r="K528" s="295"/>
      <c r="L528" s="295"/>
      <c r="M528" s="295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  <c r="AA528" s="295"/>
    </row>
    <row r="529" s="233" customFormat="1" ht="15.9" customHeight="1" spans="1:27">
      <c r="A529" s="295"/>
      <c r="B529" s="295"/>
      <c r="C529" s="295"/>
      <c r="D529" s="295"/>
      <c r="E529" s="295"/>
      <c r="F529" s="295"/>
      <c r="G529" s="295"/>
      <c r="H529" s="295"/>
      <c r="I529" s="295"/>
      <c r="J529" s="295"/>
      <c r="K529" s="295"/>
      <c r="L529" s="295"/>
      <c r="M529" s="295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  <c r="AA529" s="295"/>
    </row>
    <row r="530" s="233" customFormat="1" ht="15.9" customHeight="1" spans="1:27">
      <c r="A530" s="295"/>
      <c r="B530" s="295"/>
      <c r="C530" s="295"/>
      <c r="D530" s="295"/>
      <c r="E530" s="295"/>
      <c r="F530" s="295"/>
      <c r="G530" s="295"/>
      <c r="H530" s="295"/>
      <c r="I530" s="295"/>
      <c r="J530" s="295"/>
      <c r="K530" s="295"/>
      <c r="L530" s="295"/>
      <c r="M530" s="295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  <c r="AA530" s="295"/>
    </row>
    <row r="531" s="233" customFormat="1" ht="15.9" customHeight="1" spans="1:27">
      <c r="A531" s="295"/>
      <c r="B531" s="295"/>
      <c r="C531" s="295"/>
      <c r="D531" s="295"/>
      <c r="E531" s="295"/>
      <c r="F531" s="295"/>
      <c r="G531" s="295"/>
      <c r="H531" s="295"/>
      <c r="I531" s="295"/>
      <c r="J531" s="295"/>
      <c r="K531" s="295"/>
      <c r="L531" s="295"/>
      <c r="M531" s="295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  <c r="AA531" s="295"/>
    </row>
    <row r="532" s="233" customFormat="1" ht="15.9" customHeight="1" spans="1:27">
      <c r="A532" s="295"/>
      <c r="B532" s="295"/>
      <c r="C532" s="295"/>
      <c r="D532" s="295"/>
      <c r="E532" s="295"/>
      <c r="F532" s="295"/>
      <c r="G532" s="295"/>
      <c r="H532" s="295"/>
      <c r="I532" s="295"/>
      <c r="J532" s="295"/>
      <c r="K532" s="295"/>
      <c r="L532" s="295"/>
      <c r="M532" s="295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  <c r="AA532" s="295"/>
    </row>
    <row r="533" s="233" customFormat="1" ht="15.9" customHeight="1" spans="1:27">
      <c r="A533" s="295"/>
      <c r="B533" s="295"/>
      <c r="C533" s="295"/>
      <c r="D533" s="295"/>
      <c r="E533" s="295"/>
      <c r="F533" s="295"/>
      <c r="G533" s="295"/>
      <c r="H533" s="295"/>
      <c r="I533" s="295"/>
      <c r="J533" s="295"/>
      <c r="K533" s="295"/>
      <c r="L533" s="295"/>
      <c r="M533" s="295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</row>
    <row r="534" s="233" customFormat="1" ht="15.9" customHeight="1" spans="1:27">
      <c r="A534" s="295"/>
      <c r="B534" s="295"/>
      <c r="C534" s="295"/>
      <c r="D534" s="295"/>
      <c r="E534" s="295"/>
      <c r="F534" s="295"/>
      <c r="G534" s="295"/>
      <c r="H534" s="295"/>
      <c r="I534" s="295"/>
      <c r="J534" s="295"/>
      <c r="K534" s="295"/>
      <c r="L534" s="295"/>
      <c r="M534" s="295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  <c r="AA534" s="295"/>
    </row>
    <row r="535" s="233" customFormat="1" ht="15.9" customHeight="1" spans="1:27">
      <c r="A535" s="295"/>
      <c r="B535" s="295"/>
      <c r="C535" s="295"/>
      <c r="D535" s="295"/>
      <c r="E535" s="295"/>
      <c r="F535" s="295"/>
      <c r="G535" s="295"/>
      <c r="H535" s="295"/>
      <c r="I535" s="295"/>
      <c r="J535" s="295"/>
      <c r="K535" s="295"/>
      <c r="L535" s="295"/>
      <c r="M535" s="295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  <c r="AA535" s="295"/>
    </row>
    <row r="536" s="233" customFormat="1" ht="15.9" customHeight="1" spans="1:27">
      <c r="A536" s="295"/>
      <c r="B536" s="295"/>
      <c r="C536" s="295"/>
      <c r="D536" s="295"/>
      <c r="E536" s="295"/>
      <c r="F536" s="295"/>
      <c r="G536" s="295"/>
      <c r="H536" s="295"/>
      <c r="I536" s="295"/>
      <c r="J536" s="295"/>
      <c r="K536" s="295"/>
      <c r="L536" s="295"/>
      <c r="M536" s="295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  <c r="AA536" s="295"/>
    </row>
    <row r="537" s="233" customFormat="1" ht="15.9" customHeight="1" spans="1:27">
      <c r="A537" s="295"/>
      <c r="B537" s="295"/>
      <c r="C537" s="295"/>
      <c r="D537" s="295"/>
      <c r="E537" s="295"/>
      <c r="F537" s="295"/>
      <c r="G537" s="295"/>
      <c r="H537" s="295"/>
      <c r="I537" s="295"/>
      <c r="J537" s="295"/>
      <c r="K537" s="295"/>
      <c r="L537" s="295"/>
      <c r="M537" s="295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  <c r="AA537" s="295"/>
    </row>
    <row r="538" s="233" customFormat="1" ht="15.9" customHeight="1" spans="1:27">
      <c r="A538" s="295"/>
      <c r="B538" s="295"/>
      <c r="C538" s="295"/>
      <c r="D538" s="295"/>
      <c r="E538" s="295"/>
      <c r="F538" s="295"/>
      <c r="G538" s="295"/>
      <c r="H538" s="295"/>
      <c r="I538" s="295"/>
      <c r="J538" s="295"/>
      <c r="K538" s="295"/>
      <c r="L538" s="295"/>
      <c r="M538" s="295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  <c r="AA538" s="295"/>
    </row>
    <row r="539" s="233" customFormat="1" ht="15.9" customHeight="1" spans="1:27">
      <c r="A539" s="295"/>
      <c r="B539" s="295"/>
      <c r="C539" s="295"/>
      <c r="D539" s="295"/>
      <c r="E539" s="295"/>
      <c r="F539" s="295"/>
      <c r="G539" s="295"/>
      <c r="H539" s="295"/>
      <c r="I539" s="295"/>
      <c r="J539" s="295"/>
      <c r="K539" s="295"/>
      <c r="L539" s="295"/>
      <c r="M539" s="295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  <c r="AA539" s="295"/>
    </row>
    <row r="540" s="233" customFormat="1" ht="15.9" customHeight="1" spans="1:27">
      <c r="A540" s="295"/>
      <c r="B540" s="295"/>
      <c r="C540" s="295"/>
      <c r="D540" s="295"/>
      <c r="E540" s="295"/>
      <c r="F540" s="295"/>
      <c r="G540" s="295"/>
      <c r="H540" s="295"/>
      <c r="I540" s="295"/>
      <c r="J540" s="295"/>
      <c r="K540" s="295"/>
      <c r="L540" s="295"/>
      <c r="M540" s="295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  <c r="AA540" s="295"/>
    </row>
    <row r="541" s="233" customFormat="1" ht="15.9" customHeight="1" spans="1:27">
      <c r="A541" s="295"/>
      <c r="B541" s="295"/>
      <c r="C541" s="295"/>
      <c r="D541" s="295"/>
      <c r="E541" s="295"/>
      <c r="F541" s="295"/>
      <c r="G541" s="295"/>
      <c r="H541" s="295"/>
      <c r="I541" s="295"/>
      <c r="J541" s="295"/>
      <c r="K541" s="295"/>
      <c r="L541" s="295"/>
      <c r="M541" s="295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  <c r="AA541" s="295"/>
    </row>
    <row r="542" s="233" customFormat="1" ht="15.9" customHeight="1" spans="1:27">
      <c r="A542" s="295"/>
      <c r="B542" s="295"/>
      <c r="C542" s="295"/>
      <c r="D542" s="295"/>
      <c r="E542" s="295"/>
      <c r="F542" s="295"/>
      <c r="G542" s="295"/>
      <c r="H542" s="295"/>
      <c r="I542" s="295"/>
      <c r="J542" s="295"/>
      <c r="K542" s="295"/>
      <c r="L542" s="295"/>
      <c r="M542" s="295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  <c r="AA542" s="295"/>
    </row>
    <row r="543" s="233" customFormat="1" ht="15.9" customHeight="1" spans="1:27">
      <c r="A543" s="295"/>
      <c r="B543" s="295"/>
      <c r="C543" s="295"/>
      <c r="D543" s="295"/>
      <c r="E543" s="295"/>
      <c r="F543" s="295"/>
      <c r="G543" s="295"/>
      <c r="H543" s="295"/>
      <c r="I543" s="295"/>
      <c r="J543" s="295"/>
      <c r="K543" s="295"/>
      <c r="L543" s="295"/>
      <c r="M543" s="295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  <c r="AA543" s="295"/>
    </row>
    <row r="544" s="233" customFormat="1" ht="15.9" customHeight="1" spans="1:27">
      <c r="A544" s="295"/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</row>
    <row r="545" s="233" customFormat="1" ht="15.9" customHeight="1" spans="1:27">
      <c r="A545" s="295"/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</row>
    <row r="546" s="233" customFormat="1" ht="15.9" customHeight="1" spans="1:27">
      <c r="A546" s="295"/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</row>
    <row r="547" s="233" customFormat="1" ht="15.9" customHeight="1" spans="1:27">
      <c r="A547" s="295"/>
      <c r="B547" s="295"/>
      <c r="C547" s="295"/>
      <c r="D547" s="295"/>
      <c r="E547" s="295"/>
      <c r="F547" s="295"/>
      <c r="G547" s="295"/>
      <c r="H547" s="295"/>
      <c r="I547" s="295"/>
      <c r="J547" s="295"/>
      <c r="K547" s="295"/>
      <c r="L547" s="295"/>
      <c r="M547" s="295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  <c r="AA547" s="295"/>
    </row>
    <row r="548" s="233" customFormat="1" ht="15.9" customHeight="1" spans="1:27">
      <c r="A548" s="295"/>
      <c r="B548" s="295"/>
      <c r="C548" s="295"/>
      <c r="D548" s="295"/>
      <c r="E548" s="295"/>
      <c r="F548" s="295"/>
      <c r="G548" s="295"/>
      <c r="H548" s="295"/>
      <c r="I548" s="295"/>
      <c r="J548" s="295"/>
      <c r="K548" s="295"/>
      <c r="L548" s="295"/>
      <c r="M548" s="295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</row>
    <row r="549" s="233" customFormat="1" ht="15.9" customHeight="1" spans="1:27">
      <c r="A549" s="295"/>
      <c r="B549" s="295"/>
      <c r="C549" s="295"/>
      <c r="D549" s="295"/>
      <c r="E549" s="295"/>
      <c r="F549" s="295"/>
      <c r="G549" s="295"/>
      <c r="H549" s="295"/>
      <c r="I549" s="295"/>
      <c r="J549" s="295"/>
      <c r="K549" s="295"/>
      <c r="L549" s="295"/>
      <c r="M549" s="295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  <c r="AA549" s="295"/>
    </row>
    <row r="550" s="233" customFormat="1" ht="15.9" customHeight="1" spans="1:27">
      <c r="A550" s="295"/>
      <c r="B550" s="295"/>
      <c r="C550" s="295"/>
      <c r="D550" s="295"/>
      <c r="E550" s="295"/>
      <c r="F550" s="295"/>
      <c r="G550" s="295"/>
      <c r="H550" s="295"/>
      <c r="I550" s="295"/>
      <c r="J550" s="295"/>
      <c r="K550" s="295"/>
      <c r="L550" s="295"/>
      <c r="M550" s="295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  <c r="AA550" s="295"/>
    </row>
    <row r="551" s="233" customFormat="1" ht="15.9" customHeight="1" spans="1:27">
      <c r="A551" s="295"/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</row>
    <row r="552" s="233" customFormat="1" ht="15.9" customHeight="1" spans="1:27">
      <c r="A552" s="295"/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</row>
    <row r="553" s="233" customFormat="1" ht="15.9" customHeight="1" spans="1:27">
      <c r="A553" s="295"/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</row>
    <row r="554" s="233" customFormat="1" ht="15.9" customHeight="1" spans="1:27">
      <c r="A554" s="295"/>
      <c r="B554" s="295"/>
      <c r="C554" s="295"/>
      <c r="D554" s="295"/>
      <c r="E554" s="295"/>
      <c r="F554" s="295"/>
      <c r="G554" s="295"/>
      <c r="H554" s="295"/>
      <c r="I554" s="295"/>
      <c r="J554" s="295"/>
      <c r="K554" s="295"/>
      <c r="L554" s="295"/>
      <c r="M554" s="295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  <c r="AA554" s="295"/>
    </row>
    <row r="555" s="233" customFormat="1" ht="15.9" customHeight="1" spans="1:27">
      <c r="A555" s="295"/>
      <c r="B555" s="295"/>
      <c r="C555" s="295"/>
      <c r="D555" s="295"/>
      <c r="E555" s="295"/>
      <c r="F555" s="295"/>
      <c r="G555" s="295"/>
      <c r="H555" s="295"/>
      <c r="I555" s="295"/>
      <c r="J555" s="295"/>
      <c r="K555" s="295"/>
      <c r="L555" s="295"/>
      <c r="M555" s="295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  <c r="AA555" s="295"/>
    </row>
    <row r="556" s="233" customFormat="1" ht="15.9" customHeight="1" spans="1:27">
      <c r="A556" s="295"/>
      <c r="B556" s="295"/>
      <c r="C556" s="295"/>
      <c r="D556" s="295"/>
      <c r="E556" s="295"/>
      <c r="F556" s="295"/>
      <c r="G556" s="295"/>
      <c r="H556" s="295"/>
      <c r="I556" s="295"/>
      <c r="J556" s="295"/>
      <c r="K556" s="295"/>
      <c r="L556" s="295"/>
      <c r="M556" s="295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  <c r="AA556" s="295"/>
    </row>
    <row r="557" s="233" customFormat="1" ht="15.9" customHeight="1" spans="1:27">
      <c r="A557" s="295"/>
      <c r="B557" s="295"/>
      <c r="C557" s="295"/>
      <c r="D557" s="295"/>
      <c r="E557" s="295"/>
      <c r="F557" s="295"/>
      <c r="G557" s="295"/>
      <c r="H557" s="295"/>
      <c r="I557" s="295"/>
      <c r="J557" s="295"/>
      <c r="K557" s="295"/>
      <c r="L557" s="295"/>
      <c r="M557" s="295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  <c r="AA557" s="295"/>
    </row>
    <row r="558" s="233" customFormat="1" ht="15.9" customHeight="1" spans="1:27">
      <c r="A558" s="295"/>
      <c r="B558" s="295"/>
      <c r="C558" s="295"/>
      <c r="D558" s="295"/>
      <c r="E558" s="295"/>
      <c r="F558" s="295"/>
      <c r="G558" s="295"/>
      <c r="H558" s="295"/>
      <c r="I558" s="295"/>
      <c r="J558" s="295"/>
      <c r="K558" s="295"/>
      <c r="L558" s="295"/>
      <c r="M558" s="295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  <c r="AA558" s="295"/>
    </row>
    <row r="559" s="233" customFormat="1" ht="15.9" customHeight="1" spans="1:27">
      <c r="A559" s="295"/>
      <c r="B559" s="295"/>
      <c r="C559" s="295"/>
      <c r="D559" s="295"/>
      <c r="E559" s="295"/>
      <c r="F559" s="295"/>
      <c r="G559" s="295"/>
      <c r="H559" s="295"/>
      <c r="I559" s="295"/>
      <c r="J559" s="295"/>
      <c r="K559" s="295"/>
      <c r="L559" s="295"/>
      <c r="M559" s="295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  <c r="AA559" s="295"/>
    </row>
    <row r="560" s="233" customFormat="1" ht="15.9" customHeight="1" spans="1:27">
      <c r="A560" s="295"/>
      <c r="B560" s="295"/>
      <c r="C560" s="295"/>
      <c r="D560" s="295"/>
      <c r="E560" s="295"/>
      <c r="F560" s="295"/>
      <c r="G560" s="295"/>
      <c r="H560" s="295"/>
      <c r="I560" s="295"/>
      <c r="J560" s="295"/>
      <c r="K560" s="295"/>
      <c r="L560" s="295"/>
      <c r="M560" s="295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  <c r="AA560" s="295"/>
    </row>
    <row r="561" s="233" customFormat="1" ht="15.9" customHeight="1" spans="1:27">
      <c r="A561" s="295"/>
      <c r="B561" s="295"/>
      <c r="C561" s="295"/>
      <c r="D561" s="295"/>
      <c r="E561" s="295"/>
      <c r="F561" s="295"/>
      <c r="G561" s="295"/>
      <c r="H561" s="295"/>
      <c r="I561" s="295"/>
      <c r="J561" s="295"/>
      <c r="K561" s="295"/>
      <c r="L561" s="295"/>
      <c r="M561" s="295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  <c r="AA561" s="295"/>
    </row>
    <row r="562" s="233" customFormat="1" ht="15.9" customHeight="1" spans="1:27">
      <c r="A562" s="295"/>
      <c r="B562" s="295"/>
      <c r="C562" s="295"/>
      <c r="D562" s="295"/>
      <c r="E562" s="295"/>
      <c r="F562" s="295"/>
      <c r="G562" s="295"/>
      <c r="H562" s="295"/>
      <c r="I562" s="295"/>
      <c r="J562" s="29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  <c r="AA562" s="295"/>
    </row>
    <row r="563" s="233" customFormat="1" ht="15.9" customHeight="1" spans="1:27">
      <c r="A563" s="295"/>
      <c r="B563" s="295"/>
      <c r="C563" s="295"/>
      <c r="D563" s="295"/>
      <c r="E563" s="295"/>
      <c r="F563" s="295"/>
      <c r="G563" s="295"/>
      <c r="H563" s="295"/>
      <c r="I563" s="295"/>
      <c r="J563" s="295"/>
      <c r="K563" s="295"/>
      <c r="L563" s="295"/>
      <c r="M563" s="295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  <c r="AA563" s="295"/>
    </row>
    <row r="564" s="233" customFormat="1" ht="15.9" customHeight="1" spans="1:27">
      <c r="A564" s="295"/>
      <c r="B564" s="295"/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  <c r="AA564" s="295"/>
    </row>
    <row r="565" s="233" customFormat="1" ht="15.9" customHeight="1" spans="1:27">
      <c r="A565" s="295"/>
      <c r="B565" s="295"/>
      <c r="C565" s="295"/>
      <c r="D565" s="295"/>
      <c r="E565" s="295"/>
      <c r="F565" s="295"/>
      <c r="G565" s="295"/>
      <c r="H565" s="295"/>
      <c r="I565" s="295"/>
      <c r="J565" s="295"/>
      <c r="K565" s="295"/>
      <c r="L565" s="295"/>
      <c r="M565" s="295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  <c r="AA565" s="295"/>
    </row>
    <row r="566" s="233" customFormat="1" ht="15.9" customHeight="1" spans="1:27">
      <c r="A566" s="295"/>
      <c r="B566" s="295"/>
      <c r="C566" s="295"/>
      <c r="D566" s="295"/>
      <c r="E566" s="295"/>
      <c r="F566" s="295"/>
      <c r="G566" s="295"/>
      <c r="H566" s="295"/>
      <c r="I566" s="295"/>
      <c r="J566" s="295"/>
      <c r="K566" s="295"/>
      <c r="L566" s="295"/>
      <c r="M566" s="295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  <c r="AA566" s="295"/>
    </row>
    <row r="567" s="233" customFormat="1" ht="15.9" customHeight="1" spans="1:27">
      <c r="A567" s="295"/>
      <c r="B567" s="295"/>
      <c r="C567" s="295"/>
      <c r="D567" s="295"/>
      <c r="E567" s="295"/>
      <c r="F567" s="295"/>
      <c r="G567" s="295"/>
      <c r="H567" s="295"/>
      <c r="I567" s="295"/>
      <c r="J567" s="295"/>
      <c r="K567" s="295"/>
      <c r="L567" s="295"/>
      <c r="M567" s="295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  <c r="AA567" s="295"/>
    </row>
    <row r="568" s="233" customFormat="1" ht="15.9" customHeight="1" spans="1:27">
      <c r="A568" s="295"/>
      <c r="B568" s="295"/>
      <c r="C568" s="295"/>
      <c r="D568" s="295"/>
      <c r="E568" s="295"/>
      <c r="F568" s="295"/>
      <c r="G568" s="295"/>
      <c r="H568" s="295"/>
      <c r="I568" s="295"/>
      <c r="J568" s="295"/>
      <c r="K568" s="295"/>
      <c r="L568" s="295"/>
      <c r="M568" s="295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  <c r="AA568" s="295"/>
    </row>
    <row r="569" s="233" customFormat="1" ht="15.9" customHeight="1" spans="1:27">
      <c r="A569" s="295"/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</row>
    <row r="570" s="233" customFormat="1" ht="15.9" customHeight="1" spans="1:27">
      <c r="A570" s="295"/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</row>
    <row r="571" s="233" customFormat="1" ht="15.9" customHeight="1" spans="1:27">
      <c r="A571" s="295"/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</row>
    <row r="572" s="233" customFormat="1" ht="15.9" customHeight="1" spans="1:27">
      <c r="A572" s="295"/>
      <c r="B572" s="295"/>
      <c r="C572" s="295"/>
      <c r="D572" s="295"/>
      <c r="E572" s="295"/>
      <c r="F572" s="295"/>
      <c r="G572" s="295"/>
      <c r="H572" s="295"/>
      <c r="I572" s="295"/>
      <c r="J572" s="295"/>
      <c r="K572" s="295"/>
      <c r="L572" s="295"/>
      <c r="M572" s="295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  <c r="AA572" s="295"/>
    </row>
    <row r="573" s="233" customFormat="1" ht="15.9" customHeight="1" spans="1:27">
      <c r="A573" s="295"/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</row>
    <row r="574" s="233" customFormat="1" ht="15.9" customHeight="1" spans="1:27">
      <c r="A574" s="295"/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</row>
    <row r="575" s="233" customFormat="1" ht="15.9" customHeight="1" spans="1:27">
      <c r="A575" s="295"/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</row>
    <row r="576" s="233" customFormat="1" ht="15.9" customHeight="1" spans="1:27">
      <c r="A576" s="295"/>
      <c r="B576" s="295"/>
      <c r="C576" s="295"/>
      <c r="D576" s="295"/>
      <c r="E576" s="295"/>
      <c r="F576" s="295"/>
      <c r="G576" s="295"/>
      <c r="H576" s="295"/>
      <c r="I576" s="295"/>
      <c r="J576" s="295"/>
      <c r="K576" s="295"/>
      <c r="L576" s="295"/>
      <c r="M576" s="295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  <c r="AA576" s="295"/>
    </row>
    <row r="577" s="233" customFormat="1" ht="15.9" customHeight="1" spans="1:27">
      <c r="A577" s="295"/>
      <c r="B577" s="295"/>
      <c r="C577" s="295"/>
      <c r="D577" s="295"/>
      <c r="E577" s="295"/>
      <c r="F577" s="295"/>
      <c r="G577" s="295"/>
      <c r="H577" s="295"/>
      <c r="I577" s="295"/>
      <c r="J577" s="295"/>
      <c r="K577" s="295"/>
      <c r="L577" s="295"/>
      <c r="M577" s="295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  <c r="AA577" s="295"/>
    </row>
    <row r="578" s="233" customFormat="1" ht="15.9" customHeight="1" spans="1:27">
      <c r="A578" s="295"/>
      <c r="B578" s="295"/>
      <c r="C578" s="295"/>
      <c r="D578" s="295"/>
      <c r="E578" s="295"/>
      <c r="F578" s="295"/>
      <c r="G578" s="295"/>
      <c r="H578" s="295"/>
      <c r="I578" s="295"/>
      <c r="J578" s="295"/>
      <c r="K578" s="295"/>
      <c r="L578" s="295"/>
      <c r="M578" s="295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  <c r="AA578" s="295"/>
    </row>
    <row r="579" s="233" customFormat="1" ht="15.9" customHeight="1" spans="1:27">
      <c r="A579" s="295"/>
      <c r="B579" s="295"/>
      <c r="C579" s="295"/>
      <c r="D579" s="295"/>
      <c r="E579" s="295"/>
      <c r="F579" s="295"/>
      <c r="G579" s="295"/>
      <c r="H579" s="295"/>
      <c r="I579" s="295"/>
      <c r="J579" s="295"/>
      <c r="K579" s="295"/>
      <c r="L579" s="295"/>
      <c r="M579" s="295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  <c r="AA579" s="295"/>
    </row>
    <row r="580" s="233" customFormat="1" ht="15.9" customHeight="1" spans="1:27">
      <c r="A580" s="295"/>
      <c r="B580" s="295"/>
      <c r="C580" s="295"/>
      <c r="D580" s="295"/>
      <c r="E580" s="295"/>
      <c r="F580" s="295"/>
      <c r="G580" s="295"/>
      <c r="H580" s="295"/>
      <c r="I580" s="295"/>
      <c r="J580" s="295"/>
      <c r="K580" s="295"/>
      <c r="L580" s="295"/>
      <c r="M580" s="295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  <c r="AA580" s="295"/>
    </row>
    <row r="581" s="233" customFormat="1" ht="15.9" customHeight="1" spans="1:27">
      <c r="A581" s="295"/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  <c r="AA581" s="295"/>
    </row>
    <row r="582" s="233" customFormat="1" ht="15.9" customHeight="1" spans="1:27">
      <c r="A582" s="295"/>
      <c r="B582" s="295"/>
      <c r="C582" s="295"/>
      <c r="D582" s="295"/>
      <c r="E582" s="295"/>
      <c r="F582" s="295"/>
      <c r="G582" s="295"/>
      <c r="H582" s="295"/>
      <c r="I582" s="295"/>
      <c r="J582" s="295"/>
      <c r="K582" s="295"/>
      <c r="L582" s="295"/>
      <c r="M582" s="295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  <c r="AA582" s="295"/>
    </row>
    <row r="583" s="233" customFormat="1" ht="15.9" customHeight="1" spans="1:27">
      <c r="A583" s="295"/>
      <c r="B583" s="295"/>
      <c r="C583" s="295"/>
      <c r="D583" s="295"/>
      <c r="E583" s="295"/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  <c r="AA583" s="295"/>
    </row>
    <row r="584" s="233" customFormat="1" ht="15.9" customHeight="1" spans="1:27">
      <c r="A584" s="295"/>
      <c r="B584" s="295"/>
      <c r="C584" s="295"/>
      <c r="D584" s="295"/>
      <c r="E584" s="295"/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  <c r="AA584" s="295"/>
    </row>
    <row r="585" s="233" customFormat="1" ht="15.9" customHeight="1" spans="1:27">
      <c r="A585" s="295"/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  <c r="AA585" s="295"/>
    </row>
    <row r="586" s="233" customFormat="1" ht="15.9" customHeight="1" spans="1:27">
      <c r="A586" s="295"/>
      <c r="B586" s="295"/>
      <c r="C586" s="295"/>
      <c r="D586" s="295"/>
      <c r="E586" s="295"/>
      <c r="F586" s="295"/>
      <c r="G586" s="295"/>
      <c r="H586" s="295"/>
      <c r="I586" s="295"/>
      <c r="J586" s="295"/>
      <c r="K586" s="295"/>
      <c r="L586" s="295"/>
      <c r="M586" s="295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  <c r="AA586" s="295"/>
    </row>
    <row r="587" s="233" customFormat="1" ht="15.9" customHeight="1" spans="1:27">
      <c r="A587" s="295"/>
      <c r="B587" s="295"/>
      <c r="C587" s="295"/>
      <c r="D587" s="295"/>
      <c r="E587" s="295"/>
      <c r="F587" s="295"/>
      <c r="G587" s="295"/>
      <c r="H587" s="295"/>
      <c r="I587" s="295"/>
      <c r="J587" s="295"/>
      <c r="K587" s="295"/>
      <c r="L587" s="295"/>
      <c r="M587" s="295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  <c r="AA587" s="295"/>
    </row>
    <row r="588" s="233" customFormat="1" ht="15.9" customHeight="1" spans="1:27">
      <c r="A588" s="295"/>
      <c r="B588" s="295"/>
      <c r="C588" s="295"/>
      <c r="D588" s="295"/>
      <c r="E588" s="295"/>
      <c r="F588" s="295"/>
      <c r="G588" s="295"/>
      <c r="H588" s="295"/>
      <c r="I588" s="295"/>
      <c r="J588" s="295"/>
      <c r="K588" s="295"/>
      <c r="L588" s="295"/>
      <c r="M588" s="295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  <c r="AA588" s="295"/>
    </row>
    <row r="589" s="233" customFormat="1" ht="15.9" customHeight="1" spans="1:27">
      <c r="A589" s="295"/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</row>
    <row r="590" s="233" customFormat="1" ht="15.9" customHeight="1" spans="1:27">
      <c r="A590" s="295"/>
      <c r="B590" s="295"/>
      <c r="C590" s="295"/>
      <c r="D590" s="295"/>
      <c r="E590" s="295"/>
      <c r="F590" s="295"/>
      <c r="G590" s="295"/>
      <c r="H590" s="295"/>
      <c r="I590" s="295"/>
      <c r="J590" s="295"/>
      <c r="K590" s="295"/>
      <c r="L590" s="295"/>
      <c r="M590" s="295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  <c r="AA590" s="295"/>
    </row>
    <row r="591" s="233" customFormat="1" ht="15.9" customHeight="1" spans="1:27">
      <c r="A591" s="295"/>
      <c r="B591" s="295"/>
      <c r="C591" s="295"/>
      <c r="D591" s="295"/>
      <c r="E591" s="295"/>
      <c r="F591" s="295"/>
      <c r="G591" s="295"/>
      <c r="H591" s="295"/>
      <c r="I591" s="295"/>
      <c r="J591" s="295"/>
      <c r="K591" s="295"/>
      <c r="L591" s="295"/>
      <c r="M591" s="295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  <c r="AA591" s="295"/>
    </row>
    <row r="592" s="233" customFormat="1" ht="15.9" customHeight="1" spans="1:27">
      <c r="A592" s="295"/>
      <c r="B592" s="295"/>
      <c r="C592" s="295"/>
      <c r="D592" s="295"/>
      <c r="E592" s="295"/>
      <c r="F592" s="295"/>
      <c r="G592" s="295"/>
      <c r="H592" s="295"/>
      <c r="I592" s="295"/>
      <c r="J592" s="295"/>
      <c r="K592" s="295"/>
      <c r="L592" s="295"/>
      <c r="M592" s="295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  <c r="AA592" s="295"/>
    </row>
    <row r="593" s="233" customFormat="1" ht="15.9" customHeight="1" spans="1:27">
      <c r="A593" s="295"/>
      <c r="B593" s="295"/>
      <c r="C593" s="295"/>
      <c r="D593" s="295"/>
      <c r="E593" s="295"/>
      <c r="F593" s="295"/>
      <c r="G593" s="295"/>
      <c r="H593" s="295"/>
      <c r="I593" s="295"/>
      <c r="J593" s="295"/>
      <c r="K593" s="295"/>
      <c r="L593" s="295"/>
      <c r="M593" s="295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  <c r="AA593" s="295"/>
    </row>
    <row r="594" s="233" customFormat="1" ht="15.9" customHeight="1" spans="1:27">
      <c r="A594" s="295"/>
      <c r="B594" s="295"/>
      <c r="C594" s="295"/>
      <c r="D594" s="295"/>
      <c r="E594" s="295"/>
      <c r="F594" s="295"/>
      <c r="G594" s="295"/>
      <c r="H594" s="295"/>
      <c r="I594" s="295"/>
      <c r="J594" s="295"/>
      <c r="K594" s="295"/>
      <c r="L594" s="295"/>
      <c r="M594" s="295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  <c r="AA594" s="295"/>
    </row>
    <row r="595" s="233" customFormat="1" ht="15.9" customHeight="1" spans="1:27">
      <c r="A595" s="295"/>
      <c r="B595" s="295"/>
      <c r="C595" s="295"/>
      <c r="D595" s="295"/>
      <c r="E595" s="295"/>
      <c r="F595" s="295"/>
      <c r="G595" s="295"/>
      <c r="H595" s="295"/>
      <c r="I595" s="295"/>
      <c r="J595" s="295"/>
      <c r="K595" s="295"/>
      <c r="L595" s="295"/>
      <c r="M595" s="295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  <c r="AA595" s="295"/>
    </row>
    <row r="596" s="233" customFormat="1" ht="15.9" customHeight="1" spans="1:27">
      <c r="A596" s="295"/>
      <c r="B596" s="295"/>
      <c r="C596" s="295"/>
      <c r="D596" s="295"/>
      <c r="E596" s="295"/>
      <c r="F596" s="295"/>
      <c r="G596" s="295"/>
      <c r="H596" s="295"/>
      <c r="I596" s="295"/>
      <c r="J596" s="295"/>
      <c r="K596" s="295"/>
      <c r="L596" s="295"/>
      <c r="M596" s="295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  <c r="AA596" s="295"/>
    </row>
    <row r="597" s="233" customFormat="1" ht="15.9" customHeight="1" spans="1:27">
      <c r="A597" s="295"/>
      <c r="B597" s="295"/>
      <c r="C597" s="295"/>
      <c r="D597" s="295"/>
      <c r="E597" s="295"/>
      <c r="F597" s="295"/>
      <c r="G597" s="295"/>
      <c r="H597" s="295"/>
      <c r="I597" s="295"/>
      <c r="J597" s="295"/>
      <c r="K597" s="295"/>
      <c r="L597" s="295"/>
      <c r="M597" s="295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  <c r="AA597" s="295"/>
    </row>
    <row r="598" s="233" customFormat="1" ht="15.9" customHeight="1" spans="1:27">
      <c r="A598" s="295"/>
      <c r="B598" s="295"/>
      <c r="C598" s="295"/>
      <c r="D598" s="295"/>
      <c r="E598" s="295"/>
      <c r="F598" s="295"/>
      <c r="G598" s="295"/>
      <c r="H598" s="295"/>
      <c r="I598" s="295"/>
      <c r="J598" s="295"/>
      <c r="K598" s="295"/>
      <c r="L598" s="295"/>
      <c r="M598" s="295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  <c r="AA598" s="295"/>
    </row>
    <row r="599" s="233" customFormat="1" ht="15.9" customHeight="1" spans="1:27">
      <c r="A599" s="295"/>
      <c r="B599" s="295"/>
      <c r="C599" s="295"/>
      <c r="D599" s="295"/>
      <c r="E599" s="295"/>
      <c r="F599" s="295"/>
      <c r="G599" s="295"/>
      <c r="H599" s="295"/>
      <c r="I599" s="295"/>
      <c r="J599" s="295"/>
      <c r="K599" s="295"/>
      <c r="L599" s="295"/>
      <c r="M599" s="295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  <c r="AA599" s="295"/>
    </row>
    <row r="600" s="233" customFormat="1" ht="15.9" customHeight="1" spans="1:27">
      <c r="A600" s="295"/>
      <c r="B600" s="295"/>
      <c r="C600" s="295"/>
      <c r="D600" s="295"/>
      <c r="E600" s="295"/>
      <c r="F600" s="295"/>
      <c r="G600" s="295"/>
      <c r="H600" s="295"/>
      <c r="I600" s="295"/>
      <c r="J600" s="295"/>
      <c r="K600" s="295"/>
      <c r="L600" s="295"/>
      <c r="M600" s="295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  <c r="AA600" s="295"/>
    </row>
    <row r="601" s="233" customFormat="1" ht="15.9" customHeight="1" spans="1:27">
      <c r="A601" s="295"/>
      <c r="B601" s="295"/>
      <c r="C601" s="295"/>
      <c r="D601" s="295"/>
      <c r="E601" s="295"/>
      <c r="F601" s="295"/>
      <c r="G601" s="295"/>
      <c r="H601" s="295"/>
      <c r="I601" s="295"/>
      <c r="J601" s="295"/>
      <c r="K601" s="295"/>
      <c r="L601" s="295"/>
      <c r="M601" s="295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  <c r="AA601" s="295"/>
    </row>
    <row r="602" s="233" customFormat="1" ht="15.9" customHeight="1" spans="1:27">
      <c r="A602" s="295"/>
      <c r="B602" s="295"/>
      <c r="C602" s="295"/>
      <c r="D602" s="295"/>
      <c r="E602" s="295"/>
      <c r="F602" s="295"/>
      <c r="G602" s="295"/>
      <c r="H602" s="295"/>
      <c r="I602" s="295"/>
      <c r="J602" s="295"/>
      <c r="K602" s="295"/>
      <c r="L602" s="295"/>
      <c r="M602" s="295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  <c r="AA602" s="295"/>
    </row>
    <row r="603" s="233" customFormat="1" ht="15.9" customHeight="1" spans="1:27">
      <c r="A603" s="295"/>
      <c r="B603" s="295"/>
      <c r="C603" s="295"/>
      <c r="D603" s="295"/>
      <c r="E603" s="295"/>
      <c r="F603" s="295"/>
      <c r="G603" s="295"/>
      <c r="H603" s="295"/>
      <c r="I603" s="295"/>
      <c r="J603" s="295"/>
      <c r="K603" s="295"/>
      <c r="L603" s="295"/>
      <c r="M603" s="295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  <c r="AA603" s="295"/>
    </row>
    <row r="604" s="233" customFormat="1" ht="15.9" customHeight="1" spans="1:27">
      <c r="A604" s="295"/>
      <c r="B604" s="295"/>
      <c r="C604" s="295"/>
      <c r="D604" s="295"/>
      <c r="E604" s="295"/>
      <c r="F604" s="295"/>
      <c r="G604" s="295"/>
      <c r="H604" s="295"/>
      <c r="I604" s="295"/>
      <c r="J604" s="295"/>
      <c r="K604" s="295"/>
      <c r="L604" s="295"/>
      <c r="M604" s="295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  <c r="AA604" s="295"/>
    </row>
    <row r="605" s="233" customFormat="1" ht="15.9" customHeight="1" spans="1:27">
      <c r="A605" s="295"/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</row>
    <row r="606" s="233" customFormat="1" ht="15.9" customHeight="1" spans="1:27">
      <c r="A606" s="295"/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</row>
    <row r="607" s="233" customFormat="1" ht="15.9" customHeight="1" spans="1:27">
      <c r="A607" s="295"/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</row>
    <row r="608" s="233" customFormat="1" ht="15.9" customHeight="1" spans="1:27">
      <c r="A608" s="295"/>
      <c r="B608" s="295"/>
      <c r="C608" s="295"/>
      <c r="D608" s="295"/>
      <c r="E608" s="295"/>
      <c r="F608" s="295"/>
      <c r="G608" s="295"/>
      <c r="H608" s="295"/>
      <c r="I608" s="295"/>
      <c r="J608" s="295"/>
      <c r="K608" s="295"/>
      <c r="L608" s="295"/>
      <c r="M608" s="295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  <c r="AA608" s="295"/>
    </row>
    <row r="609" s="233" customFormat="1" ht="15.9" customHeight="1" spans="1:27">
      <c r="A609" s="295"/>
      <c r="B609" s="295"/>
      <c r="C609" s="295"/>
      <c r="D609" s="295"/>
      <c r="E609" s="295"/>
      <c r="F609" s="295"/>
      <c r="G609" s="295"/>
      <c r="H609" s="295"/>
      <c r="I609" s="295"/>
      <c r="J609" s="295"/>
      <c r="K609" s="295"/>
      <c r="L609" s="295"/>
      <c r="M609" s="295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  <c r="AA609" s="295"/>
    </row>
    <row r="610" s="233" customFormat="1" ht="15.9" customHeight="1" spans="1:27">
      <c r="A610" s="295"/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  <c r="AA610" s="295"/>
    </row>
    <row r="611" s="233" customFormat="1" ht="15.9" customHeight="1" spans="1:27">
      <c r="A611" s="295"/>
      <c r="B611" s="295"/>
      <c r="C611" s="295"/>
      <c r="D611" s="295"/>
      <c r="E611" s="295"/>
      <c r="F611" s="295"/>
      <c r="G611" s="295"/>
      <c r="H611" s="295"/>
      <c r="I611" s="295"/>
      <c r="J611" s="295"/>
      <c r="K611" s="295"/>
      <c r="L611" s="295"/>
      <c r="M611" s="295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  <c r="AA611" s="295"/>
    </row>
    <row r="612" s="233" customFormat="1" ht="15.9" customHeight="1" spans="1:27">
      <c r="A612" s="295"/>
      <c r="B612" s="295"/>
      <c r="C612" s="295"/>
      <c r="D612" s="295"/>
      <c r="E612" s="295"/>
      <c r="F612" s="295"/>
      <c r="G612" s="295"/>
      <c r="H612" s="295"/>
      <c r="I612" s="295"/>
      <c r="J612" s="295"/>
      <c r="K612" s="295"/>
      <c r="L612" s="295"/>
      <c r="M612" s="295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  <c r="AA612" s="295"/>
    </row>
    <row r="613" s="233" customFormat="1" ht="15.9" customHeight="1" spans="1:27">
      <c r="A613" s="295"/>
      <c r="B613" s="295"/>
      <c r="C613" s="295"/>
      <c r="D613" s="295"/>
      <c r="E613" s="295"/>
      <c r="F613" s="295"/>
      <c r="G613" s="29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  <c r="AA613" s="295"/>
    </row>
    <row r="614" s="233" customFormat="1" ht="15.9" customHeight="1" spans="1:27">
      <c r="A614" s="295"/>
      <c r="B614" s="295"/>
      <c r="C614" s="295"/>
      <c r="D614" s="295"/>
      <c r="E614" s="295"/>
      <c r="F614" s="295"/>
      <c r="G614" s="295"/>
      <c r="H614" s="295"/>
      <c r="I614" s="295"/>
      <c r="J614" s="295"/>
      <c r="K614" s="295"/>
      <c r="L614" s="295"/>
      <c r="M614" s="295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  <c r="AA614" s="295"/>
    </row>
    <row r="615" s="233" customFormat="1" ht="15.9" customHeight="1" spans="1:27">
      <c r="A615" s="295"/>
      <c r="B615" s="295"/>
      <c r="C615" s="295"/>
      <c r="D615" s="295"/>
      <c r="E615" s="295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  <c r="AA615" s="295"/>
    </row>
    <row r="616" s="233" customFormat="1" ht="15.9" customHeight="1" spans="1:27">
      <c r="A616" s="295"/>
      <c r="B616" s="295"/>
      <c r="C616" s="295"/>
      <c r="D616" s="295"/>
      <c r="E616" s="295"/>
      <c r="F616" s="295"/>
      <c r="G616" s="295"/>
      <c r="H616" s="295"/>
      <c r="I616" s="295"/>
      <c r="J616" s="295"/>
      <c r="K616" s="295"/>
      <c r="L616" s="295"/>
      <c r="M616" s="295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  <c r="AA616" s="295"/>
    </row>
    <row r="617" s="233" customFormat="1" ht="15.9" customHeight="1" spans="1:27">
      <c r="A617" s="295"/>
      <c r="B617" s="29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  <c r="AA617" s="295"/>
    </row>
    <row r="618" s="233" customFormat="1" ht="15.9" customHeight="1" spans="1:27">
      <c r="A618" s="295"/>
      <c r="B618" s="295"/>
      <c r="C618" s="295"/>
      <c r="D618" s="295"/>
      <c r="E618" s="295"/>
      <c r="F618" s="295"/>
      <c r="G618" s="295"/>
      <c r="H618" s="295"/>
      <c r="I618" s="295"/>
      <c r="J618" s="295"/>
      <c r="K618" s="295"/>
      <c r="L618" s="295"/>
      <c r="M618" s="295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  <c r="AA618" s="295"/>
    </row>
    <row r="619" s="233" customFormat="1" ht="15.9" customHeight="1" spans="1:27">
      <c r="A619" s="295"/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</row>
    <row r="620" s="233" customFormat="1" ht="15.9" customHeight="1" spans="1:27">
      <c r="A620" s="295"/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</row>
    <row r="621" s="233" customFormat="1" ht="15.9" customHeight="1" spans="1:27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</row>
    <row r="622" s="233" customFormat="1" ht="15.9" customHeight="1" spans="1:27">
      <c r="A622" s="295"/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</row>
    <row r="623" s="233" customFormat="1" ht="15.9" customHeight="1" spans="1:27">
      <c r="A623" s="295"/>
      <c r="B623" s="295"/>
      <c r="C623" s="29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  <c r="AA623" s="295"/>
    </row>
    <row r="624" s="233" customFormat="1" ht="15.9" customHeight="1" spans="1:27">
      <c r="A624" s="295"/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</row>
    <row r="625" s="233" customFormat="1" ht="15.9" customHeight="1" spans="1:27">
      <c r="A625" s="295"/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</row>
    <row r="626" s="233" customFormat="1" ht="15.9" customHeight="1" spans="1:27">
      <c r="A626" s="295"/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</row>
    <row r="627" s="233" customFormat="1" ht="15.9" customHeight="1" spans="1:27">
      <c r="A627" s="295"/>
      <c r="B627" s="295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  <c r="AA627" s="295"/>
    </row>
    <row r="628" s="233" customFormat="1" ht="15.9" customHeight="1" spans="1:27">
      <c r="A628" s="295"/>
      <c r="B628" s="295"/>
      <c r="C628" s="295"/>
      <c r="D628" s="295"/>
      <c r="E628" s="295"/>
      <c r="F628" s="295"/>
      <c r="G628" s="295"/>
      <c r="H628" s="295"/>
      <c r="I628" s="295"/>
      <c r="J628" s="295"/>
      <c r="K628" s="295"/>
      <c r="L628" s="295"/>
      <c r="M628" s="295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  <c r="AA628" s="295"/>
    </row>
    <row r="629" s="233" customFormat="1" ht="15.9" customHeight="1" spans="1:27">
      <c r="A629" s="295"/>
      <c r="B629" s="295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  <c r="AA629" s="295"/>
    </row>
    <row r="630" s="233" customFormat="1" ht="15.9" customHeight="1" spans="1:27">
      <c r="A630" s="295"/>
      <c r="B630" s="295"/>
      <c r="C630" s="295"/>
      <c r="D630" s="295"/>
      <c r="E630" s="295"/>
      <c r="F630" s="295"/>
      <c r="G630" s="295"/>
      <c r="H630" s="295"/>
      <c r="I630" s="295"/>
      <c r="J630" s="295"/>
      <c r="K630" s="295"/>
      <c r="L630" s="295"/>
      <c r="M630" s="295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  <c r="AA630" s="295"/>
    </row>
    <row r="631" s="233" customFormat="1" ht="15.9" customHeight="1" spans="1:27">
      <c r="A631" s="295"/>
      <c r="B631" s="295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  <c r="AA631" s="295"/>
    </row>
    <row r="632" s="233" customFormat="1" ht="15.9" customHeight="1" spans="1:27">
      <c r="A632" s="295"/>
      <c r="B632" s="295"/>
      <c r="C632" s="295"/>
      <c r="D632" s="295"/>
      <c r="E632" s="295"/>
      <c r="F632" s="295"/>
      <c r="G632" s="295"/>
      <c r="H632" s="295"/>
      <c r="I632" s="295"/>
      <c r="J632" s="295"/>
      <c r="K632" s="295"/>
      <c r="L632" s="295"/>
      <c r="M632" s="295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  <c r="AA632" s="295"/>
    </row>
    <row r="633" s="233" customFormat="1" ht="15.9" customHeight="1" spans="1:27">
      <c r="A633" s="295"/>
      <c r="B633" s="295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  <c r="AA633" s="295"/>
    </row>
    <row r="634" s="233" customFormat="1" ht="15.9" customHeight="1" spans="1:27">
      <c r="A634" s="295"/>
      <c r="B634" s="295"/>
      <c r="C634" s="295"/>
      <c r="D634" s="295"/>
      <c r="E634" s="295"/>
      <c r="F634" s="295"/>
      <c r="G634" s="295"/>
      <c r="H634" s="295"/>
      <c r="I634" s="295"/>
      <c r="J634" s="295"/>
      <c r="K634" s="295"/>
      <c r="L634" s="295"/>
      <c r="M634" s="295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  <c r="AA634" s="295"/>
    </row>
    <row r="635" s="233" customFormat="1" ht="15.9" customHeight="1" spans="1:27">
      <c r="A635" s="295"/>
      <c r="B635" s="295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  <c r="AA635" s="295"/>
    </row>
    <row r="636" s="233" customFormat="1" ht="15.9" customHeight="1" spans="1:27">
      <c r="A636" s="295"/>
      <c r="B636" s="295"/>
      <c r="C636" s="295"/>
      <c r="D636" s="295"/>
      <c r="E636" s="295"/>
      <c r="F636" s="295"/>
      <c r="G636" s="295"/>
      <c r="H636" s="295"/>
      <c r="I636" s="295"/>
      <c r="J636" s="295"/>
      <c r="K636" s="295"/>
      <c r="L636" s="295"/>
      <c r="M636" s="295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  <c r="AA636" s="295"/>
    </row>
    <row r="637" s="233" customFormat="1" ht="15.9" customHeight="1" spans="1:27">
      <c r="A637" s="295"/>
      <c r="B637" s="295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  <c r="AA637" s="295"/>
    </row>
    <row r="638" s="233" customFormat="1" ht="15.9" customHeight="1" spans="1:27">
      <c r="A638" s="295"/>
      <c r="B638" s="295"/>
      <c r="C638" s="295"/>
      <c r="D638" s="295"/>
      <c r="E638" s="295"/>
      <c r="F638" s="295"/>
      <c r="G638" s="295"/>
      <c r="H638" s="295"/>
      <c r="I638" s="295"/>
      <c r="J638" s="295"/>
      <c r="K638" s="295"/>
      <c r="L638" s="295"/>
      <c r="M638" s="295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  <c r="AA638" s="295"/>
    </row>
    <row r="639" s="233" customFormat="1" ht="15.9" customHeight="1" spans="1:27">
      <c r="A639" s="295"/>
      <c r="B639" s="295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  <c r="AA639" s="295"/>
    </row>
    <row r="640" s="233" customFormat="1" ht="15.9" customHeight="1" spans="1:27">
      <c r="A640" s="295"/>
      <c r="B640" s="295"/>
      <c r="C640" s="295"/>
      <c r="D640" s="295"/>
      <c r="E640" s="295"/>
      <c r="F640" s="295"/>
      <c r="G640" s="295"/>
      <c r="H640" s="295"/>
      <c r="I640" s="295"/>
      <c r="J640" s="295"/>
      <c r="K640" s="295"/>
      <c r="L640" s="295"/>
      <c r="M640" s="295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  <c r="AA640" s="295"/>
    </row>
    <row r="641" s="233" customFormat="1" ht="15.9" customHeight="1" spans="1:27">
      <c r="A641" s="295"/>
      <c r="B641" s="295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  <c r="AA641" s="295"/>
    </row>
    <row r="642" s="233" customFormat="1" ht="15.9" customHeight="1" spans="1:27">
      <c r="A642" s="295"/>
      <c r="B642" s="295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  <c r="AA642" s="295"/>
    </row>
    <row r="643" s="233" customFormat="1" ht="15.9" customHeight="1" spans="1:27">
      <c r="A643" s="295"/>
      <c r="B643" s="295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  <c r="AA643" s="295"/>
    </row>
    <row r="644" s="233" customFormat="1" ht="15.9" customHeight="1" spans="1:27">
      <c r="A644" s="295"/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</row>
    <row r="645" s="233" customFormat="1" ht="15.9" customHeight="1" spans="1:27">
      <c r="A645" s="295"/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</row>
    <row r="646" s="233" customFormat="1" ht="15.9" customHeight="1" spans="1:27">
      <c r="A646" s="295"/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</row>
    <row r="647" s="233" customFormat="1" ht="15.9" customHeight="1" spans="1:27">
      <c r="A647" s="295"/>
      <c r="B647" s="295"/>
      <c r="C647" s="295"/>
      <c r="D647" s="295"/>
      <c r="E647" s="295"/>
      <c r="F647" s="295"/>
      <c r="G647" s="295"/>
      <c r="H647" s="295"/>
      <c r="I647" s="295"/>
      <c r="J647" s="295"/>
      <c r="K647" s="295"/>
      <c r="L647" s="295"/>
      <c r="M647" s="295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  <c r="AA647" s="295"/>
    </row>
    <row r="648" s="233" customFormat="1" ht="15.9" customHeight="1" spans="1:27">
      <c r="A648" s="295"/>
      <c r="B648" s="295"/>
      <c r="C648" s="295"/>
      <c r="D648" s="295"/>
      <c r="E648" s="295"/>
      <c r="F648" s="295"/>
      <c r="G648" s="295"/>
      <c r="H648" s="295"/>
      <c r="I648" s="295"/>
      <c r="J648" s="295"/>
      <c r="K648" s="295"/>
      <c r="L648" s="295"/>
      <c r="M648" s="295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  <c r="AA648" s="295"/>
    </row>
    <row r="649" s="233" customFormat="1" ht="15.9" customHeight="1" spans="1:27">
      <c r="A649" s="295"/>
      <c r="B649" s="295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  <c r="AA649" s="295"/>
    </row>
    <row r="650" s="233" customFormat="1" ht="15.9" customHeight="1" spans="1:27">
      <c r="A650" s="295"/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  <c r="AA650" s="295"/>
    </row>
    <row r="651" s="233" customFormat="1" ht="15.9" customHeight="1" spans="1:27">
      <c r="A651" s="295"/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  <c r="AA651" s="295"/>
    </row>
    <row r="652" s="233" customFormat="1" ht="15.9" customHeight="1" spans="1:27">
      <c r="A652" s="295"/>
      <c r="B652" s="295"/>
      <c r="C652" s="295"/>
      <c r="D652" s="295"/>
      <c r="E652" s="295"/>
      <c r="F652" s="295"/>
      <c r="G652" s="295"/>
      <c r="H652" s="295"/>
      <c r="I652" s="295"/>
      <c r="J652" s="295"/>
      <c r="K652" s="295"/>
      <c r="L652" s="295"/>
      <c r="M652" s="295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  <c r="AA652" s="295"/>
    </row>
    <row r="653" s="233" customFormat="1" ht="15.9" customHeight="1" spans="1:27">
      <c r="A653" s="295"/>
      <c r="B653" s="295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  <c r="AA653" s="295"/>
    </row>
    <row r="654" s="233" customFormat="1" ht="15.9" customHeight="1" spans="1:27">
      <c r="A654" s="295"/>
      <c r="B654" s="295"/>
      <c r="C654" s="295"/>
      <c r="D654" s="295"/>
      <c r="E654" s="295"/>
      <c r="F654" s="295"/>
      <c r="G654" s="295"/>
      <c r="H654" s="295"/>
      <c r="I654" s="295"/>
      <c r="J654" s="295"/>
      <c r="K654" s="295"/>
      <c r="L654" s="295"/>
      <c r="M654" s="295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  <c r="AA654" s="295"/>
    </row>
    <row r="655" s="233" customFormat="1" ht="15.9" customHeight="1" spans="1:27">
      <c r="A655" s="295"/>
      <c r="B655" s="295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  <c r="AA655" s="295"/>
    </row>
    <row r="656" s="233" customFormat="1" ht="15.9" customHeight="1" spans="1:27">
      <c r="A656" s="295"/>
      <c r="B656" s="295"/>
      <c r="C656" s="295"/>
      <c r="D656" s="295"/>
      <c r="E656" s="295"/>
      <c r="F656" s="295"/>
      <c r="G656" s="295"/>
      <c r="H656" s="295"/>
      <c r="I656" s="295"/>
      <c r="J656" s="295"/>
      <c r="K656" s="295"/>
      <c r="L656" s="295"/>
      <c r="M656" s="295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  <c r="AA656" s="295"/>
    </row>
    <row r="657" s="233" customFormat="1" ht="15.9" customHeight="1" spans="1:27">
      <c r="A657" s="295"/>
      <c r="B657" s="295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  <c r="AA657" s="295"/>
    </row>
    <row r="658" s="233" customFormat="1" ht="15.9" customHeight="1" spans="1:27">
      <c r="A658" s="295"/>
      <c r="B658" s="295"/>
      <c r="C658" s="295"/>
      <c r="D658" s="295"/>
      <c r="E658" s="295"/>
      <c r="F658" s="295"/>
      <c r="G658" s="295"/>
      <c r="H658" s="295"/>
      <c r="I658" s="295"/>
      <c r="J658" s="295"/>
      <c r="K658" s="295"/>
      <c r="L658" s="295"/>
      <c r="M658" s="295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  <c r="AA658" s="295"/>
    </row>
    <row r="659" s="233" customFormat="1" ht="15.9" customHeight="1" spans="1:27">
      <c r="A659" s="295"/>
      <c r="B659" s="295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  <c r="AA659" s="295"/>
    </row>
    <row r="660" s="233" customFormat="1" ht="15.9" customHeight="1" spans="1:27">
      <c r="A660" s="295"/>
      <c r="B660" s="295"/>
      <c r="C660" s="295"/>
      <c r="D660" s="295"/>
      <c r="E660" s="295"/>
      <c r="F660" s="295"/>
      <c r="G660" s="295"/>
      <c r="H660" s="295"/>
      <c r="I660" s="295"/>
      <c r="J660" s="295"/>
      <c r="K660" s="295"/>
      <c r="L660" s="295"/>
      <c r="M660" s="295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  <c r="AA660" s="295"/>
    </row>
    <row r="661" s="233" customFormat="1" ht="15.9" customHeight="1" spans="1:27">
      <c r="A661" s="295"/>
      <c r="B661" s="295"/>
      <c r="C661" s="295"/>
      <c r="D661" s="295"/>
      <c r="E661" s="295"/>
      <c r="F661" s="295"/>
      <c r="G661" s="295"/>
      <c r="H661" s="295"/>
      <c r="I661" s="295"/>
      <c r="J661" s="295"/>
      <c r="K661" s="295"/>
      <c r="L661" s="295"/>
      <c r="M661" s="295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  <c r="AA661" s="295"/>
    </row>
    <row r="662" s="233" customFormat="1" ht="15.9" customHeight="1" spans="1:27">
      <c r="A662" s="295"/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</row>
    <row r="663" s="233" customFormat="1" ht="15.9" customHeight="1" spans="1:27">
      <c r="A663" s="295"/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</row>
    <row r="664" s="233" customFormat="1" ht="15.9" customHeight="1" spans="1:27">
      <c r="A664" s="295"/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</row>
    <row r="665" s="233" customFormat="1" ht="15.9" customHeight="1" spans="1:27">
      <c r="A665" s="295"/>
      <c r="B665" s="295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  <c r="AA665" s="295"/>
    </row>
    <row r="666" s="233" customFormat="1" ht="15.9" customHeight="1" spans="1:27">
      <c r="A666" s="295"/>
      <c r="B666" s="295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  <c r="AA666" s="295"/>
    </row>
    <row r="667" s="233" customFormat="1" ht="15.9" customHeight="1" spans="1:27">
      <c r="A667" s="295"/>
      <c r="B667" s="295"/>
      <c r="C667" s="295"/>
      <c r="D667" s="295"/>
      <c r="E667" s="295"/>
      <c r="F667" s="295"/>
      <c r="G667" s="295"/>
      <c r="H667" s="295"/>
      <c r="I667" s="295"/>
      <c r="J667" s="295"/>
      <c r="K667" s="295"/>
      <c r="L667" s="295"/>
      <c r="M667" s="295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  <c r="AA667" s="295"/>
    </row>
    <row r="668" s="233" customFormat="1" ht="15.9" customHeight="1" spans="1:27">
      <c r="A668" s="295"/>
      <c r="B668" s="295"/>
      <c r="C668" s="295"/>
      <c r="D668" s="295"/>
      <c r="E668" s="295"/>
      <c r="F668" s="295"/>
      <c r="G668" s="295"/>
      <c r="H668" s="295"/>
      <c r="I668" s="295"/>
      <c r="J668" s="295"/>
      <c r="K668" s="295"/>
      <c r="L668" s="295"/>
      <c r="M668" s="295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  <c r="AA668" s="295"/>
    </row>
    <row r="669" s="233" customFormat="1" ht="15.9" customHeight="1" spans="1:27">
      <c r="A669" s="295"/>
      <c r="B669" s="295"/>
      <c r="C669" s="295"/>
      <c r="D669" s="295"/>
      <c r="E669" s="295"/>
      <c r="F669" s="295"/>
      <c r="G669" s="295"/>
      <c r="H669" s="295"/>
      <c r="I669" s="295"/>
      <c r="J669" s="295"/>
      <c r="K669" s="295"/>
      <c r="L669" s="295"/>
      <c r="M669" s="295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  <c r="AA669" s="295"/>
    </row>
    <row r="670" s="233" customFormat="1" ht="15.9" customHeight="1" spans="1:27">
      <c r="A670" s="295"/>
      <c r="B670" s="295"/>
      <c r="C670" s="295"/>
      <c r="D670" s="295"/>
      <c r="E670" s="295"/>
      <c r="F670" s="295"/>
      <c r="G670" s="295"/>
      <c r="H670" s="295"/>
      <c r="I670" s="295"/>
      <c r="J670" s="295"/>
      <c r="K670" s="295"/>
      <c r="L670" s="295"/>
      <c r="M670" s="295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  <c r="AA670" s="295"/>
    </row>
    <row r="671" s="233" customFormat="1" ht="15.9" customHeight="1" spans="1:27">
      <c r="A671" s="295"/>
      <c r="B671" s="295"/>
      <c r="C671" s="295"/>
      <c r="D671" s="295"/>
      <c r="E671" s="295"/>
      <c r="F671" s="295"/>
      <c r="G671" s="295"/>
      <c r="H671" s="295"/>
      <c r="I671" s="295"/>
      <c r="J671" s="295"/>
      <c r="K671" s="295"/>
      <c r="L671" s="295"/>
      <c r="M671" s="295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  <c r="AA671" s="295"/>
    </row>
    <row r="672" s="233" customFormat="1" ht="15.9" customHeight="1" spans="1:27">
      <c r="A672" s="295"/>
      <c r="B672" s="295"/>
      <c r="C672" s="295"/>
      <c r="D672" s="295"/>
      <c r="E672" s="295"/>
      <c r="F672" s="295"/>
      <c r="G672" s="295"/>
      <c r="H672" s="295"/>
      <c r="I672" s="295"/>
      <c r="J672" s="295"/>
      <c r="K672" s="295"/>
      <c r="L672" s="295"/>
      <c r="M672" s="295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  <c r="AA672" s="295"/>
    </row>
    <row r="673" s="233" customFormat="1" ht="15.9" customHeight="1" spans="1:27">
      <c r="A673" s="295"/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5"/>
      <c r="M673" s="295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  <c r="AA673" s="295"/>
    </row>
    <row r="674" s="233" customFormat="1" ht="15.9" customHeight="1" spans="1:27">
      <c r="A674" s="295"/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  <c r="AA674" s="295"/>
    </row>
    <row r="675" s="233" customFormat="1" ht="15.9" customHeight="1" spans="1:27">
      <c r="A675" s="295"/>
      <c r="B675" s="295"/>
      <c r="C675" s="295"/>
      <c r="D675" s="295"/>
      <c r="E675" s="295"/>
      <c r="F675" s="295"/>
      <c r="G675" s="295"/>
      <c r="H675" s="295"/>
      <c r="I675" s="295"/>
      <c r="J675" s="295"/>
      <c r="K675" s="295"/>
      <c r="L675" s="295"/>
      <c r="M675" s="295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  <c r="AA675" s="295"/>
    </row>
    <row r="676" s="233" customFormat="1" ht="15.9" customHeight="1" spans="1:27">
      <c r="A676" s="295"/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</row>
    <row r="677" s="233" customFormat="1" ht="15.9" customHeight="1" spans="1:27">
      <c r="A677" s="295"/>
      <c r="B677" s="295"/>
      <c r="C677" s="295"/>
      <c r="D677" s="295"/>
      <c r="E677" s="295"/>
      <c r="F677" s="295"/>
      <c r="G677" s="295"/>
      <c r="H677" s="295"/>
      <c r="I677" s="295"/>
      <c r="J677" s="295"/>
      <c r="K677" s="295"/>
      <c r="L677" s="295"/>
      <c r="M677" s="295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  <c r="AA677" s="295"/>
    </row>
    <row r="678" s="233" customFormat="1" ht="15.9" customHeight="1" spans="1:27">
      <c r="A678" s="295"/>
      <c r="B678" s="295"/>
      <c r="C678" s="295"/>
      <c r="D678" s="295"/>
      <c r="E678" s="295"/>
      <c r="F678" s="295"/>
      <c r="G678" s="295"/>
      <c r="H678" s="295"/>
      <c r="I678" s="295"/>
      <c r="J678" s="295"/>
      <c r="K678" s="295"/>
      <c r="L678" s="295"/>
      <c r="M678" s="295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  <c r="AA678" s="295"/>
    </row>
    <row r="679" s="233" customFormat="1" ht="15.9" customHeight="1" spans="1:27">
      <c r="A679" s="295"/>
      <c r="B679" s="295"/>
      <c r="C679" s="295"/>
      <c r="D679" s="295"/>
      <c r="E679" s="295"/>
      <c r="F679" s="295"/>
      <c r="G679" s="295"/>
      <c r="H679" s="295"/>
      <c r="I679" s="295"/>
      <c r="J679" s="295"/>
      <c r="K679" s="295"/>
      <c r="L679" s="295"/>
      <c r="M679" s="295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  <c r="AA679" s="295"/>
    </row>
    <row r="680" s="233" customFormat="1" ht="15.9" customHeight="1" spans="1:27">
      <c r="A680" s="295"/>
      <c r="B680" s="295"/>
      <c r="C680" s="295"/>
      <c r="D680" s="295"/>
      <c r="E680" s="295"/>
      <c r="F680" s="295"/>
      <c r="G680" s="295"/>
      <c r="H680" s="295"/>
      <c r="I680" s="295"/>
      <c r="J680" s="295"/>
      <c r="K680" s="295"/>
      <c r="L680" s="295"/>
      <c r="M680" s="295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  <c r="AA680" s="295"/>
    </row>
    <row r="681" s="233" customFormat="1" ht="15.9" customHeight="1" spans="1:27">
      <c r="A681" s="295"/>
      <c r="B681" s="295"/>
      <c r="C681" s="295"/>
      <c r="D681" s="295"/>
      <c r="E681" s="295"/>
      <c r="F681" s="295"/>
      <c r="G681" s="295"/>
      <c r="H681" s="295"/>
      <c r="I681" s="295"/>
      <c r="J681" s="295"/>
      <c r="K681" s="295"/>
      <c r="L681" s="295"/>
      <c r="M681" s="295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  <c r="AA681" s="295"/>
    </row>
    <row r="682" s="233" customFormat="1" ht="15.9" customHeight="1" spans="1:27">
      <c r="A682" s="295"/>
      <c r="B682" s="295"/>
      <c r="C682" s="295"/>
      <c r="D682" s="295"/>
      <c r="E682" s="295"/>
      <c r="F682" s="295"/>
      <c r="G682" s="295"/>
      <c r="H682" s="295"/>
      <c r="I682" s="295"/>
      <c r="J682" s="295"/>
      <c r="K682" s="295"/>
      <c r="L682" s="295"/>
      <c r="M682" s="295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  <c r="AA682" s="295"/>
    </row>
    <row r="683" s="233" customFormat="1" ht="15.9" customHeight="1" spans="1:27">
      <c r="A683" s="295"/>
      <c r="B683" s="295"/>
      <c r="C683" s="295"/>
      <c r="D683" s="295"/>
      <c r="E683" s="295"/>
      <c r="F683" s="295"/>
      <c r="G683" s="295"/>
      <c r="H683" s="295"/>
      <c r="I683" s="295"/>
      <c r="J683" s="295"/>
      <c r="K683" s="295"/>
      <c r="L683" s="295"/>
      <c r="M683" s="295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  <c r="AA683" s="295"/>
    </row>
    <row r="684" s="233" customFormat="1" ht="15.9" customHeight="1" spans="1:27">
      <c r="A684" s="295"/>
      <c r="B684" s="295"/>
      <c r="C684" s="295"/>
      <c r="D684" s="295"/>
      <c r="E684" s="295"/>
      <c r="F684" s="295"/>
      <c r="G684" s="295"/>
      <c r="H684" s="295"/>
      <c r="I684" s="295"/>
      <c r="J684" s="295"/>
      <c r="K684" s="295"/>
      <c r="L684" s="295"/>
      <c r="M684" s="295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  <c r="AA684" s="295"/>
    </row>
    <row r="685" s="233" customFormat="1" ht="15.9" customHeight="1" spans="1:27">
      <c r="A685" s="295"/>
      <c r="B685" s="295"/>
      <c r="C685" s="295"/>
      <c r="D685" s="295"/>
      <c r="E685" s="295"/>
      <c r="F685" s="295"/>
      <c r="G685" s="295"/>
      <c r="H685" s="295"/>
      <c r="I685" s="295"/>
      <c r="J685" s="295"/>
      <c r="K685" s="295"/>
      <c r="L685" s="295"/>
      <c r="M685" s="295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  <c r="AA685" s="295"/>
    </row>
    <row r="686" s="233" customFormat="1" ht="15.9" customHeight="1" spans="1:27">
      <c r="A686" s="295"/>
      <c r="B686" s="295"/>
      <c r="C686" s="295"/>
      <c r="D686" s="295"/>
      <c r="E686" s="295"/>
      <c r="F686" s="295"/>
      <c r="G686" s="295"/>
      <c r="H686" s="295"/>
      <c r="I686" s="295"/>
      <c r="J686" s="295"/>
      <c r="K686" s="295"/>
      <c r="L686" s="295"/>
      <c r="M686" s="295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  <c r="AA686" s="295"/>
    </row>
    <row r="687" s="233" customFormat="1" ht="15.9" customHeight="1" spans="1:27">
      <c r="A687" s="295"/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</row>
    <row r="688" s="233" customFormat="1" ht="15.9" customHeight="1" spans="1:27">
      <c r="A688" s="295"/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</row>
    <row r="689" s="233" customFormat="1" ht="15.9" customHeight="1" spans="1:27">
      <c r="A689" s="295"/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</row>
    <row r="690" s="233" customFormat="1" ht="15.9" customHeight="1" spans="1:27">
      <c r="A690" s="295"/>
      <c r="B690" s="295"/>
      <c r="C690" s="295"/>
      <c r="D690" s="295"/>
      <c r="E690" s="295"/>
      <c r="F690" s="295"/>
      <c r="G690" s="295"/>
      <c r="H690" s="295"/>
      <c r="I690" s="295"/>
      <c r="J690" s="295"/>
      <c r="K690" s="295"/>
      <c r="L690" s="295"/>
      <c r="M690" s="295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  <c r="AA690" s="295"/>
    </row>
    <row r="691" s="233" customFormat="1" ht="15.9" customHeight="1" spans="1:27">
      <c r="A691" s="295"/>
      <c r="B691" s="295"/>
      <c r="C691" s="295"/>
      <c r="D691" s="295"/>
      <c r="E691" s="295"/>
      <c r="F691" s="295"/>
      <c r="G691" s="295"/>
      <c r="H691" s="295"/>
      <c r="I691" s="295"/>
      <c r="J691" s="295"/>
      <c r="K691" s="295"/>
      <c r="L691" s="295"/>
      <c r="M691" s="295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  <c r="AA691" s="295"/>
    </row>
    <row r="692" s="233" customFormat="1" ht="15.9" customHeight="1" spans="1:27">
      <c r="A692" s="295"/>
      <c r="B692" s="295"/>
      <c r="C692" s="295"/>
      <c r="D692" s="295"/>
      <c r="E692" s="295"/>
      <c r="F692" s="295"/>
      <c r="G692" s="295"/>
      <c r="H692" s="295"/>
      <c r="I692" s="295"/>
      <c r="J692" s="295"/>
      <c r="K692" s="295"/>
      <c r="L692" s="295"/>
      <c r="M692" s="295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  <c r="AA692" s="295"/>
    </row>
    <row r="693" s="233" customFormat="1" ht="15.9" customHeight="1" spans="1:27">
      <c r="A693" s="295"/>
      <c r="B693" s="295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  <c r="AA693" s="295"/>
    </row>
    <row r="694" s="233" customFormat="1" ht="15.9" customHeight="1" spans="1:27">
      <c r="A694" s="295"/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  <c r="AA694" s="295"/>
    </row>
    <row r="695" s="233" customFormat="1" ht="15.9" customHeight="1" spans="1:27">
      <c r="A695" s="295"/>
      <c r="B695" s="295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  <c r="AA695" s="295"/>
    </row>
    <row r="696" s="233" customFormat="1" ht="15.9" customHeight="1" spans="1:27">
      <c r="A696" s="295"/>
      <c r="B696" s="295"/>
      <c r="C696" s="295"/>
      <c r="D696" s="295"/>
      <c r="E696" s="295"/>
      <c r="F696" s="295"/>
      <c r="G696" s="295"/>
      <c r="H696" s="295"/>
      <c r="I696" s="295"/>
      <c r="J696" s="295"/>
      <c r="K696" s="295"/>
      <c r="L696" s="295"/>
      <c r="M696" s="295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  <c r="AA696" s="295"/>
    </row>
    <row r="697" s="233" customFormat="1" ht="15.9" customHeight="1" spans="1:27">
      <c r="A697" s="295"/>
      <c r="B697" s="295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  <c r="AA697" s="295"/>
    </row>
    <row r="698" s="233" customFormat="1" ht="15.9" customHeight="1" spans="1:27">
      <c r="A698" s="295"/>
      <c r="B698" s="295"/>
      <c r="C698" s="295"/>
      <c r="D698" s="295"/>
      <c r="E698" s="295"/>
      <c r="F698" s="295"/>
      <c r="G698" s="295"/>
      <c r="H698" s="295"/>
      <c r="I698" s="295"/>
      <c r="J698" s="295"/>
      <c r="K698" s="295"/>
      <c r="L698" s="295"/>
      <c r="M698" s="295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  <c r="AA698" s="295"/>
    </row>
    <row r="699" s="233" customFormat="1" ht="15.9" customHeight="1" spans="1:27">
      <c r="A699" s="295"/>
      <c r="B699" s="295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  <c r="AA699" s="295"/>
    </row>
    <row r="700" s="233" customFormat="1" ht="15.9" customHeight="1" spans="1:27">
      <c r="A700" s="295"/>
      <c r="B700" s="295"/>
      <c r="C700" s="295"/>
      <c r="D700" s="295"/>
      <c r="E700" s="295"/>
      <c r="F700" s="295"/>
      <c r="G700" s="295"/>
      <c r="H700" s="295"/>
      <c r="I700" s="295"/>
      <c r="J700" s="295"/>
      <c r="K700" s="295"/>
      <c r="L700" s="295"/>
      <c r="M700" s="295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  <c r="AA700" s="295"/>
    </row>
    <row r="701" s="233" customFormat="1" ht="15.9" customHeight="1" spans="1:27">
      <c r="A701" s="295"/>
      <c r="B701" s="295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  <c r="AA701" s="295"/>
    </row>
    <row r="702" s="233" customFormat="1" ht="15.9" customHeight="1" spans="1:27">
      <c r="A702" s="295"/>
      <c r="B702" s="295"/>
      <c r="C702" s="295"/>
      <c r="D702" s="295"/>
      <c r="E702" s="295"/>
      <c r="F702" s="295"/>
      <c r="G702" s="295"/>
      <c r="H702" s="295"/>
      <c r="I702" s="295"/>
      <c r="J702" s="295"/>
      <c r="K702" s="295"/>
      <c r="L702" s="295"/>
      <c r="M702" s="295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  <c r="AA702" s="295"/>
    </row>
    <row r="703" s="233" customFormat="1" ht="15.9" customHeight="1" spans="1:27">
      <c r="A703" s="295"/>
      <c r="B703" s="295"/>
      <c r="C703" s="295"/>
      <c r="D703" s="295"/>
      <c r="E703" s="295"/>
      <c r="F703" s="295"/>
      <c r="G703" s="295"/>
      <c r="H703" s="295"/>
      <c r="I703" s="295"/>
      <c r="J703" s="295"/>
      <c r="K703" s="295"/>
      <c r="L703" s="295"/>
      <c r="M703" s="295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  <c r="AA703" s="295"/>
    </row>
    <row r="704" s="233" customFormat="1" ht="15.9" customHeight="1" spans="1:27">
      <c r="A704" s="295"/>
      <c r="B704" s="295"/>
      <c r="C704" s="295"/>
      <c r="D704" s="295"/>
      <c r="E704" s="295"/>
      <c r="F704" s="295"/>
      <c r="G704" s="295"/>
      <c r="H704" s="295"/>
      <c r="I704" s="295"/>
      <c r="J704" s="295"/>
      <c r="K704" s="295"/>
      <c r="L704" s="295"/>
      <c r="M704" s="295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  <c r="AA704" s="295"/>
    </row>
    <row r="705" s="233" customFormat="1" ht="15.9" customHeight="1" spans="1:27">
      <c r="A705" s="295"/>
      <c r="B705" s="295"/>
      <c r="C705" s="295"/>
      <c r="D705" s="295"/>
      <c r="E705" s="295"/>
      <c r="F705" s="295"/>
      <c r="G705" s="295"/>
      <c r="H705" s="295"/>
      <c r="I705" s="295"/>
      <c r="J705" s="295"/>
      <c r="K705" s="295"/>
      <c r="L705" s="295"/>
      <c r="M705" s="295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  <c r="AA705" s="295"/>
    </row>
    <row r="706" s="233" customFormat="1" ht="15.9" customHeight="1" spans="1:27">
      <c r="A706" s="295"/>
      <c r="B706" s="295"/>
      <c r="C706" s="295"/>
      <c r="D706" s="295"/>
      <c r="E706" s="295"/>
      <c r="F706" s="295"/>
      <c r="G706" s="295"/>
      <c r="H706" s="295"/>
      <c r="I706" s="295"/>
      <c r="J706" s="295"/>
      <c r="K706" s="295"/>
      <c r="L706" s="295"/>
      <c r="M706" s="295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  <c r="AA706" s="295"/>
    </row>
    <row r="707" s="233" customFormat="1" ht="15.9" customHeight="1" spans="1:27">
      <c r="A707" s="295"/>
      <c r="B707" s="295"/>
      <c r="C707" s="295"/>
      <c r="D707" s="295"/>
      <c r="E707" s="295"/>
      <c r="F707" s="295"/>
      <c r="G707" s="295"/>
      <c r="H707" s="295"/>
      <c r="I707" s="295"/>
      <c r="J707" s="295"/>
      <c r="K707" s="295"/>
      <c r="L707" s="295"/>
      <c r="M707" s="295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  <c r="AA707" s="295"/>
    </row>
    <row r="708" s="233" customFormat="1" ht="15.9" customHeight="1" spans="1:27">
      <c r="A708" s="295"/>
      <c r="B708" s="295"/>
      <c r="C708" s="295"/>
      <c r="D708" s="295"/>
      <c r="E708" s="295"/>
      <c r="F708" s="295"/>
      <c r="G708" s="295"/>
      <c r="H708" s="295"/>
      <c r="I708" s="295"/>
      <c r="J708" s="295"/>
      <c r="K708" s="295"/>
      <c r="L708" s="295"/>
      <c r="M708" s="295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  <c r="AA708" s="295"/>
    </row>
    <row r="709" s="233" customFormat="1" ht="15.9" customHeight="1" spans="1:27">
      <c r="A709" s="295"/>
      <c r="B709" s="295"/>
      <c r="C709" s="295"/>
      <c r="D709" s="295"/>
      <c r="E709" s="295"/>
      <c r="F709" s="295"/>
      <c r="G709" s="295"/>
      <c r="H709" s="295"/>
      <c r="I709" s="295"/>
      <c r="J709" s="295"/>
      <c r="K709" s="295"/>
      <c r="L709" s="295"/>
      <c r="M709" s="295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  <c r="AA709" s="295"/>
    </row>
    <row r="710" s="233" customFormat="1" ht="15.9" customHeight="1" spans="1:27">
      <c r="A710" s="295"/>
      <c r="B710" s="295"/>
      <c r="C710" s="295"/>
      <c r="D710" s="295"/>
      <c r="E710" s="295"/>
      <c r="F710" s="295"/>
      <c r="G710" s="295"/>
      <c r="H710" s="295"/>
      <c r="I710" s="295"/>
      <c r="J710" s="295"/>
      <c r="K710" s="295"/>
      <c r="L710" s="295"/>
      <c r="M710" s="295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  <c r="AA710" s="295"/>
    </row>
    <row r="711" s="233" customFormat="1" ht="15.9" customHeight="1" spans="1:27">
      <c r="A711" s="295"/>
      <c r="B711" s="295"/>
      <c r="C711" s="295"/>
      <c r="D711" s="295"/>
      <c r="E711" s="295"/>
      <c r="F711" s="295"/>
      <c r="G711" s="295"/>
      <c r="H711" s="295"/>
      <c r="I711" s="295"/>
      <c r="J711" s="295"/>
      <c r="K711" s="295"/>
      <c r="L711" s="295"/>
      <c r="M711" s="295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  <c r="AA711" s="295"/>
    </row>
    <row r="712" s="233" customFormat="1" ht="15.9" customHeight="1" spans="1:27">
      <c r="A712" s="295"/>
      <c r="B712" s="295"/>
      <c r="C712" s="295"/>
      <c r="D712" s="295"/>
      <c r="E712" s="295"/>
      <c r="F712" s="295"/>
      <c r="G712" s="295"/>
      <c r="H712" s="295"/>
      <c r="I712" s="295"/>
      <c r="J712" s="295"/>
      <c r="K712" s="295"/>
      <c r="L712" s="295"/>
      <c r="M712" s="295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  <c r="AA712" s="295"/>
    </row>
    <row r="713" s="233" customFormat="1" ht="15.9" customHeight="1" spans="1:27">
      <c r="A713" s="295"/>
      <c r="B713" s="295"/>
      <c r="C713" s="295"/>
      <c r="D713" s="295"/>
      <c r="E713" s="295"/>
      <c r="F713" s="295"/>
      <c r="G713" s="295"/>
      <c r="H713" s="295"/>
      <c r="I713" s="295"/>
      <c r="J713" s="295"/>
      <c r="K713" s="295"/>
      <c r="L713" s="295"/>
      <c r="M713" s="295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  <c r="AA713" s="295"/>
    </row>
    <row r="714" s="233" customFormat="1" ht="15.9" customHeight="1" spans="1:27">
      <c r="A714" s="295"/>
      <c r="B714" s="295"/>
      <c r="C714" s="295"/>
      <c r="D714" s="295"/>
      <c r="E714" s="295"/>
      <c r="F714" s="295"/>
      <c r="G714" s="295"/>
      <c r="H714" s="295"/>
      <c r="I714" s="295"/>
      <c r="J714" s="295"/>
      <c r="K714" s="295"/>
      <c r="L714" s="295"/>
      <c r="M714" s="295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  <c r="AA714" s="295"/>
    </row>
    <row r="715" s="233" customFormat="1" ht="15.9" customHeight="1" spans="1:27">
      <c r="A715" s="295"/>
      <c r="B715" s="295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  <c r="AA715" s="295"/>
    </row>
    <row r="716" s="233" customFormat="1" ht="15.9" customHeight="1" spans="1:27">
      <c r="A716" s="295"/>
      <c r="B716" s="295"/>
      <c r="C716" s="295"/>
      <c r="D716" s="295"/>
      <c r="E716" s="295"/>
      <c r="F716" s="295"/>
      <c r="G716" s="295"/>
      <c r="H716" s="295"/>
      <c r="I716" s="295"/>
      <c r="J716" s="295"/>
      <c r="K716" s="295"/>
      <c r="L716" s="295"/>
      <c r="M716" s="295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  <c r="AA716" s="295"/>
    </row>
    <row r="717" s="233" customFormat="1" ht="15.9" customHeight="1" spans="1:27">
      <c r="A717" s="295"/>
      <c r="B717" s="295"/>
      <c r="C717" s="295"/>
      <c r="D717" s="295"/>
      <c r="E717" s="295"/>
      <c r="F717" s="295"/>
      <c r="G717" s="295"/>
      <c r="H717" s="295"/>
      <c r="I717" s="295"/>
      <c r="J717" s="295"/>
      <c r="K717" s="295"/>
      <c r="L717" s="295"/>
      <c r="M717" s="295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  <c r="AA717" s="295"/>
    </row>
    <row r="718" s="233" customFormat="1" ht="15.9" customHeight="1" spans="1:27">
      <c r="A718" s="295"/>
      <c r="B718" s="295"/>
      <c r="C718" s="295"/>
      <c r="D718" s="295"/>
      <c r="E718" s="295"/>
      <c r="F718" s="295"/>
      <c r="G718" s="295"/>
      <c r="H718" s="295"/>
      <c r="I718" s="295"/>
      <c r="J718" s="295"/>
      <c r="K718" s="295"/>
      <c r="L718" s="295"/>
      <c r="M718" s="295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  <c r="AA718" s="295"/>
    </row>
    <row r="719" s="233" customFormat="1" ht="15.9" customHeight="1" spans="1:27">
      <c r="A719" s="295"/>
      <c r="B719" s="295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  <c r="AA719" s="295"/>
    </row>
    <row r="720" s="233" customFormat="1" ht="15.9" customHeight="1" spans="1:27">
      <c r="A720" s="295"/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</row>
    <row r="721" s="233" customFormat="1" ht="15.9" customHeight="1" spans="1:27">
      <c r="A721" s="295"/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</row>
    <row r="722" s="233" customFormat="1" ht="15.9" customHeight="1" spans="1:27">
      <c r="A722" s="295"/>
      <c r="B722" s="295"/>
      <c r="C722" s="295"/>
      <c r="D722" s="295"/>
      <c r="E722" s="295"/>
      <c r="F722" s="295"/>
      <c r="G722" s="295"/>
      <c r="H722" s="295"/>
      <c r="I722" s="295"/>
      <c r="J722" s="295"/>
      <c r="K722" s="295"/>
      <c r="L722" s="295"/>
      <c r="M722" s="295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  <c r="AA722" s="295"/>
    </row>
    <row r="723" s="233" customFormat="1" ht="15.9" customHeight="1" spans="1:27">
      <c r="A723" s="295"/>
      <c r="B723" s="295"/>
      <c r="C723" s="295"/>
      <c r="D723" s="295"/>
      <c r="E723" s="295"/>
      <c r="F723" s="295"/>
      <c r="G723" s="295"/>
      <c r="H723" s="295"/>
      <c r="I723" s="295"/>
      <c r="J723" s="295"/>
      <c r="K723" s="295"/>
      <c r="L723" s="295"/>
      <c r="M723" s="295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  <c r="AA723" s="295"/>
    </row>
    <row r="724" s="233" customFormat="1" ht="15.9" customHeight="1" spans="1:27">
      <c r="A724" s="295"/>
      <c r="B724" s="295"/>
      <c r="C724" s="295"/>
      <c r="D724" s="295"/>
      <c r="E724" s="295"/>
      <c r="F724" s="295"/>
      <c r="G724" s="295"/>
      <c r="H724" s="295"/>
      <c r="I724" s="295"/>
      <c r="J724" s="295"/>
      <c r="K724" s="295"/>
      <c r="L724" s="295"/>
      <c r="M724" s="295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  <c r="AA724" s="295"/>
    </row>
    <row r="725" s="233" customFormat="1" ht="15.9" customHeight="1" spans="1:27">
      <c r="A725" s="295"/>
      <c r="B725" s="295"/>
      <c r="C725" s="295"/>
      <c r="D725" s="295"/>
      <c r="E725" s="295"/>
      <c r="F725" s="295"/>
      <c r="G725" s="295"/>
      <c r="H725" s="295"/>
      <c r="I725" s="295"/>
      <c r="J725" s="295"/>
      <c r="K725" s="295"/>
      <c r="L725" s="295"/>
      <c r="M725" s="295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  <c r="AA725" s="295"/>
    </row>
    <row r="726" s="233" customFormat="1" ht="15.9" customHeight="1" spans="1:27">
      <c r="A726" s="295"/>
      <c r="B726" s="295"/>
      <c r="C726" s="295"/>
      <c r="D726" s="295"/>
      <c r="E726" s="295"/>
      <c r="F726" s="295"/>
      <c r="G726" s="295"/>
      <c r="H726" s="295"/>
      <c r="I726" s="295"/>
      <c r="J726" s="295"/>
      <c r="K726" s="295"/>
      <c r="L726" s="295"/>
      <c r="M726" s="295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  <c r="AA726" s="295"/>
    </row>
    <row r="727" s="233" customFormat="1" ht="15.9" customHeight="1" spans="1:27">
      <c r="A727" s="295"/>
      <c r="B727" s="295"/>
      <c r="C727" s="295"/>
      <c r="D727" s="295"/>
      <c r="E727" s="295"/>
      <c r="F727" s="295"/>
      <c r="G727" s="295"/>
      <c r="H727" s="295"/>
      <c r="I727" s="295"/>
      <c r="J727" s="295"/>
      <c r="K727" s="295"/>
      <c r="L727" s="295"/>
      <c r="M727" s="295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  <c r="AA727" s="295"/>
    </row>
    <row r="728" s="233" customFormat="1" ht="15.9" customHeight="1" spans="1:27">
      <c r="A728" s="295"/>
      <c r="B728" s="295"/>
      <c r="C728" s="295"/>
      <c r="D728" s="295"/>
      <c r="E728" s="295"/>
      <c r="F728" s="295"/>
      <c r="G728" s="295"/>
      <c r="H728" s="295"/>
      <c r="I728" s="295"/>
      <c r="J728" s="295"/>
      <c r="K728" s="295"/>
      <c r="L728" s="295"/>
      <c r="M728" s="295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  <c r="AA728" s="295"/>
    </row>
    <row r="729" s="233" customFormat="1" ht="15.9" customHeight="1" spans="1:27">
      <c r="A729" s="295"/>
      <c r="B729" s="295"/>
      <c r="C729" s="295"/>
      <c r="D729" s="295"/>
      <c r="E729" s="295"/>
      <c r="F729" s="295"/>
      <c r="G729" s="295"/>
      <c r="H729" s="295"/>
      <c r="I729" s="295"/>
      <c r="J729" s="295"/>
      <c r="K729" s="295"/>
      <c r="L729" s="295"/>
      <c r="M729" s="295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  <c r="AA729" s="295"/>
    </row>
    <row r="730" s="233" customFormat="1" ht="15.9" customHeight="1" spans="1:27">
      <c r="A730" s="295"/>
      <c r="B730" s="295"/>
      <c r="C730" s="295"/>
      <c r="D730" s="295"/>
      <c r="E730" s="295"/>
      <c r="F730" s="295"/>
      <c r="G730" s="295"/>
      <c r="H730" s="295"/>
      <c r="I730" s="295"/>
      <c r="J730" s="295"/>
      <c r="K730" s="295"/>
      <c r="L730" s="295"/>
      <c r="M730" s="295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  <c r="AA730" s="295"/>
    </row>
    <row r="731" s="233" customFormat="1" ht="15.9" customHeight="1" spans="1:27">
      <c r="A731" s="295"/>
      <c r="B731" s="295"/>
      <c r="C731" s="295"/>
      <c r="D731" s="295"/>
      <c r="E731" s="295"/>
      <c r="F731" s="295"/>
      <c r="G731" s="295"/>
      <c r="H731" s="295"/>
      <c r="I731" s="295"/>
      <c r="J731" s="295"/>
      <c r="K731" s="295"/>
      <c r="L731" s="295"/>
      <c r="M731" s="295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  <c r="AA731" s="295"/>
    </row>
    <row r="732" s="233" customFormat="1" ht="15.9" customHeight="1" spans="1:27">
      <c r="A732" s="295"/>
      <c r="B732" s="295"/>
      <c r="C732" s="295"/>
      <c r="D732" s="295"/>
      <c r="E732" s="295"/>
      <c r="F732" s="295"/>
      <c r="G732" s="295"/>
      <c r="H732" s="295"/>
      <c r="I732" s="295"/>
      <c r="J732" s="295"/>
      <c r="K732" s="295"/>
      <c r="L732" s="295"/>
      <c r="M732" s="295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  <c r="AA732" s="295"/>
    </row>
    <row r="733" s="233" customFormat="1" ht="15.9" customHeight="1" spans="1:27">
      <c r="A733" s="295"/>
      <c r="B733" s="295"/>
      <c r="C733" s="295"/>
      <c r="D733" s="295"/>
      <c r="E733" s="295"/>
      <c r="F733" s="295"/>
      <c r="G733" s="295"/>
      <c r="H733" s="295"/>
      <c r="I733" s="295"/>
      <c r="J733" s="295"/>
      <c r="K733" s="295"/>
      <c r="L733" s="295"/>
      <c r="M733" s="295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  <c r="AA733" s="295"/>
    </row>
    <row r="734" s="233" customFormat="1" ht="15.9" customHeight="1" spans="1:27">
      <c r="A734" s="295"/>
      <c r="B734" s="295"/>
      <c r="C734" s="295"/>
      <c r="D734" s="295"/>
      <c r="E734" s="295"/>
      <c r="F734" s="295"/>
      <c r="G734" s="295"/>
      <c r="H734" s="295"/>
      <c r="I734" s="295"/>
      <c r="J734" s="295"/>
      <c r="K734" s="295"/>
      <c r="L734" s="295"/>
      <c r="M734" s="295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  <c r="AA734" s="295"/>
    </row>
    <row r="735" s="233" customFormat="1" ht="15.9" customHeight="1" spans="1:27">
      <c r="A735" s="295"/>
      <c r="B735" s="295"/>
      <c r="C735" s="295"/>
      <c r="D735" s="295"/>
      <c r="E735" s="295"/>
      <c r="F735" s="295"/>
      <c r="G735" s="295"/>
      <c r="H735" s="295"/>
      <c r="I735" s="295"/>
      <c r="J735" s="295"/>
      <c r="K735" s="295"/>
      <c r="L735" s="295"/>
      <c r="M735" s="295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  <c r="AA735" s="295"/>
    </row>
    <row r="736" s="233" customFormat="1" ht="15.9" customHeight="1" spans="1:27">
      <c r="A736" s="295"/>
      <c r="B736" s="295"/>
      <c r="C736" s="295"/>
      <c r="D736" s="295"/>
      <c r="E736" s="295"/>
      <c r="F736" s="295"/>
      <c r="G736" s="295"/>
      <c r="H736" s="295"/>
      <c r="I736" s="295"/>
      <c r="J736" s="295"/>
      <c r="K736" s="295"/>
      <c r="L736" s="295"/>
      <c r="M736" s="295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  <c r="AA736" s="295"/>
    </row>
    <row r="737" s="233" customFormat="1" ht="15.9" customHeight="1" spans="1:27">
      <c r="A737" s="295"/>
      <c r="B737" s="295"/>
      <c r="C737" s="295"/>
      <c r="D737" s="295"/>
      <c r="E737" s="295"/>
      <c r="F737" s="295"/>
      <c r="G737" s="295"/>
      <c r="H737" s="295"/>
      <c r="I737" s="295"/>
      <c r="J737" s="295"/>
      <c r="K737" s="295"/>
      <c r="L737" s="295"/>
      <c r="M737" s="295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  <c r="AA737" s="295"/>
    </row>
    <row r="738" s="233" customFormat="1" ht="15.9" customHeight="1" spans="1:27">
      <c r="A738" s="295"/>
      <c r="B738" s="295"/>
      <c r="C738" s="295"/>
      <c r="D738" s="295"/>
      <c r="E738" s="295"/>
      <c r="F738" s="295"/>
      <c r="G738" s="295"/>
      <c r="H738" s="295"/>
      <c r="I738" s="295"/>
      <c r="J738" s="295"/>
      <c r="K738" s="295"/>
      <c r="L738" s="295"/>
      <c r="M738" s="295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  <c r="AA738" s="295"/>
    </row>
    <row r="739" s="233" customFormat="1" ht="15.9" customHeight="1" spans="1:27">
      <c r="A739" s="295"/>
      <c r="B739" s="295"/>
      <c r="C739" s="295"/>
      <c r="D739" s="295"/>
      <c r="E739" s="295"/>
      <c r="F739" s="295"/>
      <c r="G739" s="295"/>
      <c r="H739" s="295"/>
      <c r="I739" s="295"/>
      <c r="J739" s="295"/>
      <c r="K739" s="295"/>
      <c r="L739" s="295"/>
      <c r="M739" s="295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  <c r="AA739" s="295"/>
    </row>
    <row r="740" s="233" customFormat="1" ht="15.9" customHeight="1" spans="1:27">
      <c r="A740" s="295"/>
      <c r="B740" s="295"/>
      <c r="C740" s="295"/>
      <c r="D740" s="295"/>
      <c r="E740" s="295"/>
      <c r="F740" s="295"/>
      <c r="G740" s="295"/>
      <c r="H740" s="295"/>
      <c r="I740" s="295"/>
      <c r="J740" s="295"/>
      <c r="K740" s="295"/>
      <c r="L740" s="295"/>
      <c r="M740" s="295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  <c r="AA740" s="295"/>
    </row>
    <row r="741" s="233" customFormat="1" ht="15.9" customHeight="1" spans="1:27">
      <c r="A741" s="295"/>
      <c r="B741" s="295"/>
      <c r="C741" s="295"/>
      <c r="D741" s="295"/>
      <c r="E741" s="295"/>
      <c r="F741" s="295"/>
      <c r="G741" s="295"/>
      <c r="H741" s="295"/>
      <c r="I741" s="295"/>
      <c r="J741" s="295"/>
      <c r="K741" s="295"/>
      <c r="L741" s="295"/>
      <c r="M741" s="295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  <c r="AA741" s="295"/>
    </row>
    <row r="742" s="233" customFormat="1" ht="15.9" customHeight="1" spans="1:27">
      <c r="A742" s="295"/>
      <c r="B742" s="295"/>
      <c r="C742" s="295"/>
      <c r="D742" s="295"/>
      <c r="E742" s="295"/>
      <c r="F742" s="295"/>
      <c r="G742" s="295"/>
      <c r="H742" s="295"/>
      <c r="I742" s="295"/>
      <c r="J742" s="295"/>
      <c r="K742" s="295"/>
      <c r="L742" s="295"/>
      <c r="M742" s="295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  <c r="AA742" s="295"/>
    </row>
    <row r="743" s="233" customFormat="1" ht="15.9" customHeight="1" spans="1:27">
      <c r="A743" s="295"/>
      <c r="B743" s="295"/>
      <c r="C743" s="295"/>
      <c r="D743" s="295"/>
      <c r="E743" s="295"/>
      <c r="F743" s="295"/>
      <c r="G743" s="295"/>
      <c r="H743" s="295"/>
      <c r="I743" s="295"/>
      <c r="J743" s="295"/>
      <c r="K743" s="295"/>
      <c r="L743" s="295"/>
      <c r="M743" s="295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  <c r="AA743" s="295"/>
    </row>
    <row r="744" s="233" customFormat="1" ht="15.9" customHeight="1" spans="1:27">
      <c r="A744" s="295"/>
      <c r="B744" s="295"/>
      <c r="C744" s="295"/>
      <c r="D744" s="295"/>
      <c r="E744" s="295"/>
      <c r="F744" s="295"/>
      <c r="G744" s="295"/>
      <c r="H744" s="295"/>
      <c r="I744" s="295"/>
      <c r="J744" s="295"/>
      <c r="K744" s="295"/>
      <c r="L744" s="295"/>
      <c r="M744" s="295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  <c r="AA744" s="295"/>
    </row>
    <row r="745" s="233" customFormat="1" ht="15.9" customHeight="1" spans="1:27">
      <c r="A745" s="295"/>
      <c r="B745" s="295"/>
      <c r="C745" s="295"/>
      <c r="D745" s="295"/>
      <c r="E745" s="295"/>
      <c r="F745" s="295"/>
      <c r="G745" s="295"/>
      <c r="H745" s="295"/>
      <c r="I745" s="295"/>
      <c r="J745" s="295"/>
      <c r="K745" s="295"/>
      <c r="L745" s="295"/>
      <c r="M745" s="295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  <c r="AA745" s="295"/>
    </row>
    <row r="746" s="233" customFormat="1" ht="15.9" customHeight="1" spans="1:27">
      <c r="A746" s="295"/>
      <c r="B746" s="295"/>
      <c r="C746" s="295"/>
      <c r="D746" s="295"/>
      <c r="E746" s="295"/>
      <c r="F746" s="295"/>
      <c r="G746" s="295"/>
      <c r="H746" s="295"/>
      <c r="I746" s="295"/>
      <c r="J746" s="295"/>
      <c r="K746" s="295"/>
      <c r="L746" s="295"/>
      <c r="M746" s="295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  <c r="AA746" s="295"/>
    </row>
    <row r="747" s="233" customFormat="1" ht="15.9" customHeight="1" spans="1:27">
      <c r="A747" s="295"/>
      <c r="B747" s="295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  <c r="AA747" s="295"/>
    </row>
    <row r="748" s="233" customFormat="1" ht="15.9" customHeight="1" spans="1:27">
      <c r="A748" s="295"/>
      <c r="B748" s="295"/>
      <c r="C748" s="295"/>
      <c r="D748" s="295"/>
      <c r="E748" s="295"/>
      <c r="F748" s="295"/>
      <c r="G748" s="295"/>
      <c r="H748" s="295"/>
      <c r="I748" s="295"/>
      <c r="J748" s="295"/>
      <c r="K748" s="295"/>
      <c r="L748" s="295"/>
      <c r="M748" s="295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  <c r="AA748" s="295"/>
    </row>
    <row r="749" s="233" customFormat="1" ht="15.9" customHeight="1" spans="1:27">
      <c r="A749" s="295"/>
      <c r="B749" s="295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  <c r="AA749" s="295"/>
    </row>
    <row r="750" s="233" customFormat="1" ht="15.9" customHeight="1" spans="1:27">
      <c r="A750" s="295"/>
      <c r="B750" s="295"/>
      <c r="C750" s="295"/>
      <c r="D750" s="295"/>
      <c r="E750" s="295"/>
      <c r="F750" s="295"/>
      <c r="G750" s="295"/>
      <c r="H750" s="295"/>
      <c r="I750" s="295"/>
      <c r="J750" s="295"/>
      <c r="K750" s="295"/>
      <c r="L750" s="295"/>
      <c r="M750" s="295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  <c r="AA750" s="295"/>
    </row>
    <row r="751" s="233" customFormat="1" ht="15.9" customHeight="1" spans="1:27">
      <c r="A751" s="295"/>
      <c r="B751" s="295"/>
      <c r="C751" s="295"/>
      <c r="D751" s="295"/>
      <c r="E751" s="295"/>
      <c r="F751" s="295"/>
      <c r="G751" s="295"/>
      <c r="H751" s="295"/>
      <c r="I751" s="295"/>
      <c r="J751" s="295"/>
      <c r="K751" s="295"/>
      <c r="L751" s="295"/>
      <c r="M751" s="295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  <c r="AA751" s="295"/>
    </row>
    <row r="752" s="233" customFormat="1" ht="15.9" customHeight="1" spans="1:27">
      <c r="A752" s="295"/>
      <c r="B752" s="295"/>
      <c r="C752" s="295"/>
      <c r="D752" s="295"/>
      <c r="E752" s="295"/>
      <c r="F752" s="295"/>
      <c r="G752" s="295"/>
      <c r="H752" s="295"/>
      <c r="I752" s="295"/>
      <c r="J752" s="295"/>
      <c r="K752" s="295"/>
      <c r="L752" s="295"/>
      <c r="M752" s="295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  <c r="AA752" s="295"/>
    </row>
    <row r="753" s="233" customFormat="1" ht="15.9" customHeight="1" spans="1:27">
      <c r="A753" s="295"/>
      <c r="B753" s="295"/>
      <c r="C753" s="295"/>
      <c r="D753" s="295"/>
      <c r="E753" s="295"/>
      <c r="F753" s="295"/>
      <c r="G753" s="295"/>
      <c r="H753" s="295"/>
      <c r="I753" s="295"/>
      <c r="J753" s="295"/>
      <c r="K753" s="295"/>
      <c r="L753" s="295"/>
      <c r="M753" s="295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  <c r="AA753" s="295"/>
    </row>
    <row r="754" s="233" customFormat="1" ht="15.9" customHeight="1" spans="1:27">
      <c r="A754" s="295"/>
      <c r="B754" s="295"/>
      <c r="C754" s="295"/>
      <c r="D754" s="295"/>
      <c r="E754" s="295"/>
      <c r="F754" s="295"/>
      <c r="G754" s="295"/>
      <c r="H754" s="295"/>
      <c r="I754" s="295"/>
      <c r="J754" s="295"/>
      <c r="K754" s="295"/>
      <c r="L754" s="295"/>
      <c r="M754" s="295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  <c r="AA754" s="295"/>
    </row>
    <row r="755" s="233" customFormat="1" ht="15.9" customHeight="1" spans="1:27">
      <c r="A755" s="295"/>
      <c r="B755" s="295"/>
      <c r="C755" s="295"/>
      <c r="D755" s="295"/>
      <c r="E755" s="295"/>
      <c r="F755" s="295"/>
      <c r="G755" s="295"/>
      <c r="H755" s="295"/>
      <c r="I755" s="295"/>
      <c r="J755" s="295"/>
      <c r="K755" s="295"/>
      <c r="L755" s="295"/>
      <c r="M755" s="295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  <c r="AA755" s="295"/>
    </row>
    <row r="756" s="233" customFormat="1" ht="15.9" customHeight="1" spans="1:27">
      <c r="A756" s="295"/>
      <c r="B756" s="295"/>
      <c r="C756" s="295"/>
      <c r="D756" s="295"/>
      <c r="E756" s="295"/>
      <c r="F756" s="295"/>
      <c r="G756" s="295"/>
      <c r="H756" s="295"/>
      <c r="I756" s="295"/>
      <c r="J756" s="295"/>
      <c r="K756" s="295"/>
      <c r="L756" s="295"/>
      <c r="M756" s="295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  <c r="AA756" s="295"/>
    </row>
    <row r="757" s="233" customFormat="1" ht="15.9" customHeight="1" spans="1:27">
      <c r="A757" s="295"/>
      <c r="B757" s="295"/>
      <c r="C757" s="295"/>
      <c r="D757" s="295"/>
      <c r="E757" s="295"/>
      <c r="F757" s="295"/>
      <c r="G757" s="295"/>
      <c r="H757" s="295"/>
      <c r="I757" s="295"/>
      <c r="J757" s="295"/>
      <c r="K757" s="295"/>
      <c r="L757" s="295"/>
      <c r="M757" s="295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  <c r="AA757" s="295"/>
    </row>
    <row r="758" s="233" customFormat="1" ht="15.9" customHeight="1" spans="1:27">
      <c r="A758" s="295"/>
      <c r="B758" s="295"/>
      <c r="C758" s="295"/>
      <c r="D758" s="295"/>
      <c r="E758" s="295"/>
      <c r="F758" s="295"/>
      <c r="G758" s="295"/>
      <c r="H758" s="295"/>
      <c r="I758" s="295"/>
      <c r="J758" s="295"/>
      <c r="K758" s="295"/>
      <c r="L758" s="295"/>
      <c r="M758" s="295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  <c r="AA758" s="295"/>
    </row>
    <row r="759" s="233" customFormat="1" ht="15.9" customHeight="1" spans="1:27">
      <c r="A759" s="295"/>
      <c r="B759" s="295"/>
      <c r="C759" s="295"/>
      <c r="D759" s="295"/>
      <c r="E759" s="295"/>
      <c r="F759" s="295"/>
      <c r="G759" s="295"/>
      <c r="H759" s="295"/>
      <c r="I759" s="295"/>
      <c r="J759" s="295"/>
      <c r="K759" s="295"/>
      <c r="L759" s="295"/>
      <c r="M759" s="295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  <c r="AA759" s="295"/>
    </row>
    <row r="760" s="233" customFormat="1" ht="15.9" customHeight="1" spans="1:27">
      <c r="A760" s="295"/>
      <c r="B760" s="295"/>
      <c r="C760" s="295"/>
      <c r="D760" s="295"/>
      <c r="E760" s="295"/>
      <c r="F760" s="295"/>
      <c r="G760" s="295"/>
      <c r="H760" s="295"/>
      <c r="I760" s="295"/>
      <c r="J760" s="295"/>
      <c r="K760" s="295"/>
      <c r="L760" s="295"/>
      <c r="M760" s="295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  <c r="AA760" s="295"/>
    </row>
    <row r="761" s="233" customFormat="1" ht="15.9" customHeight="1" spans="1:27">
      <c r="A761" s="295"/>
      <c r="B761" s="295"/>
      <c r="C761" s="295"/>
      <c r="D761" s="295"/>
      <c r="E761" s="295"/>
      <c r="F761" s="295"/>
      <c r="G761" s="295"/>
      <c r="H761" s="295"/>
      <c r="I761" s="295"/>
      <c r="J761" s="295"/>
      <c r="K761" s="295"/>
      <c r="L761" s="295"/>
      <c r="M761" s="295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  <c r="AA761" s="295"/>
    </row>
    <row r="762" s="233" customFormat="1" ht="15.9" customHeight="1" spans="1:27">
      <c r="A762" s="295"/>
      <c r="B762" s="295"/>
      <c r="C762" s="295"/>
      <c r="D762" s="295"/>
      <c r="E762" s="295"/>
      <c r="F762" s="295"/>
      <c r="G762" s="295"/>
      <c r="H762" s="295"/>
      <c r="I762" s="295"/>
      <c r="J762" s="295"/>
      <c r="K762" s="295"/>
      <c r="L762" s="295"/>
      <c r="M762" s="295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  <c r="AA762" s="295"/>
    </row>
    <row r="763" s="233" customFormat="1" ht="15.9" customHeight="1" spans="1:27">
      <c r="A763" s="295"/>
      <c r="B763" s="295"/>
      <c r="C763" s="295"/>
      <c r="D763" s="295"/>
      <c r="E763" s="295"/>
      <c r="F763" s="295"/>
      <c r="G763" s="295"/>
      <c r="H763" s="295"/>
      <c r="I763" s="295"/>
      <c r="J763" s="295"/>
      <c r="K763" s="295"/>
      <c r="L763" s="295"/>
      <c r="M763" s="295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  <c r="AA763" s="295"/>
    </row>
    <row r="764" s="233" customFormat="1" ht="15.9" customHeight="1" spans="1:27">
      <c r="A764" s="295"/>
      <c r="B764" s="295"/>
      <c r="C764" s="295"/>
      <c r="D764" s="295"/>
      <c r="E764" s="295"/>
      <c r="F764" s="295"/>
      <c r="G764" s="295"/>
      <c r="H764" s="295"/>
      <c r="I764" s="295"/>
      <c r="J764" s="295"/>
      <c r="K764" s="295"/>
      <c r="L764" s="295"/>
      <c r="M764" s="295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  <c r="AA764" s="295"/>
    </row>
    <row r="765" s="233" customFormat="1" ht="15.9" customHeight="1" spans="1:27">
      <c r="A765" s="295"/>
      <c r="B765" s="295"/>
      <c r="C765" s="295"/>
      <c r="D765" s="295"/>
      <c r="E765" s="295"/>
      <c r="F765" s="295"/>
      <c r="G765" s="295"/>
      <c r="H765" s="295"/>
      <c r="I765" s="295"/>
      <c r="J765" s="295"/>
      <c r="K765" s="295"/>
      <c r="L765" s="295"/>
      <c r="M765" s="295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  <c r="AA765" s="295"/>
    </row>
    <row r="766" s="233" customFormat="1" ht="15.9" customHeight="1" spans="1:27">
      <c r="A766" s="295"/>
      <c r="B766" s="295"/>
      <c r="C766" s="295"/>
      <c r="D766" s="295"/>
      <c r="E766" s="295"/>
      <c r="F766" s="295"/>
      <c r="G766" s="295"/>
      <c r="H766" s="295"/>
      <c r="I766" s="295"/>
      <c r="J766" s="295"/>
      <c r="K766" s="295"/>
      <c r="L766" s="295"/>
      <c r="M766" s="295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  <c r="AA766" s="295"/>
    </row>
    <row r="767" s="233" customFormat="1" ht="15.9" customHeight="1" spans="1:27">
      <c r="A767" s="295"/>
      <c r="B767" s="295"/>
      <c r="C767" s="295"/>
      <c r="D767" s="295"/>
      <c r="E767" s="295"/>
      <c r="F767" s="295"/>
      <c r="G767" s="295"/>
      <c r="H767" s="295"/>
      <c r="I767" s="295"/>
      <c r="J767" s="295"/>
      <c r="K767" s="295"/>
      <c r="L767" s="295"/>
      <c r="M767" s="295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  <c r="AA767" s="295"/>
    </row>
    <row r="768" s="233" customFormat="1" ht="15.9" customHeight="1" spans="1:27">
      <c r="A768" s="295"/>
      <c r="B768" s="295"/>
      <c r="C768" s="295"/>
      <c r="D768" s="295"/>
      <c r="E768" s="295"/>
      <c r="F768" s="295"/>
      <c r="G768" s="295"/>
      <c r="H768" s="295"/>
      <c r="I768" s="295"/>
      <c r="J768" s="295"/>
      <c r="K768" s="295"/>
      <c r="L768" s="295"/>
      <c r="M768" s="295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  <c r="AA768" s="295"/>
    </row>
    <row r="769" s="233" customFormat="1" ht="15.9" customHeight="1" spans="1:27">
      <c r="A769" s="295"/>
      <c r="B769" s="295"/>
      <c r="C769" s="295"/>
      <c r="D769" s="295"/>
      <c r="E769" s="295"/>
      <c r="F769" s="295"/>
      <c r="G769" s="295"/>
      <c r="H769" s="295"/>
      <c r="I769" s="295"/>
      <c r="J769" s="295"/>
      <c r="K769" s="295"/>
      <c r="L769" s="295"/>
      <c r="M769" s="295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  <c r="AA769" s="295"/>
    </row>
    <row r="770" s="233" customFormat="1" ht="15.9" customHeight="1" spans="1:27">
      <c r="A770" s="295"/>
      <c r="B770" s="295"/>
      <c r="C770" s="295"/>
      <c r="D770" s="295"/>
      <c r="E770" s="295"/>
      <c r="F770" s="295"/>
      <c r="G770" s="295"/>
      <c r="H770" s="295"/>
      <c r="I770" s="295"/>
      <c r="J770" s="295"/>
      <c r="K770" s="295"/>
      <c r="L770" s="295"/>
      <c r="M770" s="295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  <c r="AA770" s="295"/>
    </row>
    <row r="771" s="233" customFormat="1" ht="15.9" customHeight="1" spans="1:27">
      <c r="A771" s="295"/>
      <c r="B771" s="295"/>
      <c r="C771" s="295"/>
      <c r="D771" s="295"/>
      <c r="E771" s="295"/>
      <c r="F771" s="295"/>
      <c r="G771" s="295"/>
      <c r="H771" s="295"/>
      <c r="I771" s="295"/>
      <c r="J771" s="295"/>
      <c r="K771" s="295"/>
      <c r="L771" s="295"/>
      <c r="M771" s="295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  <c r="AA771" s="295"/>
    </row>
    <row r="772" s="233" customFormat="1" ht="15.9" customHeight="1" spans="1:27">
      <c r="A772" s="295"/>
      <c r="B772" s="295"/>
      <c r="C772" s="295"/>
      <c r="D772" s="295"/>
      <c r="E772" s="295"/>
      <c r="F772" s="295"/>
      <c r="G772" s="295"/>
      <c r="H772" s="295"/>
      <c r="I772" s="295"/>
      <c r="J772" s="295"/>
      <c r="K772" s="295"/>
      <c r="L772" s="295"/>
      <c r="M772" s="295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  <c r="AA772" s="295"/>
    </row>
    <row r="773" s="233" customFormat="1" ht="15.9" customHeight="1" spans="1:27">
      <c r="A773" s="295"/>
      <c r="B773" s="295"/>
      <c r="C773" s="295"/>
      <c r="D773" s="295"/>
      <c r="E773" s="295"/>
      <c r="F773" s="295"/>
      <c r="G773" s="295"/>
      <c r="H773" s="295"/>
      <c r="I773" s="295"/>
      <c r="J773" s="295"/>
      <c r="K773" s="295"/>
      <c r="L773" s="295"/>
      <c r="M773" s="295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  <c r="AA773" s="295"/>
    </row>
    <row r="774" s="233" customFormat="1" ht="15.9" customHeight="1" spans="1:27">
      <c r="A774" s="295"/>
      <c r="B774" s="295"/>
      <c r="C774" s="295"/>
      <c r="D774" s="295"/>
      <c r="E774" s="295"/>
      <c r="F774" s="295"/>
      <c r="G774" s="295"/>
      <c r="H774" s="295"/>
      <c r="I774" s="295"/>
      <c r="J774" s="295"/>
      <c r="K774" s="295"/>
      <c r="L774" s="295"/>
      <c r="M774" s="295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  <c r="AA774" s="295"/>
    </row>
    <row r="775" s="233" customFormat="1" ht="15.9" customHeight="1" spans="1:27">
      <c r="A775" s="295"/>
      <c r="B775" s="295"/>
      <c r="C775" s="29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  <c r="AA775" s="295"/>
    </row>
    <row r="776" s="233" customFormat="1" ht="15.9" customHeight="1" spans="1:27">
      <c r="A776" s="295"/>
      <c r="B776" s="295"/>
      <c r="C776" s="295"/>
      <c r="D776" s="295"/>
      <c r="E776" s="295"/>
      <c r="F776" s="295"/>
      <c r="G776" s="295"/>
      <c r="H776" s="295"/>
      <c r="I776" s="295"/>
      <c r="J776" s="295"/>
      <c r="K776" s="295"/>
      <c r="L776" s="295"/>
      <c r="M776" s="295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  <c r="AA776" s="295"/>
    </row>
    <row r="777" s="233" customFormat="1" ht="15.9" customHeight="1" spans="1:27">
      <c r="A777" s="295"/>
      <c r="B777" s="295"/>
      <c r="C777" s="295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  <c r="AA777" s="295"/>
    </row>
    <row r="778" s="233" customFormat="1" ht="15.9" customHeight="1" spans="1:27">
      <c r="A778" s="295"/>
      <c r="B778" s="295"/>
      <c r="C778" s="295"/>
      <c r="D778" s="295"/>
      <c r="E778" s="295"/>
      <c r="F778" s="295"/>
      <c r="G778" s="295"/>
      <c r="H778" s="295"/>
      <c r="I778" s="295"/>
      <c r="J778" s="295"/>
      <c r="K778" s="295"/>
      <c r="L778" s="295"/>
      <c r="M778" s="295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  <c r="AA778" s="295"/>
    </row>
    <row r="779" s="233" customFormat="1" ht="15.9" customHeight="1" spans="1:27">
      <c r="A779" s="295"/>
      <c r="B779" s="295"/>
      <c r="C779" s="295"/>
      <c r="D779" s="295"/>
      <c r="E779" s="295"/>
      <c r="F779" s="295"/>
      <c r="G779" s="295"/>
      <c r="H779" s="295"/>
      <c r="I779" s="295"/>
      <c r="J779" s="295"/>
      <c r="K779" s="295"/>
      <c r="L779" s="295"/>
      <c r="M779" s="295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  <c r="AA779" s="295"/>
    </row>
    <row r="780" s="233" customFormat="1" ht="15.9" customHeight="1" spans="1:27">
      <c r="A780" s="295"/>
      <c r="B780" s="295"/>
      <c r="C780" s="29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  <c r="AA780" s="295"/>
    </row>
    <row r="781" s="233" customFormat="1" ht="15.9" customHeight="1" spans="1:27">
      <c r="A781" s="295"/>
      <c r="B781" s="295"/>
      <c r="C781" s="295"/>
      <c r="D781" s="295"/>
      <c r="E781" s="295"/>
      <c r="F781" s="295"/>
      <c r="G781" s="295"/>
      <c r="H781" s="295"/>
      <c r="I781" s="295"/>
      <c r="J781" s="295"/>
      <c r="K781" s="295"/>
      <c r="L781" s="295"/>
      <c r="M781" s="295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  <c r="AA781" s="295"/>
    </row>
    <row r="782" s="233" customFormat="1" ht="15.9" customHeight="1" spans="1:27">
      <c r="A782" s="295"/>
      <c r="B782" s="295"/>
      <c r="C782" s="29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  <c r="AA782" s="295"/>
    </row>
    <row r="783" s="233" customFormat="1" ht="15.9" customHeight="1" spans="1:27">
      <c r="A783" s="295"/>
      <c r="B783" s="295"/>
      <c r="C783" s="295"/>
      <c r="D783" s="295"/>
      <c r="E783" s="295"/>
      <c r="F783" s="295"/>
      <c r="G783" s="295"/>
      <c r="H783" s="295"/>
      <c r="I783" s="295"/>
      <c r="J783" s="295"/>
      <c r="K783" s="295"/>
      <c r="L783" s="295"/>
      <c r="M783" s="295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  <c r="AA783" s="295"/>
    </row>
    <row r="784" s="233" customFormat="1" ht="15.9" customHeight="1" spans="1:27">
      <c r="A784" s="295"/>
      <c r="B784" s="295"/>
      <c r="C784" s="295"/>
      <c r="D784" s="295"/>
      <c r="E784" s="295"/>
      <c r="F784" s="295"/>
      <c r="G784" s="295"/>
      <c r="H784" s="295"/>
      <c r="I784" s="295"/>
      <c r="J784" s="295"/>
      <c r="K784" s="295"/>
      <c r="L784" s="295"/>
      <c r="M784" s="295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  <c r="AA784" s="295"/>
    </row>
    <row r="785" s="233" customFormat="1" ht="15.9" customHeight="1" spans="1:27">
      <c r="A785" s="295"/>
      <c r="B785" s="295"/>
      <c r="C785" s="295"/>
      <c r="D785" s="295"/>
      <c r="E785" s="295"/>
      <c r="F785" s="295"/>
      <c r="G785" s="295"/>
      <c r="H785" s="295"/>
      <c r="I785" s="295"/>
      <c r="J785" s="295"/>
      <c r="K785" s="295"/>
      <c r="L785" s="295"/>
      <c r="M785" s="295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  <c r="AA785" s="295"/>
    </row>
    <row r="786" s="233" customFormat="1" ht="15.9" customHeight="1" spans="1:27">
      <c r="A786" s="295"/>
      <c r="B786" s="295"/>
      <c r="C786" s="295"/>
      <c r="D786" s="295"/>
      <c r="E786" s="295"/>
      <c r="F786" s="295"/>
      <c r="G786" s="295"/>
      <c r="H786" s="295"/>
      <c r="I786" s="295"/>
      <c r="J786" s="295"/>
      <c r="K786" s="295"/>
      <c r="L786" s="295"/>
      <c r="M786" s="295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  <c r="AA786" s="295"/>
    </row>
    <row r="787" s="233" customFormat="1" ht="15.9" customHeight="1" spans="1:27">
      <c r="A787" s="295"/>
      <c r="B787" s="295"/>
      <c r="C787" s="295"/>
      <c r="D787" s="295"/>
      <c r="E787" s="295"/>
      <c r="F787" s="295"/>
      <c r="G787" s="295"/>
      <c r="H787" s="295"/>
      <c r="I787" s="295"/>
      <c r="J787" s="295"/>
      <c r="K787" s="295"/>
      <c r="L787" s="295"/>
      <c r="M787" s="295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  <c r="AA787" s="295"/>
    </row>
    <row r="788" s="233" customFormat="1" ht="15.9" customHeight="1" spans="1:27">
      <c r="A788" s="295"/>
      <c r="B788" s="295"/>
      <c r="C788" s="295"/>
      <c r="D788" s="295"/>
      <c r="E788" s="295"/>
      <c r="F788" s="295"/>
      <c r="G788" s="295"/>
      <c r="H788" s="295"/>
      <c r="I788" s="295"/>
      <c r="J788" s="295"/>
      <c r="K788" s="295"/>
      <c r="L788" s="295"/>
      <c r="M788" s="295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  <c r="AA788" s="295"/>
    </row>
    <row r="789" s="233" customFormat="1" ht="15.9" customHeight="1" spans="1:27">
      <c r="A789" s="295"/>
      <c r="B789" s="295"/>
      <c r="C789" s="295"/>
      <c r="D789" s="295"/>
      <c r="E789" s="295"/>
      <c r="F789" s="295"/>
      <c r="G789" s="295"/>
      <c r="H789" s="295"/>
      <c r="I789" s="295"/>
      <c r="J789" s="295"/>
      <c r="K789" s="295"/>
      <c r="L789" s="295"/>
      <c r="M789" s="295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  <c r="AA789" s="295"/>
    </row>
    <row r="790" s="233" customFormat="1" ht="15.9" customHeight="1" spans="1:27">
      <c r="A790" s="295"/>
      <c r="B790" s="295"/>
      <c r="C790" s="29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  <c r="AA790" s="295"/>
    </row>
    <row r="791" s="233" customFormat="1" ht="15.9" customHeight="1" spans="1:27">
      <c r="A791" s="295"/>
      <c r="B791" s="295"/>
      <c r="C791" s="295"/>
      <c r="D791" s="295"/>
      <c r="E791" s="295"/>
      <c r="F791" s="295"/>
      <c r="G791" s="295"/>
      <c r="H791" s="295"/>
      <c r="I791" s="295"/>
      <c r="J791" s="295"/>
      <c r="K791" s="295"/>
      <c r="L791" s="295"/>
      <c r="M791" s="295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  <c r="AA791" s="295"/>
    </row>
    <row r="792" s="233" customFormat="1" ht="15.9" customHeight="1" spans="1:27">
      <c r="A792" s="295"/>
      <c r="B792" s="295"/>
      <c r="C792" s="295"/>
      <c r="D792" s="295"/>
      <c r="E792" s="295"/>
      <c r="F792" s="295"/>
      <c r="G792" s="295"/>
      <c r="H792" s="295"/>
      <c r="I792" s="295"/>
      <c r="J792" s="295"/>
      <c r="K792" s="295"/>
      <c r="L792" s="295"/>
      <c r="M792" s="295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  <c r="AA792" s="295"/>
    </row>
    <row r="793" s="233" customFormat="1" ht="15.9" customHeight="1" spans="1:27">
      <c r="A793" s="295"/>
      <c r="B793" s="295"/>
      <c r="C793" s="295"/>
      <c r="D793" s="295"/>
      <c r="E793" s="295"/>
      <c r="F793" s="295"/>
      <c r="G793" s="295"/>
      <c r="H793" s="295"/>
      <c r="I793" s="295"/>
      <c r="J793" s="295"/>
      <c r="K793" s="295"/>
      <c r="L793" s="295"/>
      <c r="M793" s="295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  <c r="AA793" s="295"/>
    </row>
    <row r="794" s="233" customFormat="1" ht="15.9" customHeight="1" spans="1:27">
      <c r="A794" s="295"/>
      <c r="B794" s="295"/>
      <c r="C794" s="295"/>
      <c r="D794" s="295"/>
      <c r="E794" s="295"/>
      <c r="F794" s="295"/>
      <c r="G794" s="295"/>
      <c r="H794" s="295"/>
      <c r="I794" s="295"/>
      <c r="J794" s="295"/>
      <c r="K794" s="295"/>
      <c r="L794" s="295"/>
      <c r="M794" s="295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  <c r="AA794" s="295"/>
    </row>
    <row r="795" s="233" customFormat="1" ht="15.9" customHeight="1" spans="1:27">
      <c r="A795" s="295"/>
      <c r="B795" s="295"/>
      <c r="C795" s="295"/>
      <c r="D795" s="295"/>
      <c r="E795" s="295"/>
      <c r="F795" s="295"/>
      <c r="G795" s="295"/>
      <c r="H795" s="295"/>
      <c r="I795" s="295"/>
      <c r="J795" s="295"/>
      <c r="K795" s="295"/>
      <c r="L795" s="295"/>
      <c r="M795" s="295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  <c r="AA795" s="295"/>
    </row>
    <row r="796" s="233" customFormat="1" ht="15.9" customHeight="1" spans="1:27">
      <c r="A796" s="295"/>
      <c r="B796" s="295"/>
      <c r="C796" s="295"/>
      <c r="D796" s="295"/>
      <c r="E796" s="295"/>
      <c r="F796" s="295"/>
      <c r="G796" s="295"/>
      <c r="H796" s="295"/>
      <c r="I796" s="295"/>
      <c r="J796" s="295"/>
      <c r="K796" s="295"/>
      <c r="L796" s="295"/>
      <c r="M796" s="295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  <c r="AA796" s="295"/>
    </row>
    <row r="797" s="233" customFormat="1" ht="15.9" customHeight="1" spans="1:27">
      <c r="A797" s="295"/>
      <c r="B797" s="295"/>
      <c r="C797" s="295"/>
      <c r="D797" s="295"/>
      <c r="E797" s="295"/>
      <c r="F797" s="295"/>
      <c r="G797" s="295"/>
      <c r="H797" s="295"/>
      <c r="I797" s="295"/>
      <c r="J797" s="295"/>
      <c r="K797" s="295"/>
      <c r="L797" s="295"/>
      <c r="M797" s="295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  <c r="AA797" s="295"/>
    </row>
    <row r="798" s="233" customFormat="1" ht="15.9" customHeight="1" spans="1:27">
      <c r="A798" s="295"/>
      <c r="B798" s="295"/>
      <c r="C798" s="295"/>
      <c r="D798" s="295"/>
      <c r="E798" s="295"/>
      <c r="F798" s="295"/>
      <c r="G798" s="295"/>
      <c r="H798" s="295"/>
      <c r="I798" s="295"/>
      <c r="J798" s="295"/>
      <c r="K798" s="295"/>
      <c r="L798" s="295"/>
      <c r="M798" s="295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  <c r="AA798" s="295"/>
    </row>
    <row r="799" s="233" customFormat="1" ht="15.9" customHeight="1" spans="1:27">
      <c r="A799" s="295"/>
      <c r="B799" s="295"/>
      <c r="C799" s="295"/>
      <c r="D799" s="295"/>
      <c r="E799" s="295"/>
      <c r="F799" s="295"/>
      <c r="G799" s="295"/>
      <c r="H799" s="295"/>
      <c r="I799" s="295"/>
      <c r="J799" s="295"/>
      <c r="K799" s="295"/>
      <c r="L799" s="295"/>
      <c r="M799" s="295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  <c r="AA799" s="295"/>
    </row>
    <row r="800" s="233" customFormat="1" ht="15.9" customHeight="1" spans="1:27">
      <c r="A800" s="295"/>
      <c r="B800" s="295"/>
      <c r="C800" s="295"/>
      <c r="D800" s="295"/>
      <c r="E800" s="295"/>
      <c r="F800" s="295"/>
      <c r="G800" s="295"/>
      <c r="H800" s="295"/>
      <c r="I800" s="295"/>
      <c r="J800" s="295"/>
      <c r="K800" s="295"/>
      <c r="L800" s="295"/>
      <c r="M800" s="295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  <c r="AA800" s="295"/>
    </row>
    <row r="801" s="233" customFormat="1" ht="15.9" customHeight="1" spans="1:27">
      <c r="A801" s="295"/>
      <c r="B801" s="295"/>
      <c r="C801" s="295"/>
      <c r="D801" s="295"/>
      <c r="E801" s="295"/>
      <c r="F801" s="295"/>
      <c r="G801" s="295"/>
      <c r="H801" s="295"/>
      <c r="I801" s="295"/>
      <c r="J801" s="295"/>
      <c r="K801" s="295"/>
      <c r="L801" s="295"/>
      <c r="M801" s="295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  <c r="AA801" s="295"/>
    </row>
    <row r="802" s="233" customFormat="1" ht="15.9" customHeight="1" spans="1:27">
      <c r="A802" s="295"/>
      <c r="B802" s="295"/>
      <c r="C802" s="295"/>
      <c r="D802" s="295"/>
      <c r="E802" s="295"/>
      <c r="F802" s="295"/>
      <c r="G802" s="295"/>
      <c r="H802" s="295"/>
      <c r="I802" s="295"/>
      <c r="J802" s="295"/>
      <c r="K802" s="295"/>
      <c r="L802" s="295"/>
      <c r="M802" s="295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  <c r="AA802" s="295"/>
    </row>
    <row r="803" s="233" customFormat="1" ht="15.9" customHeight="1" spans="1:27">
      <c r="A803" s="295"/>
      <c r="B803" s="295"/>
      <c r="C803" s="295"/>
      <c r="D803" s="295"/>
      <c r="E803" s="295"/>
      <c r="F803" s="295"/>
      <c r="G803" s="295"/>
      <c r="H803" s="295"/>
      <c r="I803" s="295"/>
      <c r="J803" s="295"/>
      <c r="K803" s="295"/>
      <c r="L803" s="295"/>
      <c r="M803" s="295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  <c r="AA803" s="295"/>
    </row>
    <row r="804" s="233" customFormat="1" ht="15.9" customHeight="1" spans="1:27">
      <c r="A804" s="295"/>
      <c r="B804" s="295"/>
      <c r="C804" s="295"/>
      <c r="D804" s="295"/>
      <c r="E804" s="295"/>
      <c r="F804" s="295"/>
      <c r="G804" s="295"/>
      <c r="H804" s="295"/>
      <c r="I804" s="295"/>
      <c r="J804" s="295"/>
      <c r="K804" s="295"/>
      <c r="L804" s="295"/>
      <c r="M804" s="295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  <c r="AA804" s="295"/>
    </row>
    <row r="805" s="233" customFormat="1" ht="15.9" customHeight="1" spans="1:27">
      <c r="A805" s="295"/>
      <c r="B805" s="295"/>
      <c r="C805" s="295"/>
      <c r="D805" s="295"/>
      <c r="E805" s="295"/>
      <c r="F805" s="295"/>
      <c r="G805" s="295"/>
      <c r="H805" s="295"/>
      <c r="I805" s="295"/>
      <c r="J805" s="295"/>
      <c r="K805" s="295"/>
      <c r="L805" s="295"/>
      <c r="M805" s="295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  <c r="AA805" s="295"/>
    </row>
    <row r="806" s="233" customFormat="1" ht="15.9" customHeight="1" spans="1:27">
      <c r="A806" s="295"/>
      <c r="B806" s="295"/>
      <c r="C806" s="295"/>
      <c r="D806" s="295"/>
      <c r="E806" s="295"/>
      <c r="F806" s="295"/>
      <c r="G806" s="295"/>
      <c r="H806" s="295"/>
      <c r="I806" s="295"/>
      <c r="J806" s="295"/>
      <c r="K806" s="295"/>
      <c r="L806" s="295"/>
      <c r="M806" s="295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  <c r="AA806" s="295"/>
    </row>
    <row r="807" s="233" customFormat="1" ht="15.9" customHeight="1" spans="1:27">
      <c r="A807" s="295"/>
      <c r="B807" s="295"/>
      <c r="C807" s="295"/>
      <c r="D807" s="295"/>
      <c r="E807" s="295"/>
      <c r="F807" s="295"/>
      <c r="G807" s="295"/>
      <c r="H807" s="295"/>
      <c r="I807" s="295"/>
      <c r="J807" s="295"/>
      <c r="K807" s="295"/>
      <c r="L807" s="295"/>
      <c r="M807" s="295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  <c r="AA807" s="295"/>
    </row>
    <row r="808" s="233" customFormat="1" ht="15.9" customHeight="1" spans="1:27">
      <c r="A808" s="295"/>
      <c r="B808" s="295"/>
      <c r="C808" s="295"/>
      <c r="D808" s="295"/>
      <c r="E808" s="295"/>
      <c r="F808" s="295"/>
      <c r="G808" s="295"/>
      <c r="H808" s="295"/>
      <c r="I808" s="295"/>
      <c r="J808" s="295"/>
      <c r="K808" s="295"/>
      <c r="L808" s="295"/>
      <c r="M808" s="295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  <c r="AA808" s="295"/>
    </row>
    <row r="809" s="233" customFormat="1" ht="15.9" customHeight="1" spans="1:27">
      <c r="A809" s="295"/>
      <c r="B809" s="295"/>
      <c r="C809" s="295"/>
      <c r="D809" s="295"/>
      <c r="E809" s="295"/>
      <c r="F809" s="295"/>
      <c r="G809" s="295"/>
      <c r="H809" s="295"/>
      <c r="I809" s="295"/>
      <c r="J809" s="295"/>
      <c r="K809" s="295"/>
      <c r="L809" s="295"/>
      <c r="M809" s="295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  <c r="AA809" s="295"/>
    </row>
    <row r="810" s="233" customFormat="1" ht="15.9" customHeight="1" spans="1:27">
      <c r="A810" s="295"/>
      <c r="B810" s="295"/>
      <c r="C810" s="295"/>
      <c r="D810" s="295"/>
      <c r="E810" s="295"/>
      <c r="F810" s="295"/>
      <c r="G810" s="295"/>
      <c r="H810" s="295"/>
      <c r="I810" s="295"/>
      <c r="J810" s="295"/>
      <c r="K810" s="295"/>
      <c r="L810" s="295"/>
      <c r="M810" s="295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  <c r="AA810" s="295"/>
    </row>
    <row r="811" s="233" customFormat="1" ht="15.9" customHeight="1" spans="1:27">
      <c r="A811" s="295"/>
      <c r="B811" s="295"/>
      <c r="C811" s="295"/>
      <c r="D811" s="295"/>
      <c r="E811" s="295"/>
      <c r="F811" s="295"/>
      <c r="G811" s="295"/>
      <c r="H811" s="295"/>
      <c r="I811" s="295"/>
      <c r="J811" s="295"/>
      <c r="K811" s="295"/>
      <c r="L811" s="295"/>
      <c r="M811" s="295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  <c r="AA811" s="295"/>
    </row>
    <row r="812" s="233" customFormat="1" ht="15.9" customHeight="1" spans="1:27">
      <c r="A812" s="295"/>
      <c r="B812" s="295"/>
      <c r="C812" s="295"/>
      <c r="D812" s="295"/>
      <c r="E812" s="295"/>
      <c r="F812" s="295"/>
      <c r="G812" s="295"/>
      <c r="H812" s="295"/>
      <c r="I812" s="295"/>
      <c r="J812" s="295"/>
      <c r="K812" s="295"/>
      <c r="L812" s="295"/>
      <c r="M812" s="295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  <c r="AA812" s="295"/>
    </row>
    <row r="813" s="233" customFormat="1" ht="15.9" customHeight="1" spans="1:27">
      <c r="A813" s="295"/>
      <c r="B813" s="295"/>
      <c r="C813" s="295"/>
      <c r="D813" s="295"/>
      <c r="E813" s="295"/>
      <c r="F813" s="295"/>
      <c r="G813" s="295"/>
      <c r="H813" s="295"/>
      <c r="I813" s="295"/>
      <c r="J813" s="295"/>
      <c r="K813" s="295"/>
      <c r="L813" s="295"/>
      <c r="M813" s="295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  <c r="AA813" s="295"/>
    </row>
    <row r="814" s="233" customFormat="1" ht="15.9" customHeight="1" spans="1:27">
      <c r="A814" s="295"/>
      <c r="B814" s="295"/>
      <c r="C814" s="295"/>
      <c r="D814" s="295"/>
      <c r="E814" s="295"/>
      <c r="F814" s="295"/>
      <c r="G814" s="295"/>
      <c r="H814" s="295"/>
      <c r="I814" s="295"/>
      <c r="J814" s="295"/>
      <c r="K814" s="295"/>
      <c r="L814" s="295"/>
      <c r="M814" s="295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  <c r="AA814" s="295"/>
    </row>
    <row r="815" s="233" customFormat="1" ht="15.9" customHeight="1" spans="1:27">
      <c r="A815" s="295"/>
      <c r="B815" s="295"/>
      <c r="C815" s="295"/>
      <c r="D815" s="295"/>
      <c r="E815" s="295"/>
      <c r="F815" s="295"/>
      <c r="G815" s="295"/>
      <c r="H815" s="295"/>
      <c r="I815" s="295"/>
      <c r="J815" s="295"/>
      <c r="K815" s="295"/>
      <c r="L815" s="295"/>
      <c r="M815" s="295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  <c r="AA815" s="295"/>
    </row>
    <row r="816" s="233" customFormat="1" ht="15.9" customHeight="1" spans="1:27">
      <c r="A816" s="295"/>
      <c r="B816" s="295"/>
      <c r="C816" s="295"/>
      <c r="D816" s="295"/>
      <c r="E816" s="295"/>
      <c r="F816" s="295"/>
      <c r="G816" s="295"/>
      <c r="H816" s="295"/>
      <c r="I816" s="295"/>
      <c r="J816" s="295"/>
      <c r="K816" s="295"/>
      <c r="L816" s="295"/>
      <c r="M816" s="295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  <c r="AA816" s="295"/>
    </row>
    <row r="817" s="233" customFormat="1" ht="15.9" customHeight="1" spans="1:27">
      <c r="A817" s="295"/>
      <c r="B817" s="295"/>
      <c r="C817" s="295"/>
      <c r="D817" s="295"/>
      <c r="E817" s="295"/>
      <c r="F817" s="295"/>
      <c r="G817" s="295"/>
      <c r="H817" s="295"/>
      <c r="I817" s="295"/>
      <c r="J817" s="295"/>
      <c r="K817" s="295"/>
      <c r="L817" s="295"/>
      <c r="M817" s="295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  <c r="AA817" s="295"/>
    </row>
    <row r="818" s="233" customFormat="1" ht="15.9" customHeight="1" spans="1:27">
      <c r="A818" s="295"/>
      <c r="B818" s="295"/>
      <c r="C818" s="295"/>
      <c r="D818" s="295"/>
      <c r="E818" s="295"/>
      <c r="F818" s="295"/>
      <c r="G818" s="295"/>
      <c r="H818" s="295"/>
      <c r="I818" s="295"/>
      <c r="J818" s="295"/>
      <c r="K818" s="295"/>
      <c r="L818" s="295"/>
      <c r="M818" s="295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  <c r="AA818" s="295"/>
    </row>
    <row r="819" s="233" customFormat="1" ht="15.9" customHeight="1" spans="1:27">
      <c r="A819" s="295"/>
      <c r="B819" s="295"/>
      <c r="C819" s="295"/>
      <c r="D819" s="295"/>
      <c r="E819" s="295"/>
      <c r="F819" s="295"/>
      <c r="G819" s="295"/>
      <c r="H819" s="295"/>
      <c r="I819" s="295"/>
      <c r="J819" s="295"/>
      <c r="K819" s="295"/>
      <c r="L819" s="295"/>
      <c r="M819" s="295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  <c r="AA819" s="295"/>
    </row>
    <row r="820" s="233" customFormat="1" ht="15.9" customHeight="1" spans="1:27">
      <c r="A820" s="295"/>
      <c r="B820" s="295"/>
      <c r="C820" s="295"/>
      <c r="D820" s="295"/>
      <c r="E820" s="295"/>
      <c r="F820" s="295"/>
      <c r="G820" s="295"/>
      <c r="H820" s="295"/>
      <c r="I820" s="295"/>
      <c r="J820" s="295"/>
      <c r="K820" s="295"/>
      <c r="L820" s="295"/>
      <c r="M820" s="295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  <c r="AA820" s="295"/>
    </row>
    <row r="821" s="233" customFormat="1" ht="15.9" customHeight="1" spans="1:27">
      <c r="A821" s="295"/>
      <c r="B821" s="295"/>
      <c r="C821" s="295"/>
      <c r="D821" s="295"/>
      <c r="E821" s="295"/>
      <c r="F821" s="295"/>
      <c r="G821" s="295"/>
      <c r="H821" s="295"/>
      <c r="I821" s="295"/>
      <c r="J821" s="295"/>
      <c r="K821" s="295"/>
      <c r="L821" s="295"/>
      <c r="M821" s="295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  <c r="AA821" s="295"/>
    </row>
    <row r="822" s="233" customFormat="1" ht="15.9" customHeight="1" spans="1:27">
      <c r="A822" s="295"/>
      <c r="B822" s="295"/>
      <c r="C822" s="295"/>
      <c r="D822" s="295"/>
      <c r="E822" s="295"/>
      <c r="F822" s="295"/>
      <c r="G822" s="295"/>
      <c r="H822" s="295"/>
      <c r="I822" s="295"/>
      <c r="J822" s="295"/>
      <c r="K822" s="295"/>
      <c r="L822" s="295"/>
      <c r="M822" s="295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  <c r="AA822" s="295"/>
    </row>
    <row r="823" s="233" customFormat="1" ht="15.9" customHeight="1" spans="1:27">
      <c r="A823" s="295"/>
      <c r="B823" s="295"/>
      <c r="C823" s="295"/>
      <c r="D823" s="295"/>
      <c r="E823" s="295"/>
      <c r="F823" s="295"/>
      <c r="G823" s="295"/>
      <c r="H823" s="295"/>
      <c r="I823" s="295"/>
      <c r="J823" s="295"/>
      <c r="K823" s="295"/>
      <c r="L823" s="295"/>
      <c r="M823" s="295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  <c r="AA823" s="295"/>
    </row>
    <row r="824" s="233" customFormat="1" ht="15.9" customHeight="1" spans="1:27">
      <c r="A824" s="295"/>
      <c r="B824" s="295"/>
      <c r="C824" s="295"/>
      <c r="D824" s="295"/>
      <c r="E824" s="295"/>
      <c r="F824" s="295"/>
      <c r="G824" s="295"/>
      <c r="H824" s="295"/>
      <c r="I824" s="295"/>
      <c r="J824" s="295"/>
      <c r="K824" s="295"/>
      <c r="L824" s="295"/>
      <c r="M824" s="295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  <c r="AA824" s="295"/>
    </row>
    <row r="825" s="233" customFormat="1" ht="15.9" customHeight="1" spans="1:27">
      <c r="A825" s="295"/>
      <c r="B825" s="295"/>
      <c r="C825" s="295"/>
      <c r="D825" s="295"/>
      <c r="E825" s="295"/>
      <c r="F825" s="295"/>
      <c r="G825" s="295"/>
      <c r="H825" s="295"/>
      <c r="I825" s="295"/>
      <c r="J825" s="295"/>
      <c r="K825" s="295"/>
      <c r="L825" s="295"/>
      <c r="M825" s="295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  <c r="AA825" s="295"/>
    </row>
    <row r="826" s="233" customFormat="1" ht="15.9" customHeight="1" spans="1:27">
      <c r="A826" s="295"/>
      <c r="B826" s="295"/>
      <c r="C826" s="295"/>
      <c r="D826" s="295"/>
      <c r="E826" s="295"/>
      <c r="F826" s="295"/>
      <c r="G826" s="295"/>
      <c r="H826" s="295"/>
      <c r="I826" s="295"/>
      <c r="J826" s="295"/>
      <c r="K826" s="295"/>
      <c r="L826" s="295"/>
      <c r="M826" s="295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  <c r="AA826" s="295"/>
    </row>
    <row r="827" s="233" customFormat="1" ht="15.9" customHeight="1" spans="1:27">
      <c r="A827" s="295"/>
      <c r="B827" s="295"/>
      <c r="C827" s="295"/>
      <c r="D827" s="295"/>
      <c r="E827" s="295"/>
      <c r="F827" s="295"/>
      <c r="G827" s="295"/>
      <c r="H827" s="295"/>
      <c r="I827" s="295"/>
      <c r="J827" s="295"/>
      <c r="K827" s="295"/>
      <c r="L827" s="295"/>
      <c r="M827" s="295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  <c r="AA827" s="295"/>
    </row>
    <row r="828" s="233" customFormat="1" ht="15.9" customHeight="1" spans="1:27">
      <c r="A828" s="295"/>
      <c r="B828" s="295"/>
      <c r="C828" s="295"/>
      <c r="D828" s="295"/>
      <c r="E828" s="295"/>
      <c r="F828" s="295"/>
      <c r="G828" s="295"/>
      <c r="H828" s="295"/>
      <c r="I828" s="295"/>
      <c r="J828" s="295"/>
      <c r="K828" s="295"/>
      <c r="L828" s="295"/>
      <c r="M828" s="295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  <c r="AA828" s="295"/>
    </row>
    <row r="829" s="233" customFormat="1" ht="15.9" customHeight="1" spans="1:27">
      <c r="A829" s="295"/>
      <c r="B829" s="295"/>
      <c r="C829" s="295"/>
      <c r="D829" s="295"/>
      <c r="E829" s="295"/>
      <c r="F829" s="295"/>
      <c r="G829" s="295"/>
      <c r="H829" s="295"/>
      <c r="I829" s="295"/>
      <c r="J829" s="295"/>
      <c r="K829" s="295"/>
      <c r="L829" s="295"/>
      <c r="M829" s="295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  <c r="AA829" s="295"/>
    </row>
    <row r="830" s="233" customFormat="1" ht="15.9" customHeight="1" spans="1:27">
      <c r="A830" s="295"/>
      <c r="B830" s="295"/>
      <c r="C830" s="295"/>
      <c r="D830" s="295"/>
      <c r="E830" s="295"/>
      <c r="F830" s="295"/>
      <c r="G830" s="295"/>
      <c r="H830" s="295"/>
      <c r="I830" s="295"/>
      <c r="J830" s="295"/>
      <c r="K830" s="295"/>
      <c r="L830" s="295"/>
      <c r="M830" s="295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  <c r="AA830" s="295"/>
    </row>
    <row r="831" s="233" customFormat="1" ht="15.9" customHeight="1" spans="1:27">
      <c r="A831" s="295"/>
      <c r="B831" s="295"/>
      <c r="C831" s="295"/>
      <c r="D831" s="295"/>
      <c r="E831" s="295"/>
      <c r="F831" s="295"/>
      <c r="G831" s="295"/>
      <c r="H831" s="295"/>
      <c r="I831" s="295"/>
      <c r="J831" s="295"/>
      <c r="K831" s="295"/>
      <c r="L831" s="295"/>
      <c r="M831" s="295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  <c r="AA831" s="295"/>
    </row>
    <row r="832" s="233" customFormat="1" ht="15.9" customHeight="1" spans="1:27">
      <c r="A832" s="295"/>
      <c r="B832" s="295"/>
      <c r="C832" s="295"/>
      <c r="D832" s="295"/>
      <c r="E832" s="295"/>
      <c r="F832" s="295"/>
      <c r="G832" s="295"/>
      <c r="H832" s="295"/>
      <c r="I832" s="295"/>
      <c r="J832" s="295"/>
      <c r="K832" s="295"/>
      <c r="L832" s="295"/>
      <c r="M832" s="295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  <c r="AA832" s="295"/>
    </row>
    <row r="833" s="233" customFormat="1" ht="15.9" customHeight="1" spans="1:27">
      <c r="A833" s="295"/>
      <c r="B833" s="295"/>
      <c r="C833" s="295"/>
      <c r="D833" s="295"/>
      <c r="E833" s="295"/>
      <c r="F833" s="295"/>
      <c r="G833" s="295"/>
      <c r="H833" s="295"/>
      <c r="I833" s="295"/>
      <c r="J833" s="295"/>
      <c r="K833" s="295"/>
      <c r="L833" s="295"/>
      <c r="M833" s="295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  <c r="AA833" s="295"/>
    </row>
    <row r="834" s="233" customFormat="1" ht="15.9" customHeight="1" spans="1:27">
      <c r="A834" s="295"/>
      <c r="B834" s="295"/>
      <c r="C834" s="295"/>
      <c r="D834" s="295"/>
      <c r="E834" s="295"/>
      <c r="F834" s="295"/>
      <c r="G834" s="295"/>
      <c r="H834" s="295"/>
      <c r="I834" s="295"/>
      <c r="J834" s="295"/>
      <c r="K834" s="295"/>
      <c r="L834" s="295"/>
      <c r="M834" s="295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  <c r="AA834" s="295"/>
    </row>
    <row r="835" s="233" customFormat="1" ht="15.9" customHeight="1" spans="1:27">
      <c r="A835" s="295"/>
      <c r="B835" s="295"/>
      <c r="C835" s="295"/>
      <c r="D835" s="295"/>
      <c r="E835" s="295"/>
      <c r="F835" s="295"/>
      <c r="G835" s="295"/>
      <c r="H835" s="295"/>
      <c r="I835" s="295"/>
      <c r="J835" s="295"/>
      <c r="K835" s="295"/>
      <c r="L835" s="295"/>
      <c r="M835" s="295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  <c r="AA835" s="295"/>
    </row>
    <row r="836" s="233" customFormat="1" ht="15.9" customHeight="1" spans="1:27">
      <c r="A836" s="295"/>
      <c r="B836" s="295"/>
      <c r="C836" s="295"/>
      <c r="D836" s="295"/>
      <c r="E836" s="295"/>
      <c r="F836" s="295"/>
      <c r="G836" s="295"/>
      <c r="H836" s="295"/>
      <c r="I836" s="295"/>
      <c r="J836" s="295"/>
      <c r="K836" s="295"/>
      <c r="L836" s="295"/>
      <c r="M836" s="295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  <c r="AA836" s="295"/>
    </row>
    <row r="837" s="233" customFormat="1" ht="15.9" customHeight="1" spans="1:27">
      <c r="A837" s="295"/>
      <c r="B837" s="295"/>
      <c r="C837" s="295"/>
      <c r="D837" s="295"/>
      <c r="E837" s="295"/>
      <c r="F837" s="295"/>
      <c r="G837" s="295"/>
      <c r="H837" s="295"/>
      <c r="I837" s="295"/>
      <c r="J837" s="295"/>
      <c r="K837" s="295"/>
      <c r="L837" s="295"/>
      <c r="M837" s="295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  <c r="AA837" s="295"/>
    </row>
    <row r="838" s="233" customFormat="1" ht="15.9" customHeight="1" spans="1:27">
      <c r="A838" s="295"/>
      <c r="B838" s="295"/>
      <c r="C838" s="295"/>
      <c r="D838" s="295"/>
      <c r="E838" s="295"/>
      <c r="F838" s="295"/>
      <c r="G838" s="295"/>
      <c r="H838" s="295"/>
      <c r="I838" s="295"/>
      <c r="J838" s="295"/>
      <c r="K838" s="295"/>
      <c r="L838" s="295"/>
      <c r="M838" s="295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  <c r="AA838" s="295"/>
    </row>
    <row r="839" s="233" customFormat="1" ht="15.9" customHeight="1" spans="1:27">
      <c r="A839" s="295"/>
      <c r="B839" s="295"/>
      <c r="C839" s="295"/>
      <c r="D839" s="295"/>
      <c r="E839" s="295"/>
      <c r="F839" s="295"/>
      <c r="G839" s="295"/>
      <c r="H839" s="295"/>
      <c r="I839" s="295"/>
      <c r="J839" s="295"/>
      <c r="K839" s="295"/>
      <c r="L839" s="295"/>
      <c r="M839" s="295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  <c r="AA839" s="295"/>
    </row>
    <row r="840" s="233" customFormat="1" ht="15.9" customHeight="1" spans="1:27">
      <c r="A840" s="295"/>
      <c r="B840" s="295"/>
      <c r="C840" s="295"/>
      <c r="D840" s="295"/>
      <c r="E840" s="295"/>
      <c r="F840" s="295"/>
      <c r="G840" s="295"/>
      <c r="H840" s="295"/>
      <c r="I840" s="295"/>
      <c r="J840" s="295"/>
      <c r="K840" s="295"/>
      <c r="L840" s="295"/>
      <c r="M840" s="295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  <c r="AA840" s="295"/>
    </row>
    <row r="841" s="233" customFormat="1" ht="15.9" customHeight="1" spans="1:27">
      <c r="A841" s="295"/>
      <c r="B841" s="295"/>
      <c r="C841" s="295"/>
      <c r="D841" s="295"/>
      <c r="E841" s="295"/>
      <c r="F841" s="295"/>
      <c r="G841" s="295"/>
      <c r="H841" s="295"/>
      <c r="I841" s="295"/>
      <c r="J841" s="295"/>
      <c r="K841" s="295"/>
      <c r="L841" s="295"/>
      <c r="M841" s="295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  <c r="AA841" s="295"/>
    </row>
    <row r="842" s="233" customFormat="1" ht="15.9" customHeight="1" spans="1:27">
      <c r="A842" s="295"/>
      <c r="B842" s="295"/>
      <c r="C842" s="295"/>
      <c r="D842" s="295"/>
      <c r="E842" s="295"/>
      <c r="F842" s="295"/>
      <c r="G842" s="295"/>
      <c r="H842" s="295"/>
      <c r="I842" s="295"/>
      <c r="J842" s="295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  <c r="AA842" s="295"/>
    </row>
    <row r="843" s="233" customFormat="1" ht="15.9" customHeight="1" spans="1:27">
      <c r="A843" s="295"/>
      <c r="B843" s="295"/>
      <c r="C843" s="295"/>
      <c r="D843" s="295"/>
      <c r="E843" s="295"/>
      <c r="F843" s="295"/>
      <c r="G843" s="295"/>
      <c r="H843" s="295"/>
      <c r="I843" s="295"/>
      <c r="J843" s="295"/>
      <c r="K843" s="295"/>
      <c r="L843" s="295"/>
      <c r="M843" s="295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  <c r="AA843" s="295"/>
    </row>
    <row r="844" s="233" customFormat="1" ht="15.9" customHeight="1" spans="1:27">
      <c r="A844" s="295"/>
      <c r="B844" s="295"/>
      <c r="C844" s="295"/>
      <c r="D844" s="295"/>
      <c r="E844" s="295"/>
      <c r="F844" s="295"/>
      <c r="G844" s="295"/>
      <c r="H844" s="295"/>
      <c r="I844" s="295"/>
      <c r="J844" s="295"/>
      <c r="K844" s="295"/>
      <c r="L844" s="295"/>
      <c r="M844" s="295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  <c r="AA844" s="295"/>
    </row>
    <row r="845" s="233" customFormat="1" ht="15.9" customHeight="1" spans="1:27">
      <c r="A845" s="295"/>
      <c r="B845" s="295"/>
      <c r="C845" s="295"/>
      <c r="D845" s="295"/>
      <c r="E845" s="295"/>
      <c r="F845" s="295"/>
      <c r="G845" s="295"/>
      <c r="H845" s="295"/>
      <c r="I845" s="295"/>
      <c r="J845" s="295"/>
      <c r="K845" s="295"/>
      <c r="L845" s="295"/>
      <c r="M845" s="295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  <c r="AA845" s="295"/>
    </row>
    <row r="846" s="233" customFormat="1" ht="15.9" customHeight="1" spans="1:27">
      <c r="A846" s="295"/>
      <c r="B846" s="295"/>
      <c r="C846" s="295"/>
      <c r="D846" s="295"/>
      <c r="E846" s="295"/>
      <c r="F846" s="295"/>
      <c r="G846" s="295"/>
      <c r="H846" s="295"/>
      <c r="I846" s="295"/>
      <c r="J846" s="295"/>
      <c r="K846" s="295"/>
      <c r="L846" s="295"/>
      <c r="M846" s="295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  <c r="AA846" s="295"/>
    </row>
    <row r="847" s="233" customFormat="1" ht="15.9" customHeight="1" spans="1:27">
      <c r="A847" s="295"/>
      <c r="B847" s="295"/>
      <c r="C847" s="295"/>
      <c r="D847" s="295"/>
      <c r="E847" s="295"/>
      <c r="F847" s="295"/>
      <c r="G847" s="295"/>
      <c r="H847" s="295"/>
      <c r="I847" s="295"/>
      <c r="J847" s="295"/>
      <c r="K847" s="295"/>
      <c r="L847" s="295"/>
      <c r="M847" s="295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  <c r="AA847" s="295"/>
    </row>
    <row r="848" s="233" customFormat="1" ht="15.9" customHeight="1" spans="1:27">
      <c r="A848" s="295"/>
      <c r="B848" s="295"/>
      <c r="C848" s="295"/>
      <c r="D848" s="295"/>
      <c r="E848" s="295"/>
      <c r="F848" s="295"/>
      <c r="G848" s="295"/>
      <c r="H848" s="295"/>
      <c r="I848" s="295"/>
      <c r="J848" s="295"/>
      <c r="K848" s="295"/>
      <c r="L848" s="295"/>
      <c r="M848" s="295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  <c r="AA848" s="295"/>
    </row>
    <row r="849" s="233" customFormat="1" ht="15.9" customHeight="1" spans="1:27">
      <c r="A849" s="295"/>
      <c r="B849" s="295"/>
      <c r="C849" s="295"/>
      <c r="D849" s="295"/>
      <c r="E849" s="295"/>
      <c r="F849" s="295"/>
      <c r="G849" s="295"/>
      <c r="H849" s="295"/>
      <c r="I849" s="295"/>
      <c r="J849" s="295"/>
      <c r="K849" s="295"/>
      <c r="L849" s="295"/>
      <c r="M849" s="295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  <c r="AA849" s="295"/>
    </row>
    <row r="850" s="233" customFormat="1" ht="15.9" customHeight="1" spans="1:27">
      <c r="A850" s="295"/>
      <c r="B850" s="295"/>
      <c r="C850" s="295"/>
      <c r="D850" s="295"/>
      <c r="E850" s="295"/>
      <c r="F850" s="295"/>
      <c r="G850" s="295"/>
      <c r="H850" s="295"/>
      <c r="I850" s="295"/>
      <c r="J850" s="295"/>
      <c r="K850" s="295"/>
      <c r="L850" s="295"/>
      <c r="M850" s="295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  <c r="AA850" s="295"/>
    </row>
    <row r="851" s="233" customFormat="1" ht="15.9" customHeight="1" spans="1:27">
      <c r="A851" s="295"/>
      <c r="B851" s="295"/>
      <c r="C851" s="295"/>
      <c r="D851" s="295"/>
      <c r="E851" s="295"/>
      <c r="F851" s="295"/>
      <c r="G851" s="295"/>
      <c r="H851" s="295"/>
      <c r="I851" s="295"/>
      <c r="J851" s="295"/>
      <c r="K851" s="295"/>
      <c r="L851" s="295"/>
      <c r="M851" s="295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  <c r="AA851" s="295"/>
    </row>
    <row r="852" s="233" customFormat="1" ht="15.9" customHeight="1" spans="1:27">
      <c r="A852" s="295"/>
      <c r="B852" s="295"/>
      <c r="C852" s="295"/>
      <c r="D852" s="295"/>
      <c r="E852" s="295"/>
      <c r="F852" s="295"/>
      <c r="G852" s="295"/>
      <c r="H852" s="295"/>
      <c r="I852" s="295"/>
      <c r="J852" s="295"/>
      <c r="K852" s="295"/>
      <c r="L852" s="295"/>
      <c r="M852" s="295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  <c r="AA852" s="295"/>
    </row>
    <row r="853" s="233" customFormat="1" ht="15.9" customHeight="1" spans="1:27">
      <c r="A853" s="295"/>
      <c r="B853" s="295"/>
      <c r="C853" s="295"/>
      <c r="D853" s="295"/>
      <c r="E853" s="295"/>
      <c r="F853" s="295"/>
      <c r="G853" s="295"/>
      <c r="H853" s="295"/>
      <c r="I853" s="295"/>
      <c r="J853" s="295"/>
      <c r="K853" s="295"/>
      <c r="L853" s="295"/>
      <c r="M853" s="295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  <c r="AA853" s="295"/>
    </row>
    <row r="854" s="233" customFormat="1" ht="15.9" customHeight="1" spans="1:27">
      <c r="A854" s="295"/>
      <c r="B854" s="295"/>
      <c r="C854" s="295"/>
      <c r="D854" s="295"/>
      <c r="E854" s="295"/>
      <c r="F854" s="295"/>
      <c r="G854" s="295"/>
      <c r="H854" s="295"/>
      <c r="I854" s="295"/>
      <c r="J854" s="295"/>
      <c r="K854" s="295"/>
      <c r="L854" s="295"/>
      <c r="M854" s="295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  <c r="AA854" s="295"/>
    </row>
    <row r="855" s="233" customFormat="1" ht="15.9" customHeight="1" spans="1:27">
      <c r="A855" s="295"/>
      <c r="B855" s="295"/>
      <c r="C855" s="295"/>
      <c r="D855" s="295"/>
      <c r="E855" s="295"/>
      <c r="F855" s="295"/>
      <c r="G855" s="295"/>
      <c r="H855" s="295"/>
      <c r="I855" s="295"/>
      <c r="J855" s="295"/>
      <c r="K855" s="295"/>
      <c r="L855" s="295"/>
      <c r="M855" s="295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  <c r="AA855" s="295"/>
    </row>
    <row r="856" s="233" customFormat="1" ht="15.9" customHeight="1" spans="1:27">
      <c r="A856" s="295"/>
      <c r="B856" s="295"/>
      <c r="C856" s="295"/>
      <c r="D856" s="295"/>
      <c r="E856" s="295"/>
      <c r="F856" s="295"/>
      <c r="G856" s="295"/>
      <c r="H856" s="295"/>
      <c r="I856" s="295"/>
      <c r="J856" s="295"/>
      <c r="K856" s="295"/>
      <c r="L856" s="295"/>
      <c r="M856" s="295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  <c r="AA856" s="295"/>
    </row>
    <row r="857" s="233" customFormat="1" ht="15.9" customHeight="1" spans="1:27">
      <c r="A857" s="295"/>
      <c r="B857" s="295"/>
      <c r="C857" s="295"/>
      <c r="D857" s="295"/>
      <c r="E857" s="295"/>
      <c r="F857" s="295"/>
      <c r="G857" s="295"/>
      <c r="H857" s="295"/>
      <c r="I857" s="295"/>
      <c r="J857" s="295"/>
      <c r="K857" s="295"/>
      <c r="L857" s="295"/>
      <c r="M857" s="295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  <c r="AA857" s="295"/>
    </row>
    <row r="858" s="233" customFormat="1" ht="15.9" customHeight="1" spans="1:27">
      <c r="A858" s="295"/>
      <c r="B858" s="295"/>
      <c r="C858" s="295"/>
      <c r="D858" s="295"/>
      <c r="E858" s="295"/>
      <c r="F858" s="295"/>
      <c r="G858" s="295"/>
      <c r="H858" s="295"/>
      <c r="I858" s="295"/>
      <c r="J858" s="295"/>
      <c r="K858" s="295"/>
      <c r="L858" s="295"/>
      <c r="M858" s="295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  <c r="AA858" s="295"/>
    </row>
    <row r="859" s="233" customFormat="1" ht="15.9" customHeight="1" spans="1:27">
      <c r="A859" s="295"/>
      <c r="B859" s="295"/>
      <c r="C859" s="295"/>
      <c r="D859" s="295"/>
      <c r="E859" s="295"/>
      <c r="F859" s="295"/>
      <c r="G859" s="295"/>
      <c r="H859" s="295"/>
      <c r="I859" s="295"/>
      <c r="J859" s="295"/>
      <c r="K859" s="295"/>
      <c r="L859" s="295"/>
      <c r="M859" s="295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  <c r="AA859" s="295"/>
    </row>
    <row r="860" s="233" customFormat="1" ht="15.9" customHeight="1" spans="1:27">
      <c r="A860" s="295"/>
      <c r="B860" s="295"/>
      <c r="C860" s="295"/>
      <c r="D860" s="295"/>
      <c r="E860" s="295"/>
      <c r="F860" s="295"/>
      <c r="G860" s="295"/>
      <c r="H860" s="295"/>
      <c r="I860" s="295"/>
      <c r="J860" s="295"/>
      <c r="K860" s="295"/>
      <c r="L860" s="295"/>
      <c r="M860" s="295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  <c r="AA860" s="295"/>
    </row>
    <row r="861" s="233" customFormat="1" ht="15.9" customHeight="1" spans="1:27">
      <c r="A861" s="295"/>
      <c r="B861" s="295"/>
      <c r="C861" s="295"/>
      <c r="D861" s="295"/>
      <c r="E861" s="295"/>
      <c r="F861" s="295"/>
      <c r="G861" s="295"/>
      <c r="H861" s="295"/>
      <c r="I861" s="295"/>
      <c r="J861" s="295"/>
      <c r="K861" s="295"/>
      <c r="L861" s="295"/>
      <c r="M861" s="295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  <c r="AA861" s="295"/>
    </row>
    <row r="862" s="233" customFormat="1" ht="15.9" customHeight="1" spans="1:27">
      <c r="A862" s="295"/>
      <c r="B862" s="295"/>
      <c r="C862" s="295"/>
      <c r="D862" s="295"/>
      <c r="E862" s="295"/>
      <c r="F862" s="295"/>
      <c r="G862" s="295"/>
      <c r="H862" s="295"/>
      <c r="I862" s="295"/>
      <c r="J862" s="295"/>
      <c r="K862" s="295"/>
      <c r="L862" s="295"/>
      <c r="M862" s="295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  <c r="AA862" s="295"/>
    </row>
    <row r="863" s="233" customFormat="1" ht="15.9" customHeight="1" spans="1:27">
      <c r="A863" s="295"/>
      <c r="B863" s="295"/>
      <c r="C863" s="295"/>
      <c r="D863" s="295"/>
      <c r="E863" s="295"/>
      <c r="F863" s="295"/>
      <c r="G863" s="295"/>
      <c r="H863" s="295"/>
      <c r="I863" s="295"/>
      <c r="J863" s="295"/>
      <c r="K863" s="295"/>
      <c r="L863" s="295"/>
      <c r="M863" s="295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</row>
    <row r="864" s="233" customFormat="1" ht="15.9" customHeight="1" spans="1:27">
      <c r="A864" s="295"/>
      <c r="B864" s="295"/>
      <c r="C864" s="295"/>
      <c r="D864" s="295"/>
      <c r="E864" s="295"/>
      <c r="F864" s="295"/>
      <c r="G864" s="295"/>
      <c r="H864" s="295"/>
      <c r="I864" s="295"/>
      <c r="J864" s="295"/>
      <c r="K864" s="295"/>
      <c r="L864" s="295"/>
      <c r="M864" s="295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  <c r="AA864" s="295"/>
    </row>
    <row r="865" s="233" customFormat="1" ht="15.9" customHeight="1" spans="1:27">
      <c r="A865" s="295"/>
      <c r="B865" s="295"/>
      <c r="C865" s="295"/>
      <c r="D865" s="295"/>
      <c r="E865" s="295"/>
      <c r="F865" s="295"/>
      <c r="G865" s="295"/>
      <c r="H865" s="295"/>
      <c r="I865" s="295"/>
      <c r="J865" s="295"/>
      <c r="K865" s="295"/>
      <c r="L865" s="295"/>
      <c r="M865" s="295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</row>
    <row r="866" s="233" customFormat="1" ht="15.9" customHeight="1" spans="1:27">
      <c r="A866" s="295"/>
      <c r="B866" s="295"/>
      <c r="C866" s="295"/>
      <c r="D866" s="295"/>
      <c r="E866" s="295"/>
      <c r="F866" s="295"/>
      <c r="G866" s="295"/>
      <c r="H866" s="295"/>
      <c r="I866" s="295"/>
      <c r="J866" s="295"/>
      <c r="K866" s="295"/>
      <c r="L866" s="295"/>
      <c r="M866" s="295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  <c r="AA866" s="295"/>
    </row>
    <row r="867" s="233" customFormat="1" ht="15.9" customHeight="1" spans="1:27">
      <c r="A867" s="295"/>
      <c r="B867" s="295"/>
      <c r="C867" s="295"/>
      <c r="D867" s="295"/>
      <c r="E867" s="295"/>
      <c r="F867" s="295"/>
      <c r="G867" s="295"/>
      <c r="H867" s="295"/>
      <c r="I867" s="295"/>
      <c r="J867" s="295"/>
      <c r="K867" s="295"/>
      <c r="L867" s="295"/>
      <c r="M867" s="295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  <c r="AA867" s="295"/>
    </row>
    <row r="868" s="233" customFormat="1" ht="15.9" customHeight="1" spans="1:27">
      <c r="A868" s="295"/>
      <c r="B868" s="295"/>
      <c r="C868" s="295"/>
      <c r="D868" s="295"/>
      <c r="E868" s="295"/>
      <c r="F868" s="295"/>
      <c r="G868" s="295"/>
      <c r="H868" s="295"/>
      <c r="I868" s="295"/>
      <c r="J868" s="295"/>
      <c r="K868" s="295"/>
      <c r="L868" s="295"/>
      <c r="M868" s="295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  <c r="AA868" s="295"/>
    </row>
    <row r="869" s="233" customFormat="1" ht="15.9" customHeight="1" spans="1:27">
      <c r="A869" s="295"/>
      <c r="B869" s="295"/>
      <c r="C869" s="295"/>
      <c r="D869" s="295"/>
      <c r="E869" s="295"/>
      <c r="F869" s="295"/>
      <c r="G869" s="295"/>
      <c r="H869" s="295"/>
      <c r="I869" s="295"/>
      <c r="J869" s="295"/>
      <c r="K869" s="295"/>
      <c r="L869" s="295"/>
      <c r="M869" s="295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  <c r="AA869" s="295"/>
    </row>
    <row r="870" s="233" customFormat="1" ht="15.9" customHeight="1" spans="1:27">
      <c r="A870" s="295"/>
      <c r="B870" s="295"/>
      <c r="C870" s="295"/>
      <c r="D870" s="295"/>
      <c r="E870" s="295"/>
      <c r="F870" s="295"/>
      <c r="G870" s="295"/>
      <c r="H870" s="295"/>
      <c r="I870" s="295"/>
      <c r="J870" s="295"/>
      <c r="K870" s="295"/>
      <c r="L870" s="295"/>
      <c r="M870" s="295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  <c r="AA870" s="295"/>
    </row>
    <row r="871" s="233" customFormat="1" ht="15.9" customHeight="1" spans="1:27">
      <c r="A871" s="295"/>
      <c r="B871" s="295"/>
      <c r="C871" s="295"/>
      <c r="D871" s="295"/>
      <c r="E871" s="295"/>
      <c r="F871" s="295"/>
      <c r="G871" s="295"/>
      <c r="H871" s="295"/>
      <c r="I871" s="295"/>
      <c r="J871" s="295"/>
      <c r="K871" s="295"/>
      <c r="L871" s="295"/>
      <c r="M871" s="295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  <c r="AA871" s="295"/>
    </row>
    <row r="872" s="233" customFormat="1" ht="15.9" customHeight="1" spans="1:27">
      <c r="A872" s="295"/>
      <c r="B872" s="295"/>
      <c r="C872" s="295"/>
      <c r="D872" s="295"/>
      <c r="E872" s="295"/>
      <c r="F872" s="295"/>
      <c r="G872" s="295"/>
      <c r="H872" s="295"/>
      <c r="I872" s="295"/>
      <c r="J872" s="295"/>
      <c r="K872" s="295"/>
      <c r="L872" s="295"/>
      <c r="M872" s="295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  <c r="AA872" s="295"/>
    </row>
    <row r="873" s="233" customFormat="1" ht="15.9" customHeight="1" spans="1:27">
      <c r="A873" s="295"/>
      <c r="B873" s="295"/>
      <c r="C873" s="295"/>
      <c r="D873" s="295"/>
      <c r="E873" s="295"/>
      <c r="F873" s="295"/>
      <c r="G873" s="295"/>
      <c r="H873" s="295"/>
      <c r="I873" s="295"/>
      <c r="J873" s="295"/>
      <c r="K873" s="295"/>
      <c r="L873" s="295"/>
      <c r="M873" s="295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  <c r="AA873" s="295"/>
    </row>
    <row r="874" s="233" customFormat="1" ht="15.9" customHeight="1" spans="1:27">
      <c r="A874" s="295"/>
      <c r="B874" s="295"/>
      <c r="C874" s="295"/>
      <c r="D874" s="295"/>
      <c r="E874" s="295"/>
      <c r="F874" s="295"/>
      <c r="G874" s="295"/>
      <c r="H874" s="295"/>
      <c r="I874" s="295"/>
      <c r="J874" s="295"/>
      <c r="K874" s="295"/>
      <c r="L874" s="295"/>
      <c r="M874" s="295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  <c r="AA874" s="295"/>
    </row>
    <row r="875" s="233" customFormat="1" ht="15.9" customHeight="1" spans="1:27">
      <c r="A875" s="295"/>
      <c r="B875" s="295"/>
      <c r="C875" s="295"/>
      <c r="D875" s="295"/>
      <c r="E875" s="295"/>
      <c r="F875" s="295"/>
      <c r="G875" s="295"/>
      <c r="H875" s="295"/>
      <c r="I875" s="295"/>
      <c r="J875" s="295"/>
      <c r="K875" s="295"/>
      <c r="L875" s="295"/>
      <c r="M875" s="295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  <c r="AA875" s="295"/>
    </row>
    <row r="876" s="233" customFormat="1" ht="15.9" customHeight="1" spans="1:27">
      <c r="A876" s="295"/>
      <c r="B876" s="295"/>
      <c r="C876" s="295"/>
      <c r="D876" s="295"/>
      <c r="E876" s="295"/>
      <c r="F876" s="295"/>
      <c r="G876" s="295"/>
      <c r="H876" s="295"/>
      <c r="I876" s="295"/>
      <c r="J876" s="295"/>
      <c r="K876" s="295"/>
      <c r="L876" s="295"/>
      <c r="M876" s="295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  <c r="AA876" s="295"/>
    </row>
    <row r="877" s="233" customFormat="1" ht="15.9" customHeight="1" spans="1:27">
      <c r="A877" s="295"/>
      <c r="B877" s="295"/>
      <c r="C877" s="295"/>
      <c r="D877" s="295"/>
      <c r="E877" s="295"/>
      <c r="F877" s="295"/>
      <c r="G877" s="295"/>
      <c r="H877" s="295"/>
      <c r="I877" s="295"/>
      <c r="J877" s="295"/>
      <c r="K877" s="295"/>
      <c r="L877" s="295"/>
      <c r="M877" s="295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  <c r="AA877" s="295"/>
    </row>
    <row r="878" s="233" customFormat="1" ht="15.9" customHeight="1" spans="1:27">
      <c r="A878" s="295"/>
      <c r="B878" s="295"/>
      <c r="C878" s="295"/>
      <c r="D878" s="295"/>
      <c r="E878" s="295"/>
      <c r="F878" s="295"/>
      <c r="G878" s="295"/>
      <c r="H878" s="295"/>
      <c r="I878" s="295"/>
      <c r="J878" s="295"/>
      <c r="K878" s="295"/>
      <c r="L878" s="295"/>
      <c r="M878" s="295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  <c r="AA878" s="295"/>
    </row>
    <row r="879" s="233" customFormat="1" ht="15.9" customHeight="1" spans="1:27">
      <c r="A879" s="295"/>
      <c r="B879" s="295"/>
      <c r="C879" s="295"/>
      <c r="D879" s="295"/>
      <c r="E879" s="295"/>
      <c r="F879" s="295"/>
      <c r="G879" s="295"/>
      <c r="H879" s="295"/>
      <c r="I879" s="295"/>
      <c r="J879" s="295"/>
      <c r="K879" s="295"/>
      <c r="L879" s="295"/>
      <c r="M879" s="295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  <c r="AA879" s="295"/>
    </row>
    <row r="880" s="233" customFormat="1" ht="15.9" customHeight="1" spans="1:27">
      <c r="A880" s="295"/>
      <c r="B880" s="295"/>
      <c r="C880" s="295"/>
      <c r="D880" s="295"/>
      <c r="E880" s="295"/>
      <c r="F880" s="295"/>
      <c r="G880" s="295"/>
      <c r="H880" s="295"/>
      <c r="I880" s="295"/>
      <c r="J880" s="295"/>
      <c r="K880" s="295"/>
      <c r="L880" s="295"/>
      <c r="M880" s="295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  <c r="AA880" s="295"/>
    </row>
    <row r="881" s="233" customFormat="1" ht="15.9" customHeight="1" spans="1:27">
      <c r="A881" s="295"/>
      <c r="B881" s="295"/>
      <c r="C881" s="295"/>
      <c r="D881" s="295"/>
      <c r="E881" s="295"/>
      <c r="F881" s="295"/>
      <c r="G881" s="295"/>
      <c r="H881" s="295"/>
      <c r="I881" s="295"/>
      <c r="J881" s="295"/>
      <c r="K881" s="295"/>
      <c r="L881" s="295"/>
      <c r="M881" s="295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  <c r="AA881" s="295"/>
    </row>
    <row r="882" s="233" customFormat="1" ht="15.9" customHeight="1" spans="1:27">
      <c r="A882" s="295"/>
      <c r="B882" s="295"/>
      <c r="C882" s="295"/>
      <c r="D882" s="295"/>
      <c r="E882" s="295"/>
      <c r="F882" s="295"/>
      <c r="G882" s="295"/>
      <c r="H882" s="295"/>
      <c r="I882" s="295"/>
      <c r="J882" s="295"/>
      <c r="K882" s="295"/>
      <c r="L882" s="295"/>
      <c r="M882" s="295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  <c r="AA882" s="295"/>
    </row>
    <row r="883" s="233" customFormat="1" ht="15.9" customHeight="1" spans="1:27">
      <c r="A883" s="295"/>
      <c r="B883" s="295"/>
      <c r="C883" s="295"/>
      <c r="D883" s="295"/>
      <c r="E883" s="295"/>
      <c r="F883" s="295"/>
      <c r="G883" s="295"/>
      <c r="H883" s="295"/>
      <c r="I883" s="295"/>
      <c r="J883" s="295"/>
      <c r="K883" s="295"/>
      <c r="L883" s="295"/>
      <c r="M883" s="295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  <c r="AA883" s="295"/>
    </row>
    <row r="884" s="233" customFormat="1" ht="15.9" customHeight="1" spans="1:27">
      <c r="A884" s="295"/>
      <c r="B884" s="295"/>
      <c r="C884" s="295"/>
      <c r="D884" s="295"/>
      <c r="E884" s="295"/>
      <c r="F884" s="295"/>
      <c r="G884" s="295"/>
      <c r="H884" s="295"/>
      <c r="I884" s="295"/>
      <c r="J884" s="295"/>
      <c r="K884" s="295"/>
      <c r="L884" s="295"/>
      <c r="M884" s="295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  <c r="AA884" s="295"/>
    </row>
    <row r="885" s="233" customFormat="1" ht="15.9" customHeight="1" spans="1:27">
      <c r="A885" s="295"/>
      <c r="B885" s="295"/>
      <c r="C885" s="295"/>
      <c r="D885" s="295"/>
      <c r="E885" s="295"/>
      <c r="F885" s="295"/>
      <c r="G885" s="295"/>
      <c r="H885" s="295"/>
      <c r="I885" s="295"/>
      <c r="J885" s="295"/>
      <c r="K885" s="295"/>
      <c r="L885" s="295"/>
      <c r="M885" s="295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  <c r="AA885" s="295"/>
    </row>
    <row r="886" s="233" customFormat="1" ht="15.9" customHeight="1" spans="1:27">
      <c r="A886" s="295"/>
      <c r="B886" s="295"/>
      <c r="C886" s="295"/>
      <c r="D886" s="295"/>
      <c r="E886" s="295"/>
      <c r="F886" s="295"/>
      <c r="G886" s="295"/>
      <c r="H886" s="295"/>
      <c r="I886" s="295"/>
      <c r="J886" s="295"/>
      <c r="K886" s="295"/>
      <c r="L886" s="295"/>
      <c r="M886" s="295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  <c r="AA886" s="295"/>
    </row>
    <row r="887" s="233" customFormat="1" ht="15.9" customHeight="1" spans="1:27">
      <c r="A887" s="295"/>
      <c r="B887" s="295"/>
      <c r="C887" s="295"/>
      <c r="D887" s="295"/>
      <c r="E887" s="295"/>
      <c r="F887" s="295"/>
      <c r="G887" s="295"/>
      <c r="H887" s="295"/>
      <c r="I887" s="295"/>
      <c r="J887" s="295"/>
      <c r="K887" s="295"/>
      <c r="L887" s="295"/>
      <c r="M887" s="295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  <c r="AA887" s="295"/>
    </row>
    <row r="888" s="233" customFormat="1" ht="15.9" customHeight="1" spans="1:27">
      <c r="A888" s="295"/>
      <c r="B888" s="295"/>
      <c r="C888" s="295"/>
      <c r="D888" s="295"/>
      <c r="E888" s="295"/>
      <c r="F888" s="295"/>
      <c r="G888" s="295"/>
      <c r="H888" s="295"/>
      <c r="I888" s="295"/>
      <c r="J888" s="295"/>
      <c r="K888" s="295"/>
      <c r="L888" s="295"/>
      <c r="M888" s="295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  <c r="AA888" s="295"/>
    </row>
    <row r="889" s="233" customFormat="1" ht="15.9" customHeight="1" spans="1:27">
      <c r="A889" s="295"/>
      <c r="B889" s="295"/>
      <c r="C889" s="295"/>
      <c r="D889" s="295"/>
      <c r="E889" s="295"/>
      <c r="F889" s="295"/>
      <c r="G889" s="295"/>
      <c r="H889" s="295"/>
      <c r="I889" s="295"/>
      <c r="J889" s="295"/>
      <c r="K889" s="295"/>
      <c r="L889" s="295"/>
      <c r="M889" s="295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  <c r="AA889" s="295"/>
    </row>
    <row r="890" s="233" customFormat="1" ht="15.9" customHeight="1" spans="1:27">
      <c r="A890" s="295"/>
      <c r="B890" s="295"/>
      <c r="C890" s="295"/>
      <c r="D890" s="295"/>
      <c r="E890" s="295"/>
      <c r="F890" s="295"/>
      <c r="G890" s="295"/>
      <c r="H890" s="295"/>
      <c r="I890" s="295"/>
      <c r="J890" s="295"/>
      <c r="K890" s="295"/>
      <c r="L890" s="295"/>
      <c r="M890" s="295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  <c r="AA890" s="295"/>
    </row>
    <row r="891" s="233" customFormat="1" ht="15.9" customHeight="1" spans="1:27">
      <c r="A891" s="295"/>
      <c r="B891" s="295"/>
      <c r="C891" s="295"/>
      <c r="D891" s="295"/>
      <c r="E891" s="295"/>
      <c r="F891" s="295"/>
      <c r="G891" s="295"/>
      <c r="H891" s="295"/>
      <c r="I891" s="295"/>
      <c r="J891" s="295"/>
      <c r="K891" s="295"/>
      <c r="L891" s="295"/>
      <c r="M891" s="295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  <c r="AA891" s="295"/>
    </row>
    <row r="892" s="233" customFormat="1" ht="15.9" customHeight="1" spans="1:27">
      <c r="A892" s="295"/>
      <c r="B892" s="295"/>
      <c r="C892" s="295"/>
      <c r="D892" s="295"/>
      <c r="E892" s="295"/>
      <c r="F892" s="295"/>
      <c r="G892" s="295"/>
      <c r="H892" s="295"/>
      <c r="I892" s="295"/>
      <c r="J892" s="295"/>
      <c r="K892" s="295"/>
      <c r="L892" s="295"/>
      <c r="M892" s="295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  <c r="AA892" s="295"/>
    </row>
    <row r="893" s="233" customFormat="1" ht="15.9" customHeight="1" spans="1:27">
      <c r="A893" s="295"/>
      <c r="B893" s="295"/>
      <c r="C893" s="295"/>
      <c r="D893" s="295"/>
      <c r="E893" s="295"/>
      <c r="F893" s="295"/>
      <c r="G893" s="295"/>
      <c r="H893" s="295"/>
      <c r="I893" s="295"/>
      <c r="J893" s="295"/>
      <c r="K893" s="295"/>
      <c r="L893" s="295"/>
      <c r="M893" s="295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  <c r="AA893" s="295"/>
    </row>
    <row r="894" s="233" customFormat="1" ht="15.9" customHeight="1" spans="1:27">
      <c r="A894" s="295"/>
      <c r="B894" s="295"/>
      <c r="C894" s="295"/>
      <c r="D894" s="295"/>
      <c r="E894" s="295"/>
      <c r="F894" s="295"/>
      <c r="G894" s="295"/>
      <c r="H894" s="295"/>
      <c r="I894" s="295"/>
      <c r="J894" s="295"/>
      <c r="K894" s="295"/>
      <c r="L894" s="295"/>
      <c r="M894" s="295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  <c r="AA894" s="295"/>
    </row>
    <row r="895" s="233" customFormat="1" ht="15.9" customHeight="1" spans="1:27">
      <c r="A895" s="295"/>
      <c r="B895" s="295"/>
      <c r="C895" s="295"/>
      <c r="D895" s="295"/>
      <c r="E895" s="295"/>
      <c r="F895" s="295"/>
      <c r="G895" s="295"/>
      <c r="H895" s="295"/>
      <c r="I895" s="295"/>
      <c r="J895" s="295"/>
      <c r="K895" s="295"/>
      <c r="L895" s="295"/>
      <c r="M895" s="295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  <c r="AA895" s="295"/>
    </row>
    <row r="896" s="233" customFormat="1" ht="15.9" customHeight="1" spans="1:27">
      <c r="A896" s="295"/>
      <c r="B896" s="295"/>
      <c r="C896" s="295"/>
      <c r="D896" s="295"/>
      <c r="E896" s="295"/>
      <c r="F896" s="295"/>
      <c r="G896" s="295"/>
      <c r="H896" s="295"/>
      <c r="I896" s="295"/>
      <c r="J896" s="295"/>
      <c r="K896" s="295"/>
      <c r="L896" s="295"/>
      <c r="M896" s="295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  <c r="AA896" s="295"/>
    </row>
    <row r="897" s="233" customFormat="1" ht="15.9" customHeight="1" spans="1:27">
      <c r="A897" s="295"/>
      <c r="B897" s="295"/>
      <c r="C897" s="295"/>
      <c r="D897" s="295"/>
      <c r="E897" s="295"/>
      <c r="F897" s="295"/>
      <c r="G897" s="295"/>
      <c r="H897" s="295"/>
      <c r="I897" s="295"/>
      <c r="J897" s="295"/>
      <c r="K897" s="295"/>
      <c r="L897" s="295"/>
      <c r="M897" s="295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  <c r="AA897" s="295"/>
    </row>
    <row r="898" s="233" customFormat="1" ht="15.9" customHeight="1" spans="1:27">
      <c r="A898" s="295"/>
      <c r="B898" s="295"/>
      <c r="C898" s="295"/>
      <c r="D898" s="295"/>
      <c r="E898" s="295"/>
      <c r="F898" s="295"/>
      <c r="G898" s="295"/>
      <c r="H898" s="295"/>
      <c r="I898" s="295"/>
      <c r="J898" s="295"/>
      <c r="K898" s="295"/>
      <c r="L898" s="295"/>
      <c r="M898" s="295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  <c r="AA898" s="295"/>
    </row>
    <row r="899" s="233" customFormat="1" ht="15.9" customHeight="1" spans="1:27">
      <c r="A899" s="295"/>
      <c r="B899" s="295"/>
      <c r="C899" s="295"/>
      <c r="D899" s="295"/>
      <c r="E899" s="295"/>
      <c r="F899" s="295"/>
      <c r="G899" s="295"/>
      <c r="H899" s="295"/>
      <c r="I899" s="295"/>
      <c r="J899" s="295"/>
      <c r="K899" s="295"/>
      <c r="L899" s="295"/>
      <c r="M899" s="295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  <c r="AA899" s="295"/>
    </row>
    <row r="900" s="233" customFormat="1" ht="15.9" customHeight="1" spans="1:27">
      <c r="A900" s="295"/>
      <c r="B900" s="295"/>
      <c r="C900" s="295"/>
      <c r="D900" s="295"/>
      <c r="E900" s="295"/>
      <c r="F900" s="295"/>
      <c r="G900" s="295"/>
      <c r="H900" s="295"/>
      <c r="I900" s="295"/>
      <c r="J900" s="295"/>
      <c r="K900" s="295"/>
      <c r="L900" s="295"/>
      <c r="M900" s="295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  <c r="AA900" s="295"/>
    </row>
    <row r="901" s="233" customFormat="1" ht="15.9" customHeight="1" spans="1:27">
      <c r="A901" s="295"/>
      <c r="B901" s="295"/>
      <c r="C901" s="295"/>
      <c r="D901" s="295"/>
      <c r="E901" s="295"/>
      <c r="F901" s="295"/>
      <c r="G901" s="295"/>
      <c r="H901" s="295"/>
      <c r="I901" s="295"/>
      <c r="J901" s="295"/>
      <c r="K901" s="295"/>
      <c r="L901" s="295"/>
      <c r="M901" s="295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  <c r="AA901" s="295"/>
    </row>
    <row r="902" s="233" customFormat="1" ht="15.9" customHeight="1" spans="1:27">
      <c r="A902" s="295"/>
      <c r="B902" s="295"/>
      <c r="C902" s="295"/>
      <c r="D902" s="295"/>
      <c r="E902" s="295"/>
      <c r="F902" s="295"/>
      <c r="G902" s="295"/>
      <c r="H902" s="295"/>
      <c r="I902" s="295"/>
      <c r="J902" s="295"/>
      <c r="K902" s="295"/>
      <c r="L902" s="295"/>
      <c r="M902" s="295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  <c r="AA902" s="295"/>
    </row>
    <row r="903" s="233" customFormat="1" ht="15.9" customHeight="1" spans="1:27">
      <c r="A903" s="295"/>
      <c r="B903" s="295"/>
      <c r="C903" s="295"/>
      <c r="D903" s="295"/>
      <c r="E903" s="295"/>
      <c r="F903" s="295"/>
      <c r="G903" s="295"/>
      <c r="H903" s="295"/>
      <c r="I903" s="295"/>
      <c r="J903" s="295"/>
      <c r="K903" s="295"/>
      <c r="L903" s="295"/>
      <c r="M903" s="295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  <c r="AA903" s="295"/>
    </row>
    <row r="904" s="233" customFormat="1" ht="15.9" customHeight="1" spans="1:27">
      <c r="A904" s="295"/>
      <c r="B904" s="295"/>
      <c r="C904" s="295"/>
      <c r="D904" s="295"/>
      <c r="E904" s="295"/>
      <c r="F904" s="295"/>
      <c r="G904" s="295"/>
      <c r="H904" s="295"/>
      <c r="I904" s="295"/>
      <c r="J904" s="295"/>
      <c r="K904" s="295"/>
      <c r="L904" s="295"/>
      <c r="M904" s="295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  <c r="AA904" s="295"/>
    </row>
    <row r="905" s="233" customFormat="1" ht="15.9" customHeight="1" spans="1:27">
      <c r="A905" s="295"/>
      <c r="B905" s="295"/>
      <c r="C905" s="295"/>
      <c r="D905" s="295"/>
      <c r="E905" s="295"/>
      <c r="F905" s="295"/>
      <c r="G905" s="295"/>
      <c r="H905" s="295"/>
      <c r="I905" s="295"/>
      <c r="J905" s="295"/>
      <c r="K905" s="295"/>
      <c r="L905" s="295"/>
      <c r="M905" s="295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  <c r="AA905" s="295"/>
    </row>
    <row r="906" s="233" customFormat="1" ht="15.9" customHeight="1" spans="1:27">
      <c r="A906" s="295"/>
      <c r="B906" s="295"/>
      <c r="C906" s="295"/>
      <c r="D906" s="295"/>
      <c r="E906" s="295"/>
      <c r="F906" s="295"/>
      <c r="G906" s="295"/>
      <c r="H906" s="295"/>
      <c r="I906" s="295"/>
      <c r="J906" s="295"/>
      <c r="K906" s="295"/>
      <c r="L906" s="295"/>
      <c r="M906" s="295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  <c r="AA906" s="295"/>
    </row>
  </sheetData>
  <mergeCells count="14">
    <mergeCell ref="A1:D1"/>
    <mergeCell ref="F1:J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A7:E8"/>
    <mergeCell ref="H2:J6"/>
  </mergeCells>
  <conditionalFormatting sqref="J28">
    <cfRule type="notContainsBlanks" dxfId="0" priority="2">
      <formula>LEN(TRIM(J28))&gt;0</formula>
    </cfRule>
  </conditionalFormatting>
  <conditionalFormatting sqref="N9:N28 R9:R28">
    <cfRule type="notContainsBlanks" dxfId="0" priority="3">
      <formula>LEN(TRIM(N9))&gt;0</formula>
    </cfRule>
  </conditionalFormatting>
  <pageMargins left="0.75" right="0.75" top="1" bottom="1" header="0.5" footer="0.5"/>
  <pageSetup paperSize="9" scale="87" fitToHeight="0" orientation="landscape"/>
  <headerFooter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outlinePr summaryBelow="0" summaryRight="0"/>
    <pageSetUpPr fitToPage="1"/>
  </sheetPr>
  <dimension ref="A1:K1000"/>
  <sheetViews>
    <sheetView workbookViewId="0">
      <selection activeCell="A1" sqref="A1:K1"/>
    </sheetView>
  </sheetViews>
  <sheetFormatPr defaultColWidth="10.2814814814815" defaultRowHeight="15" customHeight="1"/>
  <cols>
    <col min="1" max="1" width="9.57037037037037" customWidth="1"/>
    <col min="2" max="2" width="24.7111111111111" customWidth="1"/>
    <col min="3" max="3" width="22.2814814814815" customWidth="1"/>
    <col min="4" max="4" width="19.7111111111111" customWidth="1"/>
    <col min="5" max="5" width="8.71111111111111" customWidth="1"/>
    <col min="6" max="9" width="9.57037037037037" customWidth="1"/>
    <col min="10" max="10" width="18.5703703703704" customWidth="1"/>
    <col min="11" max="11" width="60.7111111111111" customWidth="1"/>
    <col min="12" max="26" width="9.57037037037037" customWidth="1"/>
  </cols>
  <sheetData>
    <row r="1" ht="33" customHeight="1" spans="1:11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221"/>
    </row>
    <row r="2" ht="18" spans="1:11">
      <c r="A2" s="200" t="s">
        <v>0</v>
      </c>
      <c r="B2" s="4"/>
      <c r="C2" s="89" t="e">
        <f>#REF!</f>
        <v>#REF!</v>
      </c>
      <c r="D2" s="2"/>
      <c r="E2" s="2"/>
      <c r="F2" s="4"/>
      <c r="G2" s="90" t="s">
        <v>22</v>
      </c>
      <c r="H2" s="2"/>
      <c r="I2" s="2"/>
      <c r="J2" s="64" t="e">
        <f>#REF!</f>
        <v>#REF!</v>
      </c>
      <c r="K2" s="222"/>
    </row>
    <row r="3" ht="15.75" spans="1:11">
      <c r="A3" s="200" t="s">
        <v>97</v>
      </c>
      <c r="B3" s="4"/>
      <c r="C3" s="5"/>
      <c r="D3" s="2"/>
      <c r="E3" s="2"/>
      <c r="F3" s="4"/>
      <c r="G3" s="201" t="s">
        <v>98</v>
      </c>
      <c r="H3" s="2"/>
      <c r="I3" s="2"/>
      <c r="J3" s="145"/>
      <c r="K3" s="222"/>
    </row>
    <row r="4" ht="15.75" spans="1:11">
      <c r="A4" s="200" t="s">
        <v>4</v>
      </c>
      <c r="B4" s="4"/>
      <c r="C4" s="5" t="e">
        <f>#REF!</f>
        <v>#REF!</v>
      </c>
      <c r="D4" s="2"/>
      <c r="E4" s="2"/>
      <c r="F4" s="4"/>
      <c r="G4" s="90" t="s">
        <v>99</v>
      </c>
      <c r="H4" s="2"/>
      <c r="I4" s="4"/>
      <c r="J4" s="5" t="s">
        <v>100</v>
      </c>
      <c r="K4" s="222"/>
    </row>
    <row r="5" ht="15.75" spans="1:11">
      <c r="A5" s="200" t="s">
        <v>6</v>
      </c>
      <c r="B5" s="4"/>
      <c r="C5" s="5" t="e">
        <f>#REF!</f>
        <v>#REF!</v>
      </c>
      <c r="D5" s="2"/>
      <c r="E5" s="2"/>
      <c r="F5" s="4"/>
      <c r="G5" s="90" t="s">
        <v>32</v>
      </c>
      <c r="H5" s="2"/>
      <c r="I5" s="4"/>
      <c r="J5" s="146" t="s">
        <v>101</v>
      </c>
      <c r="K5" s="222"/>
    </row>
    <row r="6" ht="15.75" spans="1:11">
      <c r="A6" s="200" t="s">
        <v>102</v>
      </c>
      <c r="B6" s="4"/>
      <c r="C6" s="5" t="e">
        <f>#REF!</f>
        <v>#REF!</v>
      </c>
      <c r="D6" s="2"/>
      <c r="E6" s="2"/>
      <c r="F6" s="4"/>
      <c r="G6" s="90" t="s">
        <v>103</v>
      </c>
      <c r="H6" s="2"/>
      <c r="I6" s="4"/>
      <c r="J6" s="147"/>
      <c r="K6" s="29"/>
    </row>
    <row r="7" ht="15.75" spans="1:11">
      <c r="A7" s="202" t="s">
        <v>104</v>
      </c>
      <c r="B7" s="92"/>
      <c r="C7" s="93" t="s">
        <v>29</v>
      </c>
      <c r="D7" s="94"/>
      <c r="E7" s="94"/>
      <c r="F7" s="92"/>
      <c r="G7" s="95" t="s">
        <v>105</v>
      </c>
      <c r="H7" s="94"/>
      <c r="I7" s="92"/>
      <c r="J7" s="148"/>
      <c r="K7" s="223"/>
    </row>
    <row r="8" ht="36.75" spans="1:11">
      <c r="A8" s="203" t="s">
        <v>106</v>
      </c>
      <c r="B8" s="94"/>
      <c r="C8" s="94"/>
      <c r="D8" s="94"/>
      <c r="E8" s="94"/>
      <c r="F8" s="94"/>
      <c r="G8" s="94"/>
      <c r="H8" s="94"/>
      <c r="I8" s="94"/>
      <c r="J8" s="94"/>
      <c r="K8" s="92"/>
    </row>
    <row r="9" ht="60" customHeight="1" spans="1:11">
      <c r="A9" s="97" t="s">
        <v>107</v>
      </c>
      <c r="B9" s="98" t="s">
        <v>108</v>
      </c>
      <c r="C9" s="99"/>
      <c r="D9" s="100" t="s">
        <v>109</v>
      </c>
      <c r="E9" s="101" t="s">
        <v>110</v>
      </c>
      <c r="F9" s="102" t="s">
        <v>111</v>
      </c>
      <c r="G9" s="103" t="s">
        <v>112</v>
      </c>
      <c r="H9" s="104" t="s">
        <v>113</v>
      </c>
      <c r="I9" s="104" t="s">
        <v>114</v>
      </c>
      <c r="J9" s="150" t="s">
        <v>115</v>
      </c>
      <c r="K9" s="192" t="s">
        <v>116</v>
      </c>
    </row>
    <row r="10" ht="16.5" spans="1:11">
      <c r="A10" s="204"/>
      <c r="B10" s="179"/>
      <c r="C10" s="119"/>
      <c r="D10" s="205"/>
      <c r="E10" s="206"/>
      <c r="F10" s="207"/>
      <c r="G10" s="208"/>
      <c r="H10" s="209"/>
      <c r="I10" s="224"/>
      <c r="J10" s="204"/>
      <c r="K10" s="158"/>
    </row>
    <row r="11" ht="15.75" spans="1:11">
      <c r="A11" s="210"/>
      <c r="B11" s="106"/>
      <c r="C11" s="4"/>
      <c r="D11" s="211"/>
      <c r="E11" s="212"/>
      <c r="F11" s="213"/>
      <c r="G11" s="214"/>
      <c r="H11" s="215"/>
      <c r="I11" s="225"/>
      <c r="J11" s="226"/>
      <c r="K11" s="154" t="s">
        <v>117</v>
      </c>
    </row>
    <row r="12" ht="15.75" spans="1:11">
      <c r="A12" s="210"/>
      <c r="B12" s="112" t="s">
        <v>118</v>
      </c>
      <c r="C12" s="4"/>
      <c r="D12" s="211"/>
      <c r="E12" s="113">
        <v>44198</v>
      </c>
      <c r="F12" s="114">
        <v>56</v>
      </c>
      <c r="G12" s="110">
        <v>56</v>
      </c>
      <c r="H12" s="215">
        <f t="shared" ref="H12:H13" si="0">G12-F12</f>
        <v>0</v>
      </c>
      <c r="I12" s="225"/>
      <c r="J12" s="226"/>
      <c r="K12" s="156"/>
    </row>
    <row r="13" ht="15.75" spans="1:11">
      <c r="A13" s="210"/>
      <c r="B13" s="112" t="s">
        <v>119</v>
      </c>
      <c r="C13" s="4"/>
      <c r="D13" s="211"/>
      <c r="E13" s="113">
        <v>44198</v>
      </c>
      <c r="F13" s="114">
        <v>55.75</v>
      </c>
      <c r="G13" s="110">
        <v>55.75</v>
      </c>
      <c r="H13" s="215">
        <f t="shared" si="0"/>
        <v>0</v>
      </c>
      <c r="I13" s="225"/>
      <c r="J13" s="226"/>
      <c r="K13" s="156"/>
    </row>
    <row r="14" ht="15.75" spans="1:11">
      <c r="A14" s="210"/>
      <c r="B14" s="112"/>
      <c r="C14" s="4"/>
      <c r="D14" s="216"/>
      <c r="E14" s="113"/>
      <c r="F14" s="114"/>
      <c r="G14" s="110"/>
      <c r="H14" s="215"/>
      <c r="I14" s="227"/>
      <c r="J14" s="228"/>
      <c r="K14" s="156"/>
    </row>
    <row r="15" ht="16.5" spans="1:11">
      <c r="A15" s="210"/>
      <c r="B15" s="112" t="s">
        <v>120</v>
      </c>
      <c r="C15" s="4"/>
      <c r="D15" s="211"/>
      <c r="E15" s="113">
        <v>44200</v>
      </c>
      <c r="F15" s="114">
        <v>10</v>
      </c>
      <c r="G15" s="110">
        <v>10</v>
      </c>
      <c r="H15" s="215">
        <f t="shared" ref="H15:H17" si="1">G15-F15</f>
        <v>0</v>
      </c>
      <c r="I15" s="227"/>
      <c r="J15" s="228"/>
      <c r="K15" s="158"/>
    </row>
    <row r="16" ht="15.75" spans="1:11">
      <c r="A16" s="210"/>
      <c r="B16" s="112" t="s">
        <v>121</v>
      </c>
      <c r="C16" s="4"/>
      <c r="D16" s="211"/>
      <c r="E16" s="113">
        <v>44200</v>
      </c>
      <c r="F16" s="114">
        <v>8.75</v>
      </c>
      <c r="G16" s="110">
        <v>8.75</v>
      </c>
      <c r="H16" s="215">
        <f t="shared" si="1"/>
        <v>0</v>
      </c>
      <c r="I16" s="225"/>
      <c r="J16" s="226"/>
      <c r="K16" s="159" t="s">
        <v>122</v>
      </c>
    </row>
    <row r="17" ht="15.75" spans="1:11">
      <c r="A17" s="210"/>
      <c r="B17" s="112" t="s">
        <v>123</v>
      </c>
      <c r="C17" s="4"/>
      <c r="D17" s="211"/>
      <c r="E17" s="113">
        <v>44200</v>
      </c>
      <c r="F17" s="114">
        <v>6.25</v>
      </c>
      <c r="G17" s="110">
        <v>6.25</v>
      </c>
      <c r="H17" s="215">
        <f t="shared" si="1"/>
        <v>0</v>
      </c>
      <c r="I17" s="225"/>
      <c r="J17" s="226"/>
      <c r="K17" s="156"/>
    </row>
    <row r="18" ht="15.75" spans="1:11">
      <c r="A18" s="210"/>
      <c r="B18" s="106"/>
      <c r="C18" s="4"/>
      <c r="D18" s="211"/>
      <c r="E18" s="212"/>
      <c r="F18" s="213"/>
      <c r="G18" s="110"/>
      <c r="H18" s="215"/>
      <c r="I18" s="225"/>
      <c r="J18" s="226"/>
      <c r="K18" s="156"/>
    </row>
    <row r="19" ht="15.75" spans="1:11">
      <c r="A19" s="210"/>
      <c r="B19" s="122" t="s">
        <v>124</v>
      </c>
      <c r="C19" s="4"/>
      <c r="D19" s="211"/>
      <c r="E19" s="123">
        <v>0.125</v>
      </c>
      <c r="F19" s="114">
        <v>4</v>
      </c>
      <c r="G19" s="110">
        <v>4</v>
      </c>
      <c r="H19" s="215">
        <f t="shared" ref="H19:H23" si="2">G19-F19</f>
        <v>0</v>
      </c>
      <c r="I19" s="227"/>
      <c r="J19" s="228"/>
      <c r="K19" s="156"/>
    </row>
    <row r="20" ht="16.5" spans="1:11">
      <c r="A20" s="210"/>
      <c r="B20" s="118" t="s">
        <v>125</v>
      </c>
      <c r="C20" s="119"/>
      <c r="D20" s="211"/>
      <c r="E20" s="117">
        <v>0.125</v>
      </c>
      <c r="F20" s="114">
        <v>3.875</v>
      </c>
      <c r="G20" s="110">
        <v>3.875</v>
      </c>
      <c r="H20" s="215">
        <f t="shared" si="2"/>
        <v>0</v>
      </c>
      <c r="I20" s="227"/>
      <c r="J20" s="228"/>
      <c r="K20" s="158"/>
    </row>
    <row r="21" ht="15.75" customHeight="1" spans="1:11">
      <c r="A21" s="210"/>
      <c r="B21" s="118" t="s">
        <v>126</v>
      </c>
      <c r="C21" s="119"/>
      <c r="D21" s="211"/>
      <c r="E21" s="117">
        <v>0.125</v>
      </c>
      <c r="F21" s="114">
        <v>4.25</v>
      </c>
      <c r="G21" s="110">
        <v>4.25</v>
      </c>
      <c r="H21" s="215">
        <f t="shared" si="2"/>
        <v>0</v>
      </c>
      <c r="I21" s="227"/>
      <c r="J21" s="229"/>
      <c r="K21" s="160" t="s">
        <v>127</v>
      </c>
    </row>
    <row r="22" ht="15.75" customHeight="1" spans="1:11">
      <c r="A22" s="210"/>
      <c r="B22" s="118" t="s">
        <v>128</v>
      </c>
      <c r="C22" s="119"/>
      <c r="D22" s="211"/>
      <c r="E22" s="117">
        <v>0.125</v>
      </c>
      <c r="F22" s="114">
        <v>10</v>
      </c>
      <c r="G22" s="110">
        <v>10</v>
      </c>
      <c r="H22" s="215">
        <f t="shared" si="2"/>
        <v>0</v>
      </c>
      <c r="I22" s="227"/>
      <c r="J22" s="228"/>
      <c r="K22" s="158"/>
    </row>
    <row r="23" ht="15.75" customHeight="1" spans="1:11">
      <c r="A23" s="210"/>
      <c r="B23" s="118" t="s">
        <v>129</v>
      </c>
      <c r="C23" s="119"/>
      <c r="D23" s="211"/>
      <c r="E23" s="117">
        <v>0.125</v>
      </c>
      <c r="F23" s="114">
        <v>8.5</v>
      </c>
      <c r="G23" s="110">
        <v>8.5</v>
      </c>
      <c r="H23" s="215">
        <f t="shared" si="2"/>
        <v>0</v>
      </c>
      <c r="I23" s="227"/>
      <c r="J23" s="228"/>
      <c r="K23" s="161"/>
    </row>
    <row r="24" ht="15.75" customHeight="1" spans="1:11">
      <c r="A24" s="210"/>
      <c r="B24" s="106"/>
      <c r="C24" s="4"/>
      <c r="D24" s="211"/>
      <c r="E24" s="217"/>
      <c r="F24" s="114"/>
      <c r="G24" s="110"/>
      <c r="H24" s="215"/>
      <c r="I24" s="227"/>
      <c r="J24" s="228"/>
      <c r="K24" s="162"/>
    </row>
    <row r="25" ht="15.75" customHeight="1" spans="1:11">
      <c r="A25" s="210"/>
      <c r="B25" s="118" t="s">
        <v>130</v>
      </c>
      <c r="C25" s="119"/>
      <c r="D25" s="211"/>
      <c r="E25" s="117">
        <v>0</v>
      </c>
      <c r="F25" s="114">
        <v>0.25</v>
      </c>
      <c r="G25" s="110">
        <v>0.25</v>
      </c>
      <c r="H25" s="215">
        <f t="shared" ref="H25:H28" si="3">G25-F25</f>
        <v>0</v>
      </c>
      <c r="I25" s="227"/>
      <c r="J25" s="228"/>
      <c r="K25" s="156"/>
    </row>
    <row r="26" ht="15.75" customHeight="1" spans="1:11">
      <c r="A26" s="210"/>
      <c r="B26" s="118" t="s">
        <v>131</v>
      </c>
      <c r="C26" s="119"/>
      <c r="D26" s="211"/>
      <c r="E26" s="117">
        <v>0.125</v>
      </c>
      <c r="F26" s="114">
        <v>11</v>
      </c>
      <c r="G26" s="110">
        <v>11</v>
      </c>
      <c r="H26" s="215">
        <f t="shared" si="3"/>
        <v>0</v>
      </c>
      <c r="I26" s="227"/>
      <c r="J26" s="228"/>
      <c r="K26" s="156"/>
    </row>
    <row r="27" ht="15.75" customHeight="1" spans="1:11">
      <c r="A27" s="210"/>
      <c r="B27" s="118" t="s">
        <v>132</v>
      </c>
      <c r="C27" s="119"/>
      <c r="D27" s="211"/>
      <c r="E27" s="117">
        <v>0.125</v>
      </c>
      <c r="F27" s="114">
        <v>2.5</v>
      </c>
      <c r="G27" s="110">
        <v>2.5</v>
      </c>
      <c r="H27" s="215">
        <f t="shared" si="3"/>
        <v>0</v>
      </c>
      <c r="I27" s="227"/>
      <c r="J27" s="228"/>
      <c r="K27" s="156"/>
    </row>
    <row r="28" ht="15.75" customHeight="1" spans="1:11">
      <c r="A28" s="210"/>
      <c r="B28" s="118" t="s">
        <v>133</v>
      </c>
      <c r="C28" s="119"/>
      <c r="D28" s="211"/>
      <c r="E28" s="117">
        <v>0.25</v>
      </c>
      <c r="F28" s="114">
        <v>13</v>
      </c>
      <c r="G28" s="110">
        <v>13</v>
      </c>
      <c r="H28" s="215">
        <f t="shared" si="3"/>
        <v>0</v>
      </c>
      <c r="I28" s="227"/>
      <c r="J28" s="228"/>
      <c r="K28" s="156"/>
    </row>
    <row r="29" ht="15.75" customHeight="1" spans="1:11">
      <c r="A29" s="210"/>
      <c r="B29" s="106"/>
      <c r="C29" s="4"/>
      <c r="D29" s="211"/>
      <c r="E29" s="113"/>
      <c r="F29" s="114"/>
      <c r="G29" s="110"/>
      <c r="H29" s="215"/>
      <c r="I29" s="227"/>
      <c r="J29" s="228"/>
      <c r="K29" s="156"/>
    </row>
    <row r="30" ht="15.75" customHeight="1" spans="1:11">
      <c r="A30" s="210"/>
      <c r="B30" s="122" t="s">
        <v>134</v>
      </c>
      <c r="C30" s="4"/>
      <c r="D30" s="211"/>
      <c r="E30" s="113">
        <v>44198</v>
      </c>
      <c r="F30" s="114">
        <v>37</v>
      </c>
      <c r="G30" s="110">
        <v>37</v>
      </c>
      <c r="H30" s="215">
        <f t="shared" ref="H30:H37" si="4">G30-F30</f>
        <v>0</v>
      </c>
      <c r="I30" s="227"/>
      <c r="J30" s="228"/>
      <c r="K30" s="156"/>
    </row>
    <row r="31" ht="15.75" customHeight="1" spans="1:11">
      <c r="A31" s="210"/>
      <c r="B31" s="118" t="s">
        <v>135</v>
      </c>
      <c r="C31" s="119"/>
      <c r="D31" s="211"/>
      <c r="E31" s="123">
        <v>0</v>
      </c>
      <c r="F31" s="124">
        <v>3.5</v>
      </c>
      <c r="G31" s="110">
        <v>3.5</v>
      </c>
      <c r="H31" s="215">
        <f t="shared" si="4"/>
        <v>0</v>
      </c>
      <c r="I31" s="227"/>
      <c r="J31" s="228"/>
      <c r="K31" s="156"/>
    </row>
    <row r="32" ht="15.75" customHeight="1" spans="1:11">
      <c r="A32" s="210"/>
      <c r="B32" s="118" t="s">
        <v>136</v>
      </c>
      <c r="C32" s="119"/>
      <c r="D32" s="211"/>
      <c r="E32" s="113">
        <v>44198</v>
      </c>
      <c r="F32" s="124">
        <v>33.5</v>
      </c>
      <c r="G32" s="110">
        <v>33.5</v>
      </c>
      <c r="H32" s="215">
        <f t="shared" si="4"/>
        <v>0</v>
      </c>
      <c r="I32" s="227"/>
      <c r="J32" s="228"/>
      <c r="K32" s="156"/>
    </row>
    <row r="33" ht="15.75" customHeight="1" spans="1:11">
      <c r="A33" s="210"/>
      <c r="B33" s="118" t="s">
        <v>137</v>
      </c>
      <c r="C33" s="119"/>
      <c r="D33" s="211"/>
      <c r="E33" s="113">
        <v>44204</v>
      </c>
      <c r="F33" s="124">
        <v>30</v>
      </c>
      <c r="G33" s="110">
        <v>30</v>
      </c>
      <c r="H33" s="215">
        <f t="shared" si="4"/>
        <v>0</v>
      </c>
      <c r="I33" s="227"/>
      <c r="J33" s="228"/>
      <c r="K33" s="156"/>
    </row>
    <row r="34" ht="15.75" customHeight="1" spans="1:11">
      <c r="A34" s="210"/>
      <c r="B34" s="118" t="s">
        <v>138</v>
      </c>
      <c r="C34" s="119"/>
      <c r="D34" s="211"/>
      <c r="E34" s="113">
        <v>44198</v>
      </c>
      <c r="F34" s="124">
        <v>8</v>
      </c>
      <c r="G34" s="110">
        <v>8</v>
      </c>
      <c r="H34" s="215">
        <f t="shared" si="4"/>
        <v>0</v>
      </c>
      <c r="I34" s="227"/>
      <c r="J34" s="228"/>
      <c r="K34" s="156"/>
    </row>
    <row r="35" ht="15.75" customHeight="1" spans="1:11">
      <c r="A35" s="210"/>
      <c r="B35" s="118" t="s">
        <v>139</v>
      </c>
      <c r="C35" s="119"/>
      <c r="D35" s="211"/>
      <c r="E35" s="123">
        <v>0</v>
      </c>
      <c r="F35" s="124">
        <v>41</v>
      </c>
      <c r="G35" s="110">
        <v>41</v>
      </c>
      <c r="H35" s="215">
        <f t="shared" si="4"/>
        <v>0</v>
      </c>
      <c r="I35" s="227"/>
      <c r="J35" s="228"/>
      <c r="K35" s="156"/>
    </row>
    <row r="36" ht="15.75" customHeight="1" spans="1:11">
      <c r="A36" s="210"/>
      <c r="B36" s="118" t="s">
        <v>140</v>
      </c>
      <c r="C36" s="119"/>
      <c r="D36" s="211"/>
      <c r="E36" s="113">
        <v>44198</v>
      </c>
      <c r="F36" s="124">
        <v>86</v>
      </c>
      <c r="G36" s="110">
        <v>86</v>
      </c>
      <c r="H36" s="215">
        <f t="shared" si="4"/>
        <v>0</v>
      </c>
      <c r="I36" s="227"/>
      <c r="J36" s="228"/>
      <c r="K36" s="156"/>
    </row>
    <row r="37" ht="15.75" customHeight="1" spans="1:11">
      <c r="A37" s="210"/>
      <c r="B37" s="118" t="s">
        <v>141</v>
      </c>
      <c r="C37" s="119"/>
      <c r="D37" s="211"/>
      <c r="E37" s="123">
        <v>1</v>
      </c>
      <c r="F37" s="124">
        <v>80</v>
      </c>
      <c r="G37" s="110">
        <v>80</v>
      </c>
      <c r="H37" s="215">
        <f t="shared" si="4"/>
        <v>0</v>
      </c>
      <c r="I37" s="227"/>
      <c r="J37" s="228"/>
      <c r="K37" s="156"/>
    </row>
    <row r="38" ht="15.75" customHeight="1" spans="1:11">
      <c r="A38" s="210"/>
      <c r="B38" s="112"/>
      <c r="C38" s="4"/>
      <c r="D38" s="211"/>
      <c r="E38" s="123"/>
      <c r="F38" s="124"/>
      <c r="G38" s="110"/>
      <c r="H38" s="215"/>
      <c r="I38" s="227"/>
      <c r="J38" s="228"/>
      <c r="K38" s="156"/>
    </row>
    <row r="39" ht="15.75" customHeight="1" spans="1:11">
      <c r="A39" s="210"/>
      <c r="B39" s="112" t="s">
        <v>142</v>
      </c>
      <c r="C39" s="4"/>
      <c r="D39" s="211"/>
      <c r="E39" s="113">
        <v>44198</v>
      </c>
      <c r="F39" s="114">
        <v>46</v>
      </c>
      <c r="G39" s="110">
        <v>46</v>
      </c>
      <c r="H39" s="215">
        <f t="shared" ref="H39:H40" si="5">G39-F39</f>
        <v>0</v>
      </c>
      <c r="I39" s="227"/>
      <c r="J39" s="228"/>
      <c r="K39" s="156"/>
    </row>
    <row r="40" ht="15.75" customHeight="1" spans="1:11">
      <c r="A40" s="210"/>
      <c r="B40" s="112" t="s">
        <v>143</v>
      </c>
      <c r="C40" s="4"/>
      <c r="D40" s="211"/>
      <c r="E40" s="113">
        <v>44198</v>
      </c>
      <c r="F40" s="114">
        <v>47</v>
      </c>
      <c r="G40" s="110">
        <v>47</v>
      </c>
      <c r="H40" s="215">
        <f t="shared" si="5"/>
        <v>0</v>
      </c>
      <c r="I40" s="227"/>
      <c r="J40" s="228"/>
      <c r="K40" s="156"/>
    </row>
    <row r="41" ht="15.75" customHeight="1" spans="1:11">
      <c r="A41" s="210"/>
      <c r="B41" s="112"/>
      <c r="C41" s="4"/>
      <c r="D41" s="211"/>
      <c r="E41" s="113"/>
      <c r="F41" s="114"/>
      <c r="G41" s="214"/>
      <c r="H41" s="215"/>
      <c r="I41" s="227"/>
      <c r="J41" s="228"/>
      <c r="K41" s="156"/>
    </row>
    <row r="42" ht="15.75" customHeight="1" spans="1:11">
      <c r="A42" s="210"/>
      <c r="B42" s="112"/>
      <c r="C42" s="4"/>
      <c r="D42" s="211"/>
      <c r="E42" s="123"/>
      <c r="F42" s="114"/>
      <c r="G42" s="214"/>
      <c r="H42" s="215"/>
      <c r="I42" s="227"/>
      <c r="J42" s="228"/>
      <c r="K42" s="156"/>
    </row>
    <row r="43" ht="15.75" customHeight="1" spans="1:11">
      <c r="A43" s="210"/>
      <c r="B43" s="112"/>
      <c r="C43" s="4"/>
      <c r="D43" s="211"/>
      <c r="E43" s="123"/>
      <c r="F43" s="114"/>
      <c r="G43" s="214"/>
      <c r="H43" s="215"/>
      <c r="I43" s="227"/>
      <c r="J43" s="228"/>
      <c r="K43" s="156"/>
    </row>
    <row r="44" ht="15.75" customHeight="1" spans="1:11">
      <c r="A44" s="210"/>
      <c r="B44" s="112"/>
      <c r="C44" s="4"/>
      <c r="D44" s="211"/>
      <c r="E44" s="123"/>
      <c r="F44" s="114"/>
      <c r="G44" s="214"/>
      <c r="H44" s="215"/>
      <c r="I44" s="227"/>
      <c r="J44" s="230"/>
      <c r="K44" s="156"/>
    </row>
    <row r="45" ht="15.75" customHeight="1" spans="1:11">
      <c r="A45" s="210"/>
      <c r="B45" s="112"/>
      <c r="C45" s="4"/>
      <c r="D45" s="211"/>
      <c r="E45" s="113"/>
      <c r="F45" s="114"/>
      <c r="G45" s="214"/>
      <c r="H45" s="215"/>
      <c r="I45" s="227"/>
      <c r="J45" s="228"/>
      <c r="K45" s="156"/>
    </row>
    <row r="46" ht="15.75" customHeight="1" spans="1:11">
      <c r="A46" s="210"/>
      <c r="B46" s="112"/>
      <c r="C46" s="4"/>
      <c r="D46" s="211"/>
      <c r="E46" s="123"/>
      <c r="F46" s="114"/>
      <c r="G46" s="214"/>
      <c r="H46" s="215"/>
      <c r="I46" s="227"/>
      <c r="J46" s="228"/>
      <c r="K46" s="156"/>
    </row>
    <row r="47" ht="15.75" customHeight="1" spans="1:11">
      <c r="A47" s="210"/>
      <c r="B47" s="112"/>
      <c r="C47" s="4"/>
      <c r="D47" s="211"/>
      <c r="E47" s="113"/>
      <c r="F47" s="114"/>
      <c r="G47" s="214"/>
      <c r="H47" s="215"/>
      <c r="I47" s="227"/>
      <c r="J47" s="228"/>
      <c r="K47" s="156"/>
    </row>
    <row r="48" ht="15.75" customHeight="1" spans="1:11">
      <c r="A48" s="218"/>
      <c r="B48" s="112"/>
      <c r="C48" s="4"/>
      <c r="D48" s="211"/>
      <c r="E48" s="113"/>
      <c r="F48" s="114"/>
      <c r="G48" s="214"/>
      <c r="H48" s="215"/>
      <c r="I48" s="231"/>
      <c r="J48" s="232"/>
      <c r="K48" s="156"/>
    </row>
    <row r="49" ht="15.75" customHeight="1" spans="1:11">
      <c r="A49" s="218"/>
      <c r="B49" s="112"/>
      <c r="C49" s="4"/>
      <c r="D49" s="211"/>
      <c r="E49" s="113"/>
      <c r="F49" s="219"/>
      <c r="G49" s="214"/>
      <c r="H49" s="215"/>
      <c r="I49" s="231"/>
      <c r="J49" s="232"/>
      <c r="K49" s="156"/>
    </row>
    <row r="50" ht="15.75" customHeight="1" spans="1:11">
      <c r="A50" s="218"/>
      <c r="B50" s="112"/>
      <c r="C50" s="4"/>
      <c r="D50" s="211"/>
      <c r="E50" s="113"/>
      <c r="F50" s="139"/>
      <c r="G50" s="214"/>
      <c r="H50" s="215"/>
      <c r="I50" s="231"/>
      <c r="J50" s="232"/>
      <c r="K50" s="158"/>
    </row>
    <row r="51" ht="33.75" customHeight="1" spans="1:11">
      <c r="A51" s="174" t="s">
        <v>144</v>
      </c>
      <c r="B51" s="2"/>
      <c r="C51" s="2"/>
      <c r="D51" s="2"/>
      <c r="E51" s="2"/>
      <c r="F51" s="2"/>
      <c r="G51" s="2"/>
      <c r="H51" s="2"/>
      <c r="I51" s="2"/>
      <c r="J51" s="2"/>
      <c r="K51" s="4"/>
    </row>
    <row r="52" ht="15.75" customHeight="1" spans="1:11">
      <c r="A52" s="220"/>
      <c r="B52" s="94"/>
      <c r="C52" s="94"/>
      <c r="D52" s="94"/>
      <c r="E52" s="94"/>
      <c r="F52" s="94"/>
      <c r="G52" s="94"/>
      <c r="H52" s="94"/>
      <c r="I52" s="94"/>
      <c r="J52" s="94"/>
      <c r="K52" s="92"/>
    </row>
    <row r="53" ht="15.75" customHeight="1" spans="1:11">
      <c r="A53" s="144"/>
      <c r="K53" s="169"/>
    </row>
    <row r="54" ht="15.75" customHeight="1" spans="1:11">
      <c r="A54" s="144"/>
      <c r="K54" s="169"/>
    </row>
    <row r="55" ht="15.75" customHeight="1" spans="1:11">
      <c r="A55" s="144"/>
      <c r="K55" s="169"/>
    </row>
    <row r="56" ht="15.75" customHeight="1" spans="1:11">
      <c r="A56" s="144"/>
      <c r="K56" s="169"/>
    </row>
    <row r="57" ht="15.75" customHeight="1" spans="1:11">
      <c r="A57" s="144"/>
      <c r="K57" s="169"/>
    </row>
    <row r="58" ht="15.75" customHeight="1" spans="1:11">
      <c r="A58" s="144"/>
      <c r="K58" s="169"/>
    </row>
    <row r="59" ht="15.75" customHeight="1" spans="1:11">
      <c r="A59" s="144"/>
      <c r="K59" s="169"/>
    </row>
    <row r="60" ht="15.75" customHeight="1" spans="1:11">
      <c r="A60" s="144"/>
      <c r="K60" s="169"/>
    </row>
    <row r="61" ht="15.75" customHeight="1" spans="1:11">
      <c r="A61" s="144"/>
      <c r="K61" s="169"/>
    </row>
    <row r="62" ht="15.75" customHeight="1" spans="1:11">
      <c r="A62" s="144"/>
      <c r="K62" s="169"/>
    </row>
    <row r="63" ht="15.75" customHeight="1" spans="1:11">
      <c r="A63" s="144"/>
      <c r="K63" s="169"/>
    </row>
    <row r="64" ht="15.75" customHeight="1" spans="1:11">
      <c r="A64" s="144"/>
      <c r="K64" s="169"/>
    </row>
    <row r="65" ht="15.75" customHeight="1" spans="1:11">
      <c r="A65" s="144"/>
      <c r="K65" s="169"/>
    </row>
    <row r="66" ht="15.75" customHeight="1" spans="1:11">
      <c r="A66" s="144"/>
      <c r="K66" s="169"/>
    </row>
    <row r="67" ht="15.75" customHeight="1" spans="1:11">
      <c r="A67" s="144"/>
      <c r="K67" s="169"/>
    </row>
    <row r="68" ht="15.75" customHeight="1" spans="1:11">
      <c r="A68" s="144"/>
      <c r="K68" s="169"/>
    </row>
    <row r="69" ht="15.75" customHeight="1" spans="1:11">
      <c r="A69" s="144"/>
      <c r="K69" s="169"/>
    </row>
    <row r="70" ht="15.75" customHeight="1" spans="1:11">
      <c r="A70" s="144"/>
      <c r="K70" s="169"/>
    </row>
    <row r="71" ht="15.75" customHeight="1" spans="1:11">
      <c r="A71" s="144"/>
      <c r="K71" s="169"/>
    </row>
    <row r="72" ht="15.75" customHeight="1" spans="1:11">
      <c r="A72" s="144"/>
      <c r="K72" s="169"/>
    </row>
    <row r="73" ht="15.75" customHeight="1" spans="1:11">
      <c r="A73" s="144"/>
      <c r="K73" s="169"/>
    </row>
    <row r="74" ht="15.75" customHeight="1" spans="1:11">
      <c r="A74" s="144"/>
      <c r="K74" s="169"/>
    </row>
    <row r="75" ht="15.75" customHeight="1" spans="1:11">
      <c r="A75" s="144"/>
      <c r="K75" s="169"/>
    </row>
    <row r="76" ht="15.75" customHeight="1" spans="1:11">
      <c r="A76" s="144"/>
      <c r="K76" s="169"/>
    </row>
    <row r="77" ht="15.75" customHeight="1" spans="1:11">
      <c r="A77" s="144"/>
      <c r="K77" s="169"/>
    </row>
    <row r="78" ht="15.75" customHeight="1" spans="1:11">
      <c r="A78" s="144"/>
      <c r="K78" s="169"/>
    </row>
    <row r="79" ht="15.75" customHeight="1" spans="1:11">
      <c r="A79" s="144"/>
      <c r="K79" s="169"/>
    </row>
    <row r="80" ht="15.75" customHeight="1" spans="1:11">
      <c r="A80" s="144"/>
      <c r="K80" s="169"/>
    </row>
    <row r="81" ht="15.75" customHeight="1" spans="1:11">
      <c r="A81" s="144"/>
      <c r="K81" s="169"/>
    </row>
    <row r="82" ht="15.75" customHeight="1" spans="1:11">
      <c r="A82" s="144"/>
      <c r="K82" s="169"/>
    </row>
    <row r="83" ht="15.75" customHeight="1" spans="1:11">
      <c r="A83" s="144"/>
      <c r="K83" s="169"/>
    </row>
    <row r="84" ht="15.75" customHeight="1" spans="1:11">
      <c r="A84" s="144"/>
      <c r="K84" s="169"/>
    </row>
    <row r="85" ht="15.75" customHeight="1" spans="1:11">
      <c r="A85" s="144"/>
      <c r="K85" s="169"/>
    </row>
    <row r="86" ht="15.75" customHeight="1" spans="1:11">
      <c r="A86" s="144"/>
      <c r="K86" s="169"/>
    </row>
    <row r="87" ht="15.75" customHeight="1" spans="1:11">
      <c r="A87" s="144"/>
      <c r="K87" s="169"/>
    </row>
    <row r="88" ht="15.75" customHeight="1" spans="1:11">
      <c r="A88" s="144"/>
      <c r="K88" s="169"/>
    </row>
    <row r="89" ht="15.75" customHeight="1" spans="1:11">
      <c r="A89" s="144"/>
      <c r="K89" s="169"/>
    </row>
    <row r="90" ht="15.75" customHeight="1" spans="1:11">
      <c r="A90" s="144"/>
      <c r="K90" s="169"/>
    </row>
    <row r="91" ht="15.75" customHeight="1" spans="1:11">
      <c r="A91" s="144"/>
      <c r="K91" s="169"/>
    </row>
    <row r="92" ht="15.75" customHeight="1" spans="1:11">
      <c r="A92" s="144"/>
      <c r="K92" s="169"/>
    </row>
    <row r="93" ht="15.75" customHeight="1" spans="1:11">
      <c r="A93" s="144"/>
      <c r="K93" s="169"/>
    </row>
    <row r="94" ht="15.75" customHeight="1" spans="1:11">
      <c r="A94" s="144"/>
      <c r="K94" s="169"/>
    </row>
    <row r="95" ht="15.75" customHeight="1" spans="1:11">
      <c r="A95" s="144"/>
      <c r="K95" s="169"/>
    </row>
    <row r="96" ht="15.75" customHeight="1" spans="1:11">
      <c r="A96" s="144"/>
      <c r="K96" s="169"/>
    </row>
    <row r="97" ht="15.75" customHeight="1" spans="1:11">
      <c r="A97" s="144"/>
      <c r="K97" s="169"/>
    </row>
    <row r="98" ht="15.75" customHeight="1" spans="1:11">
      <c r="A98" s="144"/>
      <c r="K98" s="169"/>
    </row>
    <row r="99" ht="15.75" customHeight="1" spans="1:11">
      <c r="A99" s="144"/>
      <c r="K99" s="169"/>
    </row>
    <row r="100" ht="15.75" customHeight="1" spans="1:11">
      <c r="A100" s="144"/>
      <c r="K100" s="169"/>
    </row>
    <row r="101" ht="15.75" customHeight="1" spans="1:11">
      <c r="A101" s="144"/>
      <c r="K101" s="169"/>
    </row>
    <row r="102" ht="15.75" customHeight="1" spans="1:11">
      <c r="A102" s="144"/>
      <c r="K102" s="169"/>
    </row>
    <row r="103" ht="15.75" customHeight="1" spans="1:11">
      <c r="A103" s="144"/>
      <c r="K103" s="169"/>
    </row>
    <row r="104" ht="15.75" customHeight="1" spans="1:11">
      <c r="A104" s="144"/>
      <c r="K104" s="169"/>
    </row>
    <row r="105" ht="15.75" customHeight="1" spans="1:11">
      <c r="A105" s="144"/>
      <c r="K105" s="169"/>
    </row>
    <row r="106" ht="15.75" customHeight="1" spans="1:11">
      <c r="A106" s="144"/>
      <c r="K106" s="169"/>
    </row>
    <row r="107" ht="15.75" customHeight="1" spans="1:11">
      <c r="A107" s="144"/>
      <c r="K107" s="169"/>
    </row>
    <row r="108" ht="15.75" customHeight="1" spans="1:11">
      <c r="A108" s="170"/>
      <c r="B108" s="171"/>
      <c r="C108" s="171"/>
      <c r="D108" s="171"/>
      <c r="E108" s="171"/>
      <c r="F108" s="171"/>
      <c r="G108" s="171"/>
      <c r="H108" s="171"/>
      <c r="I108" s="171"/>
      <c r="J108" s="171"/>
      <c r="K108" s="119"/>
    </row>
    <row r="109" ht="15.75" customHeight="1" spans="1:11">
      <c r="A109" s="174" t="s">
        <v>145</v>
      </c>
      <c r="B109" s="2"/>
      <c r="C109" s="2"/>
      <c r="D109" s="2"/>
      <c r="E109" s="2"/>
      <c r="F109" s="2"/>
      <c r="G109" s="2"/>
      <c r="H109" s="2"/>
      <c r="I109" s="2"/>
      <c r="J109" s="2"/>
      <c r="K109" s="4"/>
    </row>
    <row r="110" customHeight="1" spans="1:1">
      <c r="A110" s="173"/>
    </row>
    <row r="167" ht="15.75" customHeight="1" spans="1:11">
      <c r="A167" s="174" t="s">
        <v>145</v>
      </c>
      <c r="B167" s="2"/>
      <c r="C167" s="2"/>
      <c r="D167" s="2"/>
      <c r="E167" s="2"/>
      <c r="F167" s="2"/>
      <c r="G167" s="2"/>
      <c r="H167" s="2"/>
      <c r="I167" s="2"/>
      <c r="J167" s="2"/>
      <c r="K167" s="4"/>
    </row>
    <row r="168" customHeight="1" spans="1:1">
      <c r="A168" s="173"/>
    </row>
    <row r="225" ht="15.75" customHeight="1" spans="1:11">
      <c r="A225" s="174" t="s">
        <v>145</v>
      </c>
      <c r="B225" s="2"/>
      <c r="C225" s="2"/>
      <c r="D225" s="2"/>
      <c r="E225" s="2"/>
      <c r="F225" s="2"/>
      <c r="G225" s="2"/>
      <c r="H225" s="2"/>
      <c r="I225" s="2"/>
      <c r="J225" s="2"/>
      <c r="K225" s="4"/>
    </row>
    <row r="226" customHeight="1" spans="1:1">
      <c r="A226" s="173"/>
    </row>
    <row r="283" ht="15.75" customHeight="1" spans="1:11">
      <c r="A283" s="174" t="s">
        <v>145</v>
      </c>
      <c r="B283" s="2"/>
      <c r="C283" s="2"/>
      <c r="D283" s="2"/>
      <c r="E283" s="2"/>
      <c r="F283" s="2"/>
      <c r="G283" s="2"/>
      <c r="H283" s="2"/>
      <c r="I283" s="2"/>
      <c r="J283" s="2"/>
      <c r="K283" s="4"/>
    </row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3">
    <mergeCell ref="A1:K1"/>
    <mergeCell ref="A2:B2"/>
    <mergeCell ref="C2:F2"/>
    <mergeCell ref="G2:I2"/>
    <mergeCell ref="J2:K2"/>
    <mergeCell ref="A3:B3"/>
    <mergeCell ref="C3:F3"/>
    <mergeCell ref="G3:I3"/>
    <mergeCell ref="J3:K3"/>
    <mergeCell ref="A4:B4"/>
    <mergeCell ref="C4:F4"/>
    <mergeCell ref="G4:I4"/>
    <mergeCell ref="J4:K4"/>
    <mergeCell ref="A5:B5"/>
    <mergeCell ref="C5:F5"/>
    <mergeCell ref="G5:I5"/>
    <mergeCell ref="J5:K5"/>
    <mergeCell ref="A6:B6"/>
    <mergeCell ref="C6:F6"/>
    <mergeCell ref="G6:I6"/>
    <mergeCell ref="J6:K6"/>
    <mergeCell ref="A7:B7"/>
    <mergeCell ref="C7:F7"/>
    <mergeCell ref="G7:I7"/>
    <mergeCell ref="J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A51:K51"/>
    <mergeCell ref="A109:K109"/>
    <mergeCell ref="A167:K167"/>
    <mergeCell ref="A225:K225"/>
    <mergeCell ref="A283:K283"/>
    <mergeCell ref="K9:K10"/>
    <mergeCell ref="K11:K15"/>
    <mergeCell ref="K16:K20"/>
    <mergeCell ref="K21:K22"/>
    <mergeCell ref="K24:K50"/>
    <mergeCell ref="A168:K224"/>
    <mergeCell ref="A226:K282"/>
    <mergeCell ref="A284:K340"/>
    <mergeCell ref="A52:K108"/>
    <mergeCell ref="A110:K166"/>
  </mergeCells>
  <printOptions horizontalCentered="1" gridLines="1"/>
  <pageMargins left="0.7" right="0.7" top="0.75" bottom="1.54152249134948" header="0" footer="0"/>
  <pageSetup paperSize="1" fitToHeight="0" pageOrder="overThenDown" orientation="landscape" cellComments="atEnd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outlinePr summaryBelow="0" summaryRight="0"/>
    <pageSetUpPr fitToPage="1"/>
  </sheetPr>
  <dimension ref="A1:K1007"/>
  <sheetViews>
    <sheetView workbookViewId="0">
      <selection activeCell="A1" sqref="A1:K1"/>
    </sheetView>
  </sheetViews>
  <sheetFormatPr defaultColWidth="10.2814814814815" defaultRowHeight="15" customHeight="1"/>
  <cols>
    <col min="1" max="1" width="9.71111111111111" customWidth="1"/>
    <col min="2" max="2" width="22.7111111111111" customWidth="1"/>
    <col min="3" max="3" width="22.2814814814815" customWidth="1"/>
    <col min="4" max="4" width="19.7111111111111" customWidth="1"/>
    <col min="5" max="5" width="8.71111111111111" customWidth="1"/>
    <col min="6" max="9" width="9.57037037037037" customWidth="1"/>
    <col min="10" max="10" width="20.2814814814815" customWidth="1"/>
    <col min="11" max="11" width="60.7111111111111" customWidth="1"/>
    <col min="12" max="26" width="9.57037037037037" customWidth="1"/>
  </cols>
  <sheetData>
    <row r="1" ht="33" customHeight="1" spans="1:11">
      <c r="A1" s="177"/>
      <c r="B1" s="87"/>
      <c r="C1" s="87"/>
      <c r="D1" s="87"/>
      <c r="E1" s="87"/>
      <c r="F1" s="87"/>
      <c r="G1" s="87"/>
      <c r="H1" s="87"/>
      <c r="I1" s="87"/>
      <c r="J1" s="87"/>
      <c r="K1" s="21"/>
    </row>
    <row r="2" ht="18" spans="1:11">
      <c r="A2" s="88" t="s">
        <v>0</v>
      </c>
      <c r="B2" s="4"/>
      <c r="C2" s="89" t="e">
        <f>#REF!</f>
        <v>#REF!</v>
      </c>
      <c r="D2" s="2"/>
      <c r="E2" s="2"/>
      <c r="F2" s="4"/>
      <c r="G2" s="90" t="s">
        <v>22</v>
      </c>
      <c r="H2" s="2"/>
      <c r="I2" s="2"/>
      <c r="J2" s="64" t="e">
        <f>#REF!</f>
        <v>#REF!</v>
      </c>
      <c r="K2" s="29"/>
    </row>
    <row r="3" ht="15.75" spans="1:11">
      <c r="A3" s="88" t="s">
        <v>97</v>
      </c>
      <c r="B3" s="4"/>
      <c r="C3" s="5"/>
      <c r="D3" s="2"/>
      <c r="E3" s="2"/>
      <c r="F3" s="4"/>
      <c r="G3" s="90" t="s">
        <v>98</v>
      </c>
      <c r="H3" s="2"/>
      <c r="I3" s="4"/>
      <c r="J3" s="145">
        <v>44993</v>
      </c>
      <c r="K3" s="29"/>
    </row>
    <row r="4" ht="15.75" spans="1:11">
      <c r="A4" s="88" t="s">
        <v>4</v>
      </c>
      <c r="B4" s="4"/>
      <c r="C4" s="5" t="e">
        <f>#REF!</f>
        <v>#REF!</v>
      </c>
      <c r="D4" s="2"/>
      <c r="E4" s="2"/>
      <c r="F4" s="4"/>
      <c r="G4" s="90" t="s">
        <v>99</v>
      </c>
      <c r="H4" s="2"/>
      <c r="I4" s="4"/>
      <c r="J4" s="5" t="s">
        <v>100</v>
      </c>
      <c r="K4" s="29"/>
    </row>
    <row r="5" ht="15.75" spans="1:11">
      <c r="A5" s="88" t="s">
        <v>6</v>
      </c>
      <c r="B5" s="4"/>
      <c r="C5" s="5" t="e">
        <f>#REF!</f>
        <v>#REF!</v>
      </c>
      <c r="D5" s="2"/>
      <c r="E5" s="2"/>
      <c r="F5" s="4"/>
      <c r="G5" s="90" t="s">
        <v>32</v>
      </c>
      <c r="H5" s="2"/>
      <c r="I5" s="4"/>
      <c r="J5" s="146" t="s">
        <v>101</v>
      </c>
      <c r="K5" s="29"/>
    </row>
    <row r="6" ht="15.75" spans="1:11">
      <c r="A6" s="88" t="s">
        <v>102</v>
      </c>
      <c r="B6" s="4"/>
      <c r="C6" s="5" t="e">
        <f>#REF!</f>
        <v>#REF!</v>
      </c>
      <c r="D6" s="2"/>
      <c r="E6" s="2"/>
      <c r="F6" s="4"/>
      <c r="G6" s="90" t="s">
        <v>103</v>
      </c>
      <c r="H6" s="2"/>
      <c r="I6" s="4"/>
      <c r="J6" s="147"/>
      <c r="K6" s="29"/>
    </row>
    <row r="7" ht="15.75" spans="1:11">
      <c r="A7" s="91" t="s">
        <v>104</v>
      </c>
      <c r="B7" s="92"/>
      <c r="C7" s="93" t="s">
        <v>29</v>
      </c>
      <c r="D7" s="94"/>
      <c r="E7" s="94"/>
      <c r="F7" s="92"/>
      <c r="G7" s="95" t="s">
        <v>105</v>
      </c>
      <c r="H7" s="94"/>
      <c r="I7" s="92"/>
      <c r="J7" s="148"/>
      <c r="K7" s="149"/>
    </row>
    <row r="8" ht="36.75" spans="1:11">
      <c r="A8" s="96" t="s">
        <v>106</v>
      </c>
      <c r="B8" s="94"/>
      <c r="C8" s="94"/>
      <c r="D8" s="94"/>
      <c r="E8" s="94"/>
      <c r="F8" s="94"/>
      <c r="G8" s="94"/>
      <c r="H8" s="94"/>
      <c r="I8" s="94"/>
      <c r="J8" s="94"/>
      <c r="K8" s="149"/>
    </row>
    <row r="9" ht="60" customHeight="1" spans="1:11">
      <c r="A9" s="97" t="s">
        <v>107</v>
      </c>
      <c r="B9" s="98" t="s">
        <v>108</v>
      </c>
      <c r="C9" s="99"/>
      <c r="D9" s="100" t="s">
        <v>109</v>
      </c>
      <c r="E9" s="101" t="s">
        <v>110</v>
      </c>
      <c r="F9" s="102" t="s">
        <v>111</v>
      </c>
      <c r="G9" s="103" t="s">
        <v>112</v>
      </c>
      <c r="H9" s="104" t="s">
        <v>113</v>
      </c>
      <c r="I9" s="104" t="s">
        <v>114</v>
      </c>
      <c r="J9" s="150" t="s">
        <v>115</v>
      </c>
      <c r="K9" s="192" t="s">
        <v>116</v>
      </c>
    </row>
    <row r="10" ht="16.5" spans="1:11">
      <c r="A10" s="178"/>
      <c r="B10" s="179"/>
      <c r="C10" s="119"/>
      <c r="D10" s="180"/>
      <c r="E10" s="181"/>
      <c r="F10" s="182"/>
      <c r="G10" s="183"/>
      <c r="H10" s="184"/>
      <c r="I10" s="193"/>
      <c r="J10" s="194"/>
      <c r="K10" s="158"/>
    </row>
    <row r="11" ht="15.75" spans="1:11">
      <c r="A11" s="105"/>
      <c r="B11" s="106"/>
      <c r="C11" s="4"/>
      <c r="D11" s="107"/>
      <c r="E11" s="108"/>
      <c r="F11" s="109"/>
      <c r="G11" s="110"/>
      <c r="H11" s="111"/>
      <c r="I11" s="152"/>
      <c r="J11" s="153"/>
      <c r="K11" s="154" t="s">
        <v>117</v>
      </c>
    </row>
    <row r="12" ht="15.75" spans="1:11">
      <c r="A12" s="105"/>
      <c r="B12" s="112" t="s">
        <v>118</v>
      </c>
      <c r="C12" s="4"/>
      <c r="D12" s="107"/>
      <c r="E12" s="113">
        <v>44198</v>
      </c>
      <c r="F12" s="114">
        <v>56</v>
      </c>
      <c r="G12" s="110">
        <v>56</v>
      </c>
      <c r="H12" s="111">
        <f t="shared" ref="H12:H13" si="0">G12-F12</f>
        <v>0</v>
      </c>
      <c r="I12" s="195">
        <v>54</v>
      </c>
      <c r="J12" s="155" t="s">
        <v>146</v>
      </c>
      <c r="K12" s="156"/>
    </row>
    <row r="13" ht="15.75" spans="1:11">
      <c r="A13" s="105"/>
      <c r="B13" s="112" t="s">
        <v>119</v>
      </c>
      <c r="C13" s="4"/>
      <c r="D13" s="107"/>
      <c r="E13" s="113">
        <v>44198</v>
      </c>
      <c r="F13" s="114">
        <v>55.75</v>
      </c>
      <c r="G13" s="110">
        <v>56</v>
      </c>
      <c r="H13" s="111">
        <f t="shared" si="0"/>
        <v>0.25</v>
      </c>
      <c r="I13" s="195">
        <v>54</v>
      </c>
      <c r="J13" s="155" t="s">
        <v>146</v>
      </c>
      <c r="K13" s="156"/>
    </row>
    <row r="14" ht="15.75" spans="1:11">
      <c r="A14" s="105"/>
      <c r="B14" s="112"/>
      <c r="C14" s="4"/>
      <c r="D14" s="115"/>
      <c r="E14" s="113"/>
      <c r="F14" s="114"/>
      <c r="G14" s="110"/>
      <c r="H14" s="111"/>
      <c r="I14" s="196"/>
      <c r="J14" s="155"/>
      <c r="K14" s="156"/>
    </row>
    <row r="15" ht="16.5" spans="1:11">
      <c r="A15" s="105"/>
      <c r="B15" s="112" t="s">
        <v>120</v>
      </c>
      <c r="C15" s="4"/>
      <c r="D15" s="107"/>
      <c r="E15" s="113">
        <v>44200</v>
      </c>
      <c r="F15" s="114">
        <v>10</v>
      </c>
      <c r="G15" s="110">
        <v>10</v>
      </c>
      <c r="H15" s="111">
        <f t="shared" ref="H15:H17" si="1">G15-F15</f>
        <v>0</v>
      </c>
      <c r="I15" s="196"/>
      <c r="J15" s="155"/>
      <c r="K15" s="158"/>
    </row>
    <row r="16" ht="15.75" spans="1:11">
      <c r="A16" s="105"/>
      <c r="B16" s="112" t="s">
        <v>121</v>
      </c>
      <c r="C16" s="4"/>
      <c r="D16" s="107"/>
      <c r="E16" s="113">
        <v>44200</v>
      </c>
      <c r="F16" s="114">
        <v>8.75</v>
      </c>
      <c r="G16" s="110">
        <v>9</v>
      </c>
      <c r="H16" s="111">
        <f t="shared" si="1"/>
        <v>0.25</v>
      </c>
      <c r="I16" s="152"/>
      <c r="J16" s="153"/>
      <c r="K16" s="159" t="s">
        <v>147</v>
      </c>
    </row>
    <row r="17" ht="15.75" spans="1:11">
      <c r="A17" s="105"/>
      <c r="B17" s="112" t="s">
        <v>123</v>
      </c>
      <c r="C17" s="4"/>
      <c r="D17" s="107"/>
      <c r="E17" s="113">
        <v>44200</v>
      </c>
      <c r="F17" s="114">
        <v>6.25</v>
      </c>
      <c r="G17" s="110">
        <v>6.375</v>
      </c>
      <c r="H17" s="111">
        <f t="shared" si="1"/>
        <v>0.125</v>
      </c>
      <c r="I17" s="152"/>
      <c r="J17" s="153"/>
      <c r="K17" s="156"/>
    </row>
    <row r="18" ht="15.75" spans="1:11">
      <c r="A18" s="105"/>
      <c r="B18" s="106"/>
      <c r="C18" s="4"/>
      <c r="D18" s="107"/>
      <c r="E18" s="108"/>
      <c r="F18" s="109"/>
      <c r="G18" s="110"/>
      <c r="H18" s="111"/>
      <c r="I18" s="152"/>
      <c r="J18" s="153"/>
      <c r="K18" s="156"/>
    </row>
    <row r="19" ht="15.75" spans="1:11">
      <c r="A19" s="185" t="s">
        <v>148</v>
      </c>
      <c r="B19" s="186" t="s">
        <v>124</v>
      </c>
      <c r="C19" s="4"/>
      <c r="D19" s="187"/>
      <c r="E19" s="188">
        <v>0.125</v>
      </c>
      <c r="F19" s="189">
        <v>4</v>
      </c>
      <c r="G19" s="190">
        <v>3.5</v>
      </c>
      <c r="H19" s="191">
        <f t="shared" ref="H19:H25" si="2">G19-F19</f>
        <v>-0.5</v>
      </c>
      <c r="I19" s="196"/>
      <c r="J19" s="3" t="s">
        <v>149</v>
      </c>
      <c r="K19" s="156"/>
    </row>
    <row r="20" ht="15.75" spans="1:11">
      <c r="A20" s="116" t="s">
        <v>150</v>
      </c>
      <c r="B20" s="112" t="s">
        <v>151</v>
      </c>
      <c r="C20" s="4"/>
      <c r="D20" s="107"/>
      <c r="E20" s="117">
        <v>0.25</v>
      </c>
      <c r="F20" s="114">
        <v>5.5</v>
      </c>
      <c r="G20" s="110">
        <v>5.5</v>
      </c>
      <c r="H20" s="111">
        <f t="shared" si="2"/>
        <v>0</v>
      </c>
      <c r="I20" s="196"/>
      <c r="J20" s="155" t="s">
        <v>152</v>
      </c>
      <c r="K20" s="156"/>
    </row>
    <row r="21" ht="15.75" spans="1:11">
      <c r="A21" s="116" t="s">
        <v>150</v>
      </c>
      <c r="B21" s="112" t="s">
        <v>153</v>
      </c>
      <c r="C21" s="4"/>
      <c r="D21" s="107"/>
      <c r="E21" s="117">
        <v>0.25</v>
      </c>
      <c r="F21" s="114">
        <v>5.5</v>
      </c>
      <c r="G21" s="110">
        <v>5.5</v>
      </c>
      <c r="H21" s="111">
        <f t="shared" si="2"/>
        <v>0</v>
      </c>
      <c r="I21" s="196"/>
      <c r="J21" s="155" t="s">
        <v>152</v>
      </c>
      <c r="K21" s="156"/>
    </row>
    <row r="22" ht="16.5" spans="1:11">
      <c r="A22" s="105"/>
      <c r="B22" s="118" t="s">
        <v>125</v>
      </c>
      <c r="C22" s="119"/>
      <c r="D22" s="107"/>
      <c r="E22" s="117">
        <v>0.125</v>
      </c>
      <c r="F22" s="114">
        <v>3.875</v>
      </c>
      <c r="G22" s="120">
        <v>3.5</v>
      </c>
      <c r="H22" s="111">
        <f t="shared" si="2"/>
        <v>-0.375</v>
      </c>
      <c r="I22" s="196"/>
      <c r="J22" s="3" t="s">
        <v>154</v>
      </c>
      <c r="K22" s="158"/>
    </row>
    <row r="23" ht="15.75" customHeight="1" spans="1:11">
      <c r="A23" s="105"/>
      <c r="B23" s="118" t="s">
        <v>126</v>
      </c>
      <c r="C23" s="119"/>
      <c r="D23" s="107"/>
      <c r="E23" s="117">
        <v>0.125</v>
      </c>
      <c r="F23" s="114">
        <v>4.25</v>
      </c>
      <c r="G23" s="110">
        <v>4.25</v>
      </c>
      <c r="H23" s="111">
        <f t="shared" si="2"/>
        <v>0</v>
      </c>
      <c r="I23" s="196"/>
      <c r="J23" s="197"/>
      <c r="K23" s="160" t="s">
        <v>127</v>
      </c>
    </row>
    <row r="24" ht="15.75" customHeight="1" spans="1:11">
      <c r="A24" s="105"/>
      <c r="B24" s="118" t="s">
        <v>128</v>
      </c>
      <c r="C24" s="119"/>
      <c r="D24" s="107"/>
      <c r="E24" s="117">
        <v>0.125</v>
      </c>
      <c r="F24" s="114">
        <v>10</v>
      </c>
      <c r="G24" s="110">
        <v>10</v>
      </c>
      <c r="H24" s="111">
        <f t="shared" si="2"/>
        <v>0</v>
      </c>
      <c r="I24" s="196"/>
      <c r="J24" s="155"/>
      <c r="K24" s="158"/>
    </row>
    <row r="25" ht="15.75" customHeight="1" spans="1:11">
      <c r="A25" s="105"/>
      <c r="B25" s="118" t="s">
        <v>129</v>
      </c>
      <c r="C25" s="119"/>
      <c r="D25" s="107"/>
      <c r="E25" s="117">
        <v>0.125</v>
      </c>
      <c r="F25" s="114">
        <v>8.5</v>
      </c>
      <c r="G25" s="110">
        <v>8.5</v>
      </c>
      <c r="H25" s="111">
        <f t="shared" si="2"/>
        <v>0</v>
      </c>
      <c r="I25" s="196"/>
      <c r="J25" s="155"/>
      <c r="K25" s="161"/>
    </row>
    <row r="26" ht="15.75" customHeight="1" spans="1:11">
      <c r="A26" s="105"/>
      <c r="B26" s="106"/>
      <c r="C26" s="4"/>
      <c r="D26" s="107"/>
      <c r="E26" s="121"/>
      <c r="F26" s="114"/>
      <c r="G26" s="110"/>
      <c r="H26" s="111"/>
      <c r="I26" s="196"/>
      <c r="J26" s="155"/>
      <c r="K26" s="162"/>
    </row>
    <row r="27" ht="15.75" customHeight="1" spans="1:11">
      <c r="A27" s="105"/>
      <c r="B27" s="118" t="s">
        <v>130</v>
      </c>
      <c r="C27" s="119"/>
      <c r="D27" s="107"/>
      <c r="E27" s="117">
        <v>0</v>
      </c>
      <c r="F27" s="114">
        <v>0.25</v>
      </c>
      <c r="G27" s="110">
        <v>0.25</v>
      </c>
      <c r="H27" s="111">
        <f t="shared" ref="H27:H30" si="3">G27-F27</f>
        <v>0</v>
      </c>
      <c r="I27" s="196"/>
      <c r="J27" s="155"/>
      <c r="K27" s="156"/>
    </row>
    <row r="28" ht="15.75" customHeight="1" spans="1:11">
      <c r="A28" s="105"/>
      <c r="B28" s="118" t="s">
        <v>131</v>
      </c>
      <c r="C28" s="119"/>
      <c r="D28" s="107"/>
      <c r="E28" s="117">
        <v>0.125</v>
      </c>
      <c r="F28" s="114">
        <v>11</v>
      </c>
      <c r="G28" s="110">
        <v>11.125</v>
      </c>
      <c r="H28" s="111">
        <f t="shared" si="3"/>
        <v>0.125</v>
      </c>
      <c r="I28" s="196"/>
      <c r="J28" s="155"/>
      <c r="K28" s="156"/>
    </row>
    <row r="29" ht="15.75" customHeight="1" spans="1:11">
      <c r="A29" s="105"/>
      <c r="B29" s="118" t="s">
        <v>132</v>
      </c>
      <c r="C29" s="119"/>
      <c r="D29" s="107"/>
      <c r="E29" s="117">
        <v>0.125</v>
      </c>
      <c r="F29" s="114">
        <v>2.5</v>
      </c>
      <c r="G29" s="110">
        <v>2.5</v>
      </c>
      <c r="H29" s="111">
        <f t="shared" si="3"/>
        <v>0</v>
      </c>
      <c r="I29" s="196"/>
      <c r="J29" s="155"/>
      <c r="K29" s="156"/>
    </row>
    <row r="30" ht="15.75" customHeight="1" spans="1:11">
      <c r="A30" s="105"/>
      <c r="B30" s="118" t="s">
        <v>133</v>
      </c>
      <c r="C30" s="119"/>
      <c r="D30" s="107"/>
      <c r="E30" s="117">
        <v>0.25</v>
      </c>
      <c r="F30" s="114">
        <v>13</v>
      </c>
      <c r="G30" s="110">
        <v>13</v>
      </c>
      <c r="H30" s="111">
        <f t="shared" si="3"/>
        <v>0</v>
      </c>
      <c r="I30" s="196"/>
      <c r="J30" s="155"/>
      <c r="K30" s="156"/>
    </row>
    <row r="31" ht="15.75" customHeight="1" spans="1:11">
      <c r="A31" s="105"/>
      <c r="B31" s="106"/>
      <c r="C31" s="4"/>
      <c r="D31" s="107"/>
      <c r="E31" s="113"/>
      <c r="F31" s="114"/>
      <c r="G31" s="110"/>
      <c r="H31" s="111"/>
      <c r="I31" s="196"/>
      <c r="J31" s="155"/>
      <c r="K31" s="156"/>
    </row>
    <row r="32" ht="15.75" customHeight="1" spans="1:11">
      <c r="A32" s="105"/>
      <c r="B32" s="122" t="s">
        <v>134</v>
      </c>
      <c r="C32" s="4"/>
      <c r="D32" s="107"/>
      <c r="E32" s="113">
        <v>44198</v>
      </c>
      <c r="F32" s="114">
        <v>37</v>
      </c>
      <c r="G32" s="110">
        <v>36.5</v>
      </c>
      <c r="H32" s="111">
        <f t="shared" ref="H32:H36" si="4">G32-F32</f>
        <v>-0.5</v>
      </c>
      <c r="I32" s="195">
        <v>36</v>
      </c>
      <c r="J32" s="155" t="s">
        <v>146</v>
      </c>
      <c r="K32" s="156"/>
    </row>
    <row r="33" ht="15.75" customHeight="1" spans="1:11">
      <c r="A33" s="105"/>
      <c r="B33" s="118" t="s">
        <v>135</v>
      </c>
      <c r="C33" s="119"/>
      <c r="D33" s="107"/>
      <c r="E33" s="123">
        <v>0</v>
      </c>
      <c r="F33" s="124">
        <v>3.5</v>
      </c>
      <c r="G33" s="110">
        <v>3.5</v>
      </c>
      <c r="H33" s="111">
        <f t="shared" si="4"/>
        <v>0</v>
      </c>
      <c r="I33" s="196"/>
      <c r="J33" s="155"/>
      <c r="K33" s="156"/>
    </row>
    <row r="34" ht="15.75" customHeight="1" spans="1:11">
      <c r="A34" s="105"/>
      <c r="B34" s="118" t="s">
        <v>136</v>
      </c>
      <c r="C34" s="119"/>
      <c r="D34" s="107"/>
      <c r="E34" s="113">
        <v>44198</v>
      </c>
      <c r="F34" s="124">
        <v>33.5</v>
      </c>
      <c r="G34" s="110">
        <v>33.5</v>
      </c>
      <c r="H34" s="111">
        <f t="shared" si="4"/>
        <v>0</v>
      </c>
      <c r="I34" s="196"/>
      <c r="J34" s="155"/>
      <c r="K34" s="156"/>
    </row>
    <row r="35" ht="15.75" customHeight="1" spans="1:11">
      <c r="A35" s="105"/>
      <c r="B35" s="118" t="s">
        <v>137</v>
      </c>
      <c r="C35" s="119"/>
      <c r="D35" s="107"/>
      <c r="E35" s="113">
        <v>44204</v>
      </c>
      <c r="F35" s="124">
        <v>30</v>
      </c>
      <c r="G35" s="120">
        <v>30.5</v>
      </c>
      <c r="H35" s="111">
        <f t="shared" si="4"/>
        <v>0.5</v>
      </c>
      <c r="I35" s="196"/>
      <c r="J35" s="3" t="s">
        <v>154</v>
      </c>
      <c r="K35" s="156"/>
    </row>
    <row r="36" ht="15.75" customHeight="1" spans="1:11">
      <c r="A36" s="105"/>
      <c r="B36" s="118" t="s">
        <v>138</v>
      </c>
      <c r="C36" s="119"/>
      <c r="D36" s="107"/>
      <c r="E36" s="113">
        <v>44198</v>
      </c>
      <c r="F36" s="124">
        <v>8</v>
      </c>
      <c r="G36" s="110">
        <v>8</v>
      </c>
      <c r="H36" s="111">
        <f t="shared" si="4"/>
        <v>0</v>
      </c>
      <c r="I36" s="196"/>
      <c r="J36" s="155"/>
      <c r="K36" s="156"/>
    </row>
    <row r="37" ht="15.75" customHeight="1" spans="1:11">
      <c r="A37" s="105"/>
      <c r="B37" s="118" t="s">
        <v>139</v>
      </c>
      <c r="C37" s="119"/>
      <c r="D37" s="107"/>
      <c r="E37" s="123">
        <v>0</v>
      </c>
      <c r="F37" s="124">
        <v>41</v>
      </c>
      <c r="G37" s="110">
        <v>41</v>
      </c>
      <c r="H37" s="110"/>
      <c r="I37" s="196"/>
      <c r="J37" s="155"/>
      <c r="K37" s="156"/>
    </row>
    <row r="38" ht="15.75" customHeight="1" spans="1:11">
      <c r="A38" s="105"/>
      <c r="B38" s="118" t="s">
        <v>140</v>
      </c>
      <c r="C38" s="119"/>
      <c r="D38" s="107"/>
      <c r="E38" s="113">
        <v>44198</v>
      </c>
      <c r="F38" s="124">
        <v>86</v>
      </c>
      <c r="G38" s="120">
        <v>87</v>
      </c>
      <c r="H38" s="111">
        <f t="shared" ref="H38:H39" si="5">G38-F38</f>
        <v>1</v>
      </c>
      <c r="I38" s="196"/>
      <c r="J38" s="3" t="s">
        <v>154</v>
      </c>
      <c r="K38" s="156"/>
    </row>
    <row r="39" ht="15.75" customHeight="1" spans="1:11">
      <c r="A39" s="105"/>
      <c r="B39" s="118" t="s">
        <v>141</v>
      </c>
      <c r="C39" s="119"/>
      <c r="D39" s="107"/>
      <c r="E39" s="123">
        <v>1</v>
      </c>
      <c r="F39" s="124">
        <v>80</v>
      </c>
      <c r="G39" s="120">
        <v>82</v>
      </c>
      <c r="H39" s="111">
        <f t="shared" si="5"/>
        <v>2</v>
      </c>
      <c r="I39" s="196"/>
      <c r="J39" s="3" t="s">
        <v>154</v>
      </c>
      <c r="K39" s="156"/>
    </row>
    <row r="40" ht="15.75" customHeight="1" spans="1:11">
      <c r="A40" s="105"/>
      <c r="B40" s="112"/>
      <c r="C40" s="4"/>
      <c r="D40" s="107"/>
      <c r="E40" s="123"/>
      <c r="F40" s="124"/>
      <c r="G40" s="110"/>
      <c r="H40" s="111"/>
      <c r="I40" s="196"/>
      <c r="J40" s="155"/>
      <c r="K40" s="156"/>
    </row>
    <row r="41" ht="15.75" customHeight="1" spans="1:11">
      <c r="A41" s="125" t="s">
        <v>155</v>
      </c>
      <c r="B41" s="112" t="s">
        <v>156</v>
      </c>
      <c r="C41" s="4"/>
      <c r="D41" s="107"/>
      <c r="E41" s="113">
        <v>44198</v>
      </c>
      <c r="F41" s="114">
        <v>46</v>
      </c>
      <c r="G41" s="110">
        <v>46</v>
      </c>
      <c r="H41" s="111">
        <f t="shared" ref="H41:H46" si="6">G41-F41</f>
        <v>0</v>
      </c>
      <c r="I41" s="195">
        <v>44</v>
      </c>
      <c r="J41" s="155" t="s">
        <v>146</v>
      </c>
      <c r="K41" s="156"/>
    </row>
    <row r="42" ht="15.75" customHeight="1" spans="1:11">
      <c r="A42" s="125" t="s">
        <v>155</v>
      </c>
      <c r="B42" s="112" t="s">
        <v>157</v>
      </c>
      <c r="C42" s="4"/>
      <c r="D42" s="107"/>
      <c r="E42" s="113">
        <v>44198</v>
      </c>
      <c r="F42" s="114">
        <v>47</v>
      </c>
      <c r="G42" s="110">
        <v>47</v>
      </c>
      <c r="H42" s="111">
        <f t="shared" si="6"/>
        <v>0</v>
      </c>
      <c r="I42" s="195">
        <v>45</v>
      </c>
      <c r="J42" s="155" t="s">
        <v>146</v>
      </c>
      <c r="K42" s="156"/>
    </row>
    <row r="43" ht="15.75" customHeight="1" spans="1:11">
      <c r="A43" s="126" t="s">
        <v>8</v>
      </c>
      <c r="B43" s="112" t="s">
        <v>158</v>
      </c>
      <c r="C43" s="4"/>
      <c r="D43" s="107"/>
      <c r="E43" s="113">
        <v>44198</v>
      </c>
      <c r="F43" s="114" t="s">
        <v>150</v>
      </c>
      <c r="G43" s="110">
        <v>45</v>
      </c>
      <c r="H43" s="111" t="e">
        <f t="shared" si="6"/>
        <v>#VALUE!</v>
      </c>
      <c r="I43" s="195">
        <v>43</v>
      </c>
      <c r="J43" s="155" t="s">
        <v>159</v>
      </c>
      <c r="K43" s="156"/>
    </row>
    <row r="44" ht="15.75" customHeight="1" spans="1:11">
      <c r="A44" s="126" t="s">
        <v>8</v>
      </c>
      <c r="B44" s="112" t="s">
        <v>160</v>
      </c>
      <c r="C44" s="4"/>
      <c r="D44" s="107"/>
      <c r="E44" s="113">
        <v>44198</v>
      </c>
      <c r="F44" s="114" t="s">
        <v>150</v>
      </c>
      <c r="G44" s="110">
        <v>46.5</v>
      </c>
      <c r="H44" s="111" t="e">
        <f t="shared" si="6"/>
        <v>#VALUE!</v>
      </c>
      <c r="I44" s="195">
        <v>43.5</v>
      </c>
      <c r="J44" s="155" t="s">
        <v>159</v>
      </c>
      <c r="K44" s="156"/>
    </row>
    <row r="45" ht="15.75" customHeight="1" spans="1:11">
      <c r="A45" s="116" t="s">
        <v>150</v>
      </c>
      <c r="B45" s="112" t="s">
        <v>161</v>
      </c>
      <c r="C45" s="4"/>
      <c r="D45" s="107"/>
      <c r="E45" s="117">
        <v>0.25</v>
      </c>
      <c r="F45" s="114">
        <v>26</v>
      </c>
      <c r="G45" s="110">
        <v>26</v>
      </c>
      <c r="H45" s="111">
        <f t="shared" si="6"/>
        <v>0</v>
      </c>
      <c r="I45" s="195">
        <v>31</v>
      </c>
      <c r="J45" s="155" t="s">
        <v>159</v>
      </c>
      <c r="K45" s="156"/>
    </row>
    <row r="46" ht="15.75" customHeight="1" spans="1:11">
      <c r="A46" s="116" t="s">
        <v>150</v>
      </c>
      <c r="B46" s="112" t="s">
        <v>162</v>
      </c>
      <c r="C46" s="4"/>
      <c r="D46" s="107"/>
      <c r="E46" s="117">
        <v>0.25</v>
      </c>
      <c r="F46" s="114">
        <v>25</v>
      </c>
      <c r="G46" s="110">
        <v>25</v>
      </c>
      <c r="H46" s="111">
        <f t="shared" si="6"/>
        <v>0</v>
      </c>
      <c r="I46" s="195">
        <v>30</v>
      </c>
      <c r="J46" s="155" t="s">
        <v>159</v>
      </c>
      <c r="K46" s="156"/>
    </row>
    <row r="47" ht="15.75" customHeight="1" spans="1:11">
      <c r="A47" s="127"/>
      <c r="B47" s="112"/>
      <c r="C47" s="4"/>
      <c r="D47" s="107"/>
      <c r="E47" s="123"/>
      <c r="F47" s="128"/>
      <c r="G47" s="110"/>
      <c r="H47" s="111"/>
      <c r="I47" s="196"/>
      <c r="J47" s="164"/>
      <c r="K47" s="156"/>
    </row>
    <row r="48" ht="15.75" customHeight="1" spans="1:11">
      <c r="A48" s="116" t="s">
        <v>150</v>
      </c>
      <c r="B48" s="112" t="s">
        <v>163</v>
      </c>
      <c r="C48" s="4"/>
      <c r="D48" s="107"/>
      <c r="E48" s="117">
        <v>0.25</v>
      </c>
      <c r="F48" s="114">
        <v>2.875</v>
      </c>
      <c r="G48" s="110">
        <v>2.875</v>
      </c>
      <c r="H48" s="111">
        <f t="shared" ref="H48:H49" si="7">G48-F48</f>
        <v>0</v>
      </c>
      <c r="I48" s="196"/>
      <c r="J48" s="155"/>
      <c r="K48" s="156"/>
    </row>
    <row r="49" ht="15.75" customHeight="1" spans="1:11">
      <c r="A49" s="116" t="s">
        <v>150</v>
      </c>
      <c r="B49" s="112" t="s">
        <v>164</v>
      </c>
      <c r="C49" s="4"/>
      <c r="D49" s="107"/>
      <c r="E49" s="117">
        <v>0.25</v>
      </c>
      <c r="F49" s="114">
        <v>7.75</v>
      </c>
      <c r="G49" s="110">
        <v>7.75</v>
      </c>
      <c r="H49" s="111">
        <f t="shared" si="7"/>
        <v>0</v>
      </c>
      <c r="I49" s="195">
        <v>7.25</v>
      </c>
      <c r="J49" s="155" t="s">
        <v>159</v>
      </c>
      <c r="K49" s="156"/>
    </row>
    <row r="50" ht="15.75" customHeight="1" spans="1:11">
      <c r="A50" s="105"/>
      <c r="B50" s="112"/>
      <c r="C50" s="4"/>
      <c r="D50" s="107"/>
      <c r="E50" s="123"/>
      <c r="F50" s="128"/>
      <c r="G50" s="110"/>
      <c r="H50" s="111"/>
      <c r="I50" s="196"/>
      <c r="J50" s="164"/>
      <c r="K50" s="156"/>
    </row>
    <row r="51" ht="15.75" customHeight="1" spans="1:11">
      <c r="A51" s="105"/>
      <c r="B51" s="112"/>
      <c r="C51" s="4"/>
      <c r="D51" s="107"/>
      <c r="E51" s="123"/>
      <c r="F51" s="128"/>
      <c r="G51" s="110"/>
      <c r="H51" s="111"/>
      <c r="I51" s="196"/>
      <c r="J51" s="164"/>
      <c r="K51" s="156"/>
    </row>
    <row r="52" ht="15.75" customHeight="1" spans="1:11">
      <c r="A52" s="105"/>
      <c r="B52" s="112"/>
      <c r="C52" s="4"/>
      <c r="D52" s="107"/>
      <c r="E52" s="123"/>
      <c r="F52" s="128"/>
      <c r="G52" s="110"/>
      <c r="H52" s="111"/>
      <c r="I52" s="196"/>
      <c r="J52" s="164"/>
      <c r="K52" s="156"/>
    </row>
    <row r="53" ht="15.75" customHeight="1" spans="1:11">
      <c r="A53" s="105"/>
      <c r="B53" s="112"/>
      <c r="C53" s="4"/>
      <c r="D53" s="107"/>
      <c r="E53" s="123"/>
      <c r="F53" s="128"/>
      <c r="G53" s="110"/>
      <c r="H53" s="111"/>
      <c r="I53" s="196"/>
      <c r="J53" s="164"/>
      <c r="K53" s="156"/>
    </row>
    <row r="54" ht="15.75" customHeight="1" spans="1:11">
      <c r="A54" s="105"/>
      <c r="B54" s="112"/>
      <c r="C54" s="4"/>
      <c r="D54" s="107"/>
      <c r="E54" s="123"/>
      <c r="F54" s="128"/>
      <c r="G54" s="110"/>
      <c r="H54" s="111"/>
      <c r="I54" s="196"/>
      <c r="J54" s="164"/>
      <c r="K54" s="156"/>
    </row>
    <row r="55" ht="15.75" customHeight="1" spans="1:11">
      <c r="A55" s="129"/>
      <c r="B55" s="130"/>
      <c r="C55" s="92"/>
      <c r="D55" s="131"/>
      <c r="E55" s="132"/>
      <c r="F55" s="128"/>
      <c r="G55" s="133"/>
      <c r="H55" s="134"/>
      <c r="I55" s="165"/>
      <c r="J55" s="166"/>
      <c r="K55" s="156"/>
    </row>
    <row r="56" ht="15.75" customHeight="1" spans="1:11">
      <c r="A56" s="129"/>
      <c r="B56" s="130"/>
      <c r="C56" s="92"/>
      <c r="D56" s="131"/>
      <c r="E56" s="132"/>
      <c r="F56" s="128"/>
      <c r="G56" s="133"/>
      <c r="H56" s="134"/>
      <c r="I56" s="165"/>
      <c r="J56" s="166"/>
      <c r="K56" s="156"/>
    </row>
    <row r="57" ht="15.75" customHeight="1" spans="1:11">
      <c r="A57" s="135"/>
      <c r="B57" s="136"/>
      <c r="C57" s="81"/>
      <c r="D57" s="137"/>
      <c r="E57" s="138"/>
      <c r="F57" s="139"/>
      <c r="G57" s="140"/>
      <c r="H57" s="141"/>
      <c r="I57" s="167"/>
      <c r="J57" s="168"/>
      <c r="K57" s="158"/>
    </row>
    <row r="58" ht="33.75" customHeight="1" spans="1:11">
      <c r="A58" s="142" t="s">
        <v>144</v>
      </c>
      <c r="B58" s="11"/>
      <c r="C58" s="11"/>
      <c r="D58" s="11"/>
      <c r="E58" s="11"/>
      <c r="F58" s="11"/>
      <c r="G58" s="11"/>
      <c r="H58" s="11"/>
      <c r="I58" s="11"/>
      <c r="J58" s="11"/>
      <c r="K58" s="65"/>
    </row>
    <row r="59" ht="15.75" customHeight="1" spans="1:11">
      <c r="A59" s="143"/>
      <c r="K59" s="169"/>
    </row>
    <row r="60" ht="15.75" customHeight="1" spans="1:11">
      <c r="A60" s="144"/>
      <c r="K60" s="169"/>
    </row>
    <row r="61" ht="15.75" customHeight="1" spans="1:11">
      <c r="A61" s="144"/>
      <c r="K61" s="169"/>
    </row>
    <row r="62" ht="15.75" customHeight="1" spans="1:11">
      <c r="A62" s="144"/>
      <c r="K62" s="169"/>
    </row>
    <row r="63" ht="15.75" customHeight="1" spans="1:11">
      <c r="A63" s="144"/>
      <c r="K63" s="169"/>
    </row>
    <row r="64" ht="15.75" customHeight="1" spans="1:11">
      <c r="A64" s="144"/>
      <c r="K64" s="169"/>
    </row>
    <row r="65" ht="15.75" customHeight="1" spans="1:11">
      <c r="A65" s="144"/>
      <c r="K65" s="169"/>
    </row>
    <row r="66" ht="15.75" customHeight="1" spans="1:11">
      <c r="A66" s="144"/>
      <c r="K66" s="169"/>
    </row>
    <row r="67" ht="15.75" customHeight="1" spans="1:11">
      <c r="A67" s="144"/>
      <c r="K67" s="169"/>
    </row>
    <row r="68" ht="15.75" customHeight="1" spans="1:11">
      <c r="A68" s="144"/>
      <c r="K68" s="169"/>
    </row>
    <row r="69" ht="15.75" customHeight="1" spans="1:11">
      <c r="A69" s="144"/>
      <c r="K69" s="169"/>
    </row>
    <row r="70" ht="15.75" customHeight="1" spans="1:11">
      <c r="A70" s="144"/>
      <c r="K70" s="169"/>
    </row>
    <row r="71" ht="15.75" customHeight="1" spans="1:11">
      <c r="A71" s="144"/>
      <c r="K71" s="169"/>
    </row>
    <row r="72" ht="15.75" customHeight="1" spans="1:11">
      <c r="A72" s="144"/>
      <c r="K72" s="169"/>
    </row>
    <row r="73" ht="15.75" customHeight="1" spans="1:11">
      <c r="A73" s="144"/>
      <c r="K73" s="169"/>
    </row>
    <row r="74" ht="15.75" customHeight="1" spans="1:11">
      <c r="A74" s="144"/>
      <c r="K74" s="169"/>
    </row>
    <row r="75" ht="15.75" customHeight="1" spans="1:11">
      <c r="A75" s="144"/>
      <c r="K75" s="169"/>
    </row>
    <row r="76" ht="15.75" customHeight="1" spans="1:11">
      <c r="A76" s="144"/>
      <c r="K76" s="169"/>
    </row>
    <row r="77" ht="15.75" customHeight="1" spans="1:11">
      <c r="A77" s="144"/>
      <c r="K77" s="169"/>
    </row>
    <row r="78" ht="15.75" customHeight="1" spans="1:11">
      <c r="A78" s="144"/>
      <c r="K78" s="169"/>
    </row>
    <row r="79" ht="15.75" customHeight="1" spans="1:11">
      <c r="A79" s="144"/>
      <c r="K79" s="169"/>
    </row>
    <row r="80" ht="15.75" customHeight="1" spans="1:11">
      <c r="A80" s="144"/>
      <c r="K80" s="169"/>
    </row>
    <row r="81" ht="15.75" customHeight="1" spans="1:11">
      <c r="A81" s="144"/>
      <c r="K81" s="169"/>
    </row>
    <row r="82" ht="15.75" customHeight="1" spans="1:11">
      <c r="A82" s="144"/>
      <c r="K82" s="169"/>
    </row>
    <row r="83" ht="15.75" customHeight="1" spans="1:11">
      <c r="A83" s="144"/>
      <c r="K83" s="169"/>
    </row>
    <row r="84" ht="15.75" customHeight="1" spans="1:11">
      <c r="A84" s="144"/>
      <c r="K84" s="169"/>
    </row>
    <row r="85" ht="15.75" customHeight="1" spans="1:11">
      <c r="A85" s="144"/>
      <c r="K85" s="169"/>
    </row>
    <row r="86" ht="15.75" customHeight="1" spans="1:11">
      <c r="A86" s="144"/>
      <c r="K86" s="169"/>
    </row>
    <row r="87" ht="15.75" customHeight="1" spans="1:11">
      <c r="A87" s="144"/>
      <c r="K87" s="169"/>
    </row>
    <row r="88" ht="15.75" customHeight="1" spans="1:11">
      <c r="A88" s="144"/>
      <c r="K88" s="169"/>
    </row>
    <row r="89" ht="15.75" customHeight="1" spans="1:11">
      <c r="A89" s="144"/>
      <c r="K89" s="169"/>
    </row>
    <row r="90" ht="15.75" customHeight="1" spans="1:11">
      <c r="A90" s="144"/>
      <c r="K90" s="169"/>
    </row>
    <row r="91" ht="15.75" customHeight="1" spans="1:11">
      <c r="A91" s="144"/>
      <c r="K91" s="169"/>
    </row>
    <row r="92" ht="15.75" customHeight="1" spans="1:11">
      <c r="A92" s="144"/>
      <c r="K92" s="169"/>
    </row>
    <row r="93" ht="15.75" customHeight="1" spans="1:11">
      <c r="A93" s="144"/>
      <c r="K93" s="169"/>
    </row>
    <row r="94" ht="15.75" customHeight="1" spans="1:11">
      <c r="A94" s="144"/>
      <c r="K94" s="169"/>
    </row>
    <row r="95" ht="15.75" customHeight="1" spans="1:11">
      <c r="A95" s="144"/>
      <c r="K95" s="169"/>
    </row>
    <row r="96" ht="15.75" customHeight="1" spans="1:11">
      <c r="A96" s="144"/>
      <c r="K96" s="169"/>
    </row>
    <row r="97" ht="15.75" customHeight="1" spans="1:11">
      <c r="A97" s="144"/>
      <c r="K97" s="169"/>
    </row>
    <row r="98" ht="15.75" customHeight="1" spans="1:11">
      <c r="A98" s="144"/>
      <c r="K98" s="169"/>
    </row>
    <row r="99" ht="15.75" customHeight="1" spans="1:11">
      <c r="A99" s="144"/>
      <c r="K99" s="169"/>
    </row>
    <row r="100" ht="15.75" customHeight="1" spans="1:11">
      <c r="A100" s="144"/>
      <c r="K100" s="169"/>
    </row>
    <row r="101" ht="15.75" customHeight="1" spans="1:11">
      <c r="A101" s="144"/>
      <c r="K101" s="169"/>
    </row>
    <row r="102" ht="15.75" customHeight="1" spans="1:11">
      <c r="A102" s="144"/>
      <c r="K102" s="169"/>
    </row>
    <row r="103" ht="15.75" customHeight="1" spans="1:11">
      <c r="A103" s="144"/>
      <c r="K103" s="169"/>
    </row>
    <row r="104" ht="15.75" customHeight="1" spans="1:11">
      <c r="A104" s="144"/>
      <c r="K104" s="169"/>
    </row>
    <row r="105" ht="15.75" customHeight="1" spans="1:11">
      <c r="A105" s="144"/>
      <c r="K105" s="169"/>
    </row>
    <row r="106" ht="15.75" customHeight="1" spans="1:11">
      <c r="A106" s="144"/>
      <c r="K106" s="169"/>
    </row>
    <row r="107" ht="15.75" customHeight="1" spans="1:11">
      <c r="A107" s="144"/>
      <c r="K107" s="169"/>
    </row>
    <row r="108" ht="15.75" customHeight="1" spans="1:11">
      <c r="A108" s="144"/>
      <c r="K108" s="169"/>
    </row>
    <row r="109" ht="15.75" customHeight="1" spans="1:11">
      <c r="A109" s="144"/>
      <c r="K109" s="169"/>
    </row>
    <row r="110" ht="15.75" customHeight="1" spans="1:11">
      <c r="A110" s="144"/>
      <c r="K110" s="169"/>
    </row>
    <row r="111" ht="15.75" customHeight="1" spans="1:11">
      <c r="A111" s="144"/>
      <c r="K111" s="169"/>
    </row>
    <row r="112" ht="15.75" customHeight="1" spans="1:11">
      <c r="A112" s="144"/>
      <c r="K112" s="169"/>
    </row>
    <row r="113" ht="15.75" customHeight="1" spans="1:11">
      <c r="A113" s="144"/>
      <c r="K113" s="169"/>
    </row>
    <row r="114" ht="15.75" customHeight="1" spans="1:11">
      <c r="A114" s="144"/>
      <c r="K114" s="169"/>
    </row>
    <row r="115" ht="15.75" customHeight="1" spans="1:11">
      <c r="A115" s="170"/>
      <c r="B115" s="171"/>
      <c r="C115" s="171"/>
      <c r="D115" s="171"/>
      <c r="E115" s="171"/>
      <c r="F115" s="171"/>
      <c r="G115" s="171"/>
      <c r="H115" s="171"/>
      <c r="I115" s="171"/>
      <c r="J115" s="171"/>
      <c r="K115" s="119"/>
    </row>
    <row r="116" ht="42" customHeight="1" spans="1:11">
      <c r="A116" s="172" t="s">
        <v>145</v>
      </c>
      <c r="B116" s="2"/>
      <c r="C116" s="2"/>
      <c r="D116" s="2"/>
      <c r="E116" s="2"/>
      <c r="F116" s="2"/>
      <c r="G116" s="2"/>
      <c r="H116" s="2"/>
      <c r="I116" s="2"/>
      <c r="J116" s="2"/>
      <c r="K116" s="4"/>
    </row>
    <row r="117" customHeight="1" spans="1:1">
      <c r="A117" s="173"/>
    </row>
    <row r="174" ht="33" customHeight="1" spans="1:11">
      <c r="A174" s="172" t="s">
        <v>145</v>
      </c>
      <c r="B174" s="2"/>
      <c r="C174" s="2"/>
      <c r="D174" s="2"/>
      <c r="E174" s="2"/>
      <c r="F174" s="2"/>
      <c r="G174" s="2"/>
      <c r="H174" s="2"/>
      <c r="I174" s="2"/>
      <c r="J174" s="2"/>
      <c r="K174" s="4"/>
    </row>
    <row r="175" customHeight="1" spans="1:1">
      <c r="A175" s="173"/>
    </row>
    <row r="232" ht="15.75" customHeight="1" spans="1:11">
      <c r="A232" s="174" t="s">
        <v>145</v>
      </c>
      <c r="B232" s="2"/>
      <c r="C232" s="2"/>
      <c r="D232" s="2"/>
      <c r="E232" s="2"/>
      <c r="F232" s="2"/>
      <c r="G232" s="2"/>
      <c r="H232" s="2"/>
      <c r="I232" s="2"/>
      <c r="J232" s="2"/>
      <c r="K232" s="4"/>
    </row>
    <row r="233" customHeight="1" spans="1:1">
      <c r="A233" s="173"/>
    </row>
    <row r="290" ht="15.75" customHeight="1" spans="1:11">
      <c r="A290" s="174" t="s">
        <v>145</v>
      </c>
      <c r="B290" s="2"/>
      <c r="C290" s="2"/>
      <c r="D290" s="2"/>
      <c r="E290" s="2"/>
      <c r="F290" s="2"/>
      <c r="G290" s="2"/>
      <c r="H290" s="2"/>
      <c r="I290" s="2"/>
      <c r="J290" s="2"/>
      <c r="K290" s="4"/>
    </row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90">
    <mergeCell ref="A1:K1"/>
    <mergeCell ref="A2:B2"/>
    <mergeCell ref="C2:F2"/>
    <mergeCell ref="G2:I2"/>
    <mergeCell ref="J2:K2"/>
    <mergeCell ref="A3:B3"/>
    <mergeCell ref="C3:F3"/>
    <mergeCell ref="G3:I3"/>
    <mergeCell ref="J3:K3"/>
    <mergeCell ref="A4:B4"/>
    <mergeCell ref="C4:F4"/>
    <mergeCell ref="G4:I4"/>
    <mergeCell ref="J4:K4"/>
    <mergeCell ref="A5:B5"/>
    <mergeCell ref="C5:F5"/>
    <mergeCell ref="G5:I5"/>
    <mergeCell ref="J5:K5"/>
    <mergeCell ref="A6:B6"/>
    <mergeCell ref="C6:F6"/>
    <mergeCell ref="G6:I6"/>
    <mergeCell ref="J6:K6"/>
    <mergeCell ref="A7:B7"/>
    <mergeCell ref="C7:F7"/>
    <mergeCell ref="G7:I7"/>
    <mergeCell ref="J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A58:K58"/>
    <mergeCell ref="A116:K116"/>
    <mergeCell ref="A174:K174"/>
    <mergeCell ref="A232:K232"/>
    <mergeCell ref="A290:K290"/>
    <mergeCell ref="K9:K10"/>
    <mergeCell ref="K11:K15"/>
    <mergeCell ref="K16:K22"/>
    <mergeCell ref="K23:K24"/>
    <mergeCell ref="K26:K57"/>
    <mergeCell ref="A233:K289"/>
    <mergeCell ref="A291:K347"/>
    <mergeCell ref="A59:K115"/>
    <mergeCell ref="A117:K173"/>
    <mergeCell ref="A175:K231"/>
  </mergeCells>
  <printOptions horizontalCentered="1" gridLines="1"/>
  <pageMargins left="0.7" right="0.7" top="0.75" bottom="1.54152249134948" header="0" footer="0"/>
  <pageSetup paperSize="1" fitToHeight="0" pageOrder="overThenDown" orientation="landscape" cellComments="atEnd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00FF"/>
    <outlinePr summaryBelow="0" summaryRight="0"/>
    <pageSetUpPr fitToPage="1"/>
  </sheetPr>
  <dimension ref="A1:K1005"/>
  <sheetViews>
    <sheetView workbookViewId="0">
      <selection activeCell="A1" sqref="A1:K1"/>
    </sheetView>
  </sheetViews>
  <sheetFormatPr defaultColWidth="10.2814814814815" defaultRowHeight="15" customHeight="1"/>
  <cols>
    <col min="1" max="1" width="9.71111111111111" customWidth="1"/>
    <col min="2" max="2" width="22.7111111111111" customWidth="1"/>
    <col min="3" max="3" width="22.2814814814815" customWidth="1"/>
    <col min="4" max="4" width="19.7111111111111" customWidth="1"/>
    <col min="5" max="5" width="8.71111111111111" customWidth="1"/>
    <col min="6" max="9" width="9.57037037037037" customWidth="1"/>
    <col min="10" max="10" width="20.2814814814815" customWidth="1"/>
    <col min="11" max="11" width="60.7111111111111" customWidth="1"/>
    <col min="12" max="26" width="9.57037037037037" customWidth="1"/>
  </cols>
  <sheetData>
    <row r="1" ht="33" customHeight="1" spans="1:11">
      <c r="A1" s="86"/>
      <c r="B1" s="87"/>
      <c r="C1" s="87"/>
      <c r="D1" s="87"/>
      <c r="E1" s="87"/>
      <c r="F1" s="87"/>
      <c r="G1" s="87"/>
      <c r="H1" s="87"/>
      <c r="I1" s="87"/>
      <c r="J1" s="87"/>
      <c r="K1" s="21"/>
    </row>
    <row r="2" ht="18" spans="1:11">
      <c r="A2" s="88" t="s">
        <v>0</v>
      </c>
      <c r="B2" s="4"/>
      <c r="C2" s="89" t="e">
        <f>#REF!</f>
        <v>#REF!</v>
      </c>
      <c r="D2" s="2"/>
      <c r="E2" s="2"/>
      <c r="F2" s="4"/>
      <c r="G2" s="90" t="s">
        <v>22</v>
      </c>
      <c r="H2" s="2"/>
      <c r="I2" s="2"/>
      <c r="J2" s="64" t="e">
        <f>#REF!</f>
        <v>#REF!</v>
      </c>
      <c r="K2" s="29"/>
    </row>
    <row r="3" ht="15.75" spans="1:11">
      <c r="A3" s="88" t="s">
        <v>97</v>
      </c>
      <c r="B3" s="4"/>
      <c r="C3" s="5"/>
      <c r="D3" s="2"/>
      <c r="E3" s="2"/>
      <c r="F3" s="4"/>
      <c r="G3" s="90" t="s">
        <v>98</v>
      </c>
      <c r="H3" s="2"/>
      <c r="I3" s="4"/>
      <c r="J3" s="145">
        <v>45014</v>
      </c>
      <c r="K3" s="29"/>
    </row>
    <row r="4" ht="15.75" spans="1:11">
      <c r="A4" s="88" t="s">
        <v>4</v>
      </c>
      <c r="B4" s="4"/>
      <c r="C4" s="5" t="e">
        <f>#REF!</f>
        <v>#REF!</v>
      </c>
      <c r="D4" s="2"/>
      <c r="E4" s="2"/>
      <c r="F4" s="4"/>
      <c r="G4" s="90" t="s">
        <v>99</v>
      </c>
      <c r="H4" s="2"/>
      <c r="I4" s="4"/>
      <c r="J4" s="5" t="s">
        <v>165</v>
      </c>
      <c r="K4" s="29"/>
    </row>
    <row r="5" ht="15.75" spans="1:11">
      <c r="A5" s="88" t="s">
        <v>6</v>
      </c>
      <c r="B5" s="4"/>
      <c r="C5" s="5" t="e">
        <f>#REF!</f>
        <v>#REF!</v>
      </c>
      <c r="D5" s="2"/>
      <c r="E5" s="2"/>
      <c r="F5" s="4"/>
      <c r="G5" s="90" t="s">
        <v>32</v>
      </c>
      <c r="H5" s="2"/>
      <c r="I5" s="4"/>
      <c r="J5" s="146" t="s">
        <v>101</v>
      </c>
      <c r="K5" s="29"/>
    </row>
    <row r="6" ht="15.75" spans="1:11">
      <c r="A6" s="88" t="s">
        <v>102</v>
      </c>
      <c r="B6" s="4"/>
      <c r="C6" s="5" t="e">
        <f>#REF!</f>
        <v>#REF!</v>
      </c>
      <c r="D6" s="2"/>
      <c r="E6" s="2"/>
      <c r="F6" s="4"/>
      <c r="G6" s="90" t="s">
        <v>103</v>
      </c>
      <c r="H6" s="2"/>
      <c r="I6" s="4"/>
      <c r="J6" s="147"/>
      <c r="K6" s="29"/>
    </row>
    <row r="7" ht="15.75" spans="1:11">
      <c r="A7" s="91" t="s">
        <v>104</v>
      </c>
      <c r="B7" s="92"/>
      <c r="C7" s="93" t="s">
        <v>29</v>
      </c>
      <c r="D7" s="94"/>
      <c r="E7" s="94"/>
      <c r="F7" s="92"/>
      <c r="G7" s="95" t="s">
        <v>105</v>
      </c>
      <c r="H7" s="94"/>
      <c r="I7" s="92"/>
      <c r="J7" s="148"/>
      <c r="K7" s="149"/>
    </row>
    <row r="8" ht="36.75" spans="1:11">
      <c r="A8" s="96" t="s">
        <v>106</v>
      </c>
      <c r="B8" s="94"/>
      <c r="C8" s="94"/>
      <c r="D8" s="94"/>
      <c r="E8" s="94"/>
      <c r="F8" s="94"/>
      <c r="G8" s="94"/>
      <c r="H8" s="94"/>
      <c r="I8" s="94"/>
      <c r="J8" s="94"/>
      <c r="K8" s="149"/>
    </row>
    <row r="9" ht="60" customHeight="1" spans="1:11">
      <c r="A9" s="97" t="s">
        <v>107</v>
      </c>
      <c r="B9" s="98" t="s">
        <v>108</v>
      </c>
      <c r="C9" s="99"/>
      <c r="D9" s="100" t="s">
        <v>109</v>
      </c>
      <c r="E9" s="101" t="s">
        <v>110</v>
      </c>
      <c r="F9" s="102" t="s">
        <v>111</v>
      </c>
      <c r="G9" s="103" t="s">
        <v>112</v>
      </c>
      <c r="H9" s="104" t="s">
        <v>113</v>
      </c>
      <c r="I9" s="104" t="s">
        <v>114</v>
      </c>
      <c r="J9" s="150" t="s">
        <v>115</v>
      </c>
      <c r="K9" s="151" t="s">
        <v>116</v>
      </c>
    </row>
    <row r="10" ht="15.75" spans="1:11">
      <c r="A10" s="105"/>
      <c r="B10" s="106"/>
      <c r="C10" s="4"/>
      <c r="D10" s="107"/>
      <c r="E10" s="108"/>
      <c r="F10" s="109"/>
      <c r="G10" s="110"/>
      <c r="H10" s="111"/>
      <c r="I10" s="152"/>
      <c r="J10" s="153"/>
      <c r="K10" s="154" t="s">
        <v>117</v>
      </c>
    </row>
    <row r="11" ht="15.75" spans="1:11">
      <c r="A11" s="105"/>
      <c r="B11" s="112" t="s">
        <v>118</v>
      </c>
      <c r="C11" s="4"/>
      <c r="D11" s="107"/>
      <c r="E11" s="113">
        <v>44198</v>
      </c>
      <c r="F11" s="114">
        <v>54</v>
      </c>
      <c r="G11" s="110">
        <v>53.75</v>
      </c>
      <c r="H11" s="111">
        <f t="shared" ref="H11:H12" si="0">G11-F11</f>
        <v>-0.25</v>
      </c>
      <c r="I11" s="152"/>
      <c r="J11" s="155"/>
      <c r="K11" s="156"/>
    </row>
    <row r="12" ht="15.75" spans="1:11">
      <c r="A12" s="105"/>
      <c r="B12" s="112" t="s">
        <v>119</v>
      </c>
      <c r="C12" s="4"/>
      <c r="D12" s="107"/>
      <c r="E12" s="113">
        <v>44198</v>
      </c>
      <c r="F12" s="114">
        <v>54</v>
      </c>
      <c r="G12" s="110">
        <v>53.75</v>
      </c>
      <c r="H12" s="111">
        <f t="shared" si="0"/>
        <v>-0.25</v>
      </c>
      <c r="I12" s="152"/>
      <c r="J12" s="155"/>
      <c r="K12" s="156"/>
    </row>
    <row r="13" ht="15.75" spans="1:11">
      <c r="A13" s="105"/>
      <c r="B13" s="112"/>
      <c r="C13" s="4"/>
      <c r="D13" s="115"/>
      <c r="E13" s="113"/>
      <c r="F13" s="114"/>
      <c r="G13" s="110"/>
      <c r="H13" s="111"/>
      <c r="I13" s="152"/>
      <c r="J13" s="155"/>
      <c r="K13" s="156"/>
    </row>
    <row r="14" ht="16.5" spans="1:11">
      <c r="A14" s="105"/>
      <c r="B14" s="112" t="s">
        <v>120</v>
      </c>
      <c r="C14" s="4"/>
      <c r="D14" s="107"/>
      <c r="E14" s="113">
        <v>44200</v>
      </c>
      <c r="F14" s="114">
        <v>10</v>
      </c>
      <c r="G14" s="110">
        <v>10</v>
      </c>
      <c r="H14" s="111">
        <f t="shared" ref="H14:H16" si="1">G14-F14</f>
        <v>0</v>
      </c>
      <c r="I14" s="152"/>
      <c r="J14" s="155"/>
      <c r="K14" s="158"/>
    </row>
    <row r="15" ht="15.75" spans="1:11">
      <c r="A15" s="105"/>
      <c r="B15" s="112" t="s">
        <v>121</v>
      </c>
      <c r="C15" s="4"/>
      <c r="D15" s="107"/>
      <c r="E15" s="113">
        <v>44200</v>
      </c>
      <c r="F15" s="114">
        <v>8.75</v>
      </c>
      <c r="G15" s="110">
        <v>8.875</v>
      </c>
      <c r="H15" s="111">
        <f t="shared" si="1"/>
        <v>0.125</v>
      </c>
      <c r="I15" s="152"/>
      <c r="J15" s="153"/>
      <c r="K15" s="159" t="s">
        <v>147</v>
      </c>
    </row>
    <row r="16" ht="15.75" spans="1:11">
      <c r="A16" s="105"/>
      <c r="B16" s="112" t="s">
        <v>123</v>
      </c>
      <c r="C16" s="4"/>
      <c r="D16" s="107"/>
      <c r="E16" s="113">
        <v>44200</v>
      </c>
      <c r="F16" s="114">
        <v>6.25</v>
      </c>
      <c r="G16" s="110">
        <v>6.5</v>
      </c>
      <c r="H16" s="111">
        <f t="shared" si="1"/>
        <v>0.25</v>
      </c>
      <c r="I16" s="152"/>
      <c r="J16" s="153"/>
      <c r="K16" s="156"/>
    </row>
    <row r="17" ht="15.75" spans="1:11">
      <c r="A17" s="105"/>
      <c r="B17" s="106"/>
      <c r="C17" s="4"/>
      <c r="D17" s="107"/>
      <c r="E17" s="108"/>
      <c r="F17" s="109"/>
      <c r="G17" s="110"/>
      <c r="H17" s="111"/>
      <c r="I17" s="152"/>
      <c r="J17" s="153"/>
      <c r="K17" s="156"/>
    </row>
    <row r="18" ht="15.75" spans="1:11">
      <c r="A18" s="116"/>
      <c r="B18" s="112" t="s">
        <v>151</v>
      </c>
      <c r="C18" s="4"/>
      <c r="D18" s="107"/>
      <c r="E18" s="117">
        <v>0.25</v>
      </c>
      <c r="F18" s="114">
        <v>5.5</v>
      </c>
      <c r="G18" s="110">
        <v>5.5</v>
      </c>
      <c r="H18" s="111">
        <f t="shared" ref="H18:H23" si="2">G18-F18</f>
        <v>0</v>
      </c>
      <c r="I18" s="152"/>
      <c r="J18" s="155"/>
      <c r="K18" s="156"/>
    </row>
    <row r="19" ht="15.75" spans="1:11">
      <c r="A19" s="116"/>
      <c r="B19" s="112" t="s">
        <v>153</v>
      </c>
      <c r="C19" s="4"/>
      <c r="D19" s="107"/>
      <c r="E19" s="117">
        <v>0.25</v>
      </c>
      <c r="F19" s="114">
        <v>5.5</v>
      </c>
      <c r="G19" s="110">
        <v>5.5</v>
      </c>
      <c r="H19" s="111">
        <f t="shared" si="2"/>
        <v>0</v>
      </c>
      <c r="I19" s="152"/>
      <c r="J19" s="155"/>
      <c r="K19" s="156"/>
    </row>
    <row r="20" ht="16.5" spans="1:11">
      <c r="A20" s="105"/>
      <c r="B20" s="118" t="s">
        <v>125</v>
      </c>
      <c r="C20" s="119"/>
      <c r="D20" s="107"/>
      <c r="E20" s="117">
        <v>0.125</v>
      </c>
      <c r="F20" s="114">
        <v>3.875</v>
      </c>
      <c r="G20" s="110">
        <v>3.75</v>
      </c>
      <c r="H20" s="111">
        <f t="shared" si="2"/>
        <v>-0.125</v>
      </c>
      <c r="I20" s="152"/>
      <c r="J20" s="3"/>
      <c r="K20" s="158"/>
    </row>
    <row r="21" ht="15.75" customHeight="1" spans="1:11">
      <c r="A21" s="105"/>
      <c r="B21" s="118" t="s">
        <v>126</v>
      </c>
      <c r="C21" s="119"/>
      <c r="D21" s="107"/>
      <c r="E21" s="117">
        <v>0.125</v>
      </c>
      <c r="F21" s="114">
        <v>4.25</v>
      </c>
      <c r="G21" s="120">
        <v>4.5</v>
      </c>
      <c r="H21" s="111">
        <f t="shared" si="2"/>
        <v>0.25</v>
      </c>
      <c r="I21" s="152"/>
      <c r="J21" s="3" t="s">
        <v>154</v>
      </c>
      <c r="K21" s="160" t="s">
        <v>166</v>
      </c>
    </row>
    <row r="22" ht="15.75" customHeight="1" spans="1:11">
      <c r="A22" s="105"/>
      <c r="B22" s="118" t="s">
        <v>128</v>
      </c>
      <c r="C22" s="119"/>
      <c r="D22" s="107"/>
      <c r="E22" s="117">
        <v>0.125</v>
      </c>
      <c r="F22" s="114">
        <v>10</v>
      </c>
      <c r="G22" s="120">
        <v>10.75</v>
      </c>
      <c r="H22" s="111">
        <f t="shared" si="2"/>
        <v>0.75</v>
      </c>
      <c r="I22" s="152"/>
      <c r="J22" s="3" t="s">
        <v>154</v>
      </c>
      <c r="K22" s="158"/>
    </row>
    <row r="23" ht="15.75" customHeight="1" spans="1:11">
      <c r="A23" s="105"/>
      <c r="B23" s="118" t="s">
        <v>129</v>
      </c>
      <c r="C23" s="119"/>
      <c r="D23" s="107"/>
      <c r="E23" s="117">
        <v>0.125</v>
      </c>
      <c r="F23" s="114">
        <v>8.5</v>
      </c>
      <c r="G23" s="110">
        <v>8.5</v>
      </c>
      <c r="H23" s="111">
        <f t="shared" si="2"/>
        <v>0</v>
      </c>
      <c r="I23" s="152"/>
      <c r="J23" s="155"/>
      <c r="K23" s="161"/>
    </row>
    <row r="24" ht="15.75" customHeight="1" spans="1:11">
      <c r="A24" s="105"/>
      <c r="B24" s="106"/>
      <c r="C24" s="4"/>
      <c r="D24" s="107"/>
      <c r="E24" s="121"/>
      <c r="F24" s="114"/>
      <c r="G24" s="110"/>
      <c r="H24" s="111"/>
      <c r="I24" s="152"/>
      <c r="J24" s="155"/>
      <c r="K24" s="162"/>
    </row>
    <row r="25" ht="15.75" customHeight="1" spans="1:11">
      <c r="A25" s="105"/>
      <c r="B25" s="118" t="s">
        <v>130</v>
      </c>
      <c r="C25" s="119"/>
      <c r="D25" s="107"/>
      <c r="E25" s="117">
        <v>0</v>
      </c>
      <c r="F25" s="114">
        <v>0.25</v>
      </c>
      <c r="G25" s="110">
        <v>0.25</v>
      </c>
      <c r="H25" s="111">
        <f t="shared" ref="H25:H28" si="3">G25-F25</f>
        <v>0</v>
      </c>
      <c r="I25" s="152"/>
      <c r="J25" s="155"/>
      <c r="K25" s="156"/>
    </row>
    <row r="26" ht="15.75" customHeight="1" spans="1:11">
      <c r="A26" s="105"/>
      <c r="B26" s="118" t="s">
        <v>131</v>
      </c>
      <c r="C26" s="119"/>
      <c r="D26" s="107"/>
      <c r="E26" s="117">
        <v>0.125</v>
      </c>
      <c r="F26" s="114">
        <v>11</v>
      </c>
      <c r="G26" s="110">
        <v>11.375</v>
      </c>
      <c r="H26" s="111">
        <f t="shared" si="3"/>
        <v>0.375</v>
      </c>
      <c r="I26" s="152"/>
      <c r="J26" s="155"/>
      <c r="K26" s="156"/>
    </row>
    <row r="27" ht="15.75" customHeight="1" spans="1:11">
      <c r="A27" s="105"/>
      <c r="B27" s="118" t="s">
        <v>132</v>
      </c>
      <c r="C27" s="119"/>
      <c r="D27" s="107"/>
      <c r="E27" s="117">
        <v>0.125</v>
      </c>
      <c r="F27" s="114">
        <v>2.5</v>
      </c>
      <c r="G27" s="110">
        <v>2.625</v>
      </c>
      <c r="H27" s="111">
        <f t="shared" si="3"/>
        <v>0.125</v>
      </c>
      <c r="I27" s="152"/>
      <c r="J27" s="155"/>
      <c r="K27" s="156"/>
    </row>
    <row r="28" ht="15.75" customHeight="1" spans="1:11">
      <c r="A28" s="105"/>
      <c r="B28" s="118" t="s">
        <v>133</v>
      </c>
      <c r="C28" s="119"/>
      <c r="D28" s="107"/>
      <c r="E28" s="117">
        <v>0.25</v>
      </c>
      <c r="F28" s="114">
        <v>13</v>
      </c>
      <c r="G28" s="110"/>
      <c r="H28" s="111">
        <f t="shared" si="3"/>
        <v>-13</v>
      </c>
      <c r="I28" s="152"/>
      <c r="J28" s="155"/>
      <c r="K28" s="156"/>
    </row>
    <row r="29" ht="15.75" customHeight="1" spans="1:11">
      <c r="A29" s="105"/>
      <c r="B29" s="106"/>
      <c r="C29" s="4"/>
      <c r="D29" s="107"/>
      <c r="E29" s="113"/>
      <c r="F29" s="114"/>
      <c r="G29" s="110"/>
      <c r="H29" s="111"/>
      <c r="I29" s="152"/>
      <c r="J29" s="155"/>
      <c r="K29" s="156"/>
    </row>
    <row r="30" ht="15.75" customHeight="1" spans="1:11">
      <c r="A30" s="105"/>
      <c r="B30" s="122" t="s">
        <v>134</v>
      </c>
      <c r="C30" s="4"/>
      <c r="D30" s="107"/>
      <c r="E30" s="113">
        <v>44198</v>
      </c>
      <c r="F30" s="114">
        <v>36</v>
      </c>
      <c r="G30" s="110">
        <v>36</v>
      </c>
      <c r="H30" s="111">
        <f t="shared" ref="H30:H37" si="4">G30-F30</f>
        <v>0</v>
      </c>
      <c r="I30" s="152"/>
      <c r="J30" s="155"/>
      <c r="K30" s="156"/>
    </row>
    <row r="31" ht="15.75" customHeight="1" spans="1:11">
      <c r="A31" s="105"/>
      <c r="B31" s="118" t="s">
        <v>135</v>
      </c>
      <c r="C31" s="119"/>
      <c r="D31" s="107"/>
      <c r="E31" s="123">
        <v>0</v>
      </c>
      <c r="F31" s="124">
        <v>3.5</v>
      </c>
      <c r="G31" s="110">
        <v>3.5</v>
      </c>
      <c r="H31" s="111">
        <f t="shared" si="4"/>
        <v>0</v>
      </c>
      <c r="I31" s="152"/>
      <c r="J31" s="155"/>
      <c r="K31" s="156"/>
    </row>
    <row r="32" ht="15.75" customHeight="1" spans="1:11">
      <c r="A32" s="105"/>
      <c r="B32" s="118" t="s">
        <v>136</v>
      </c>
      <c r="C32" s="119"/>
      <c r="D32" s="107"/>
      <c r="E32" s="113">
        <v>44198</v>
      </c>
      <c r="F32" s="124">
        <v>33.5</v>
      </c>
      <c r="G32" s="110">
        <v>34</v>
      </c>
      <c r="H32" s="111">
        <f t="shared" si="4"/>
        <v>0.5</v>
      </c>
      <c r="I32" s="152"/>
      <c r="J32" s="155"/>
      <c r="K32" s="156"/>
    </row>
    <row r="33" ht="15.75" customHeight="1" spans="1:11">
      <c r="A33" s="105"/>
      <c r="B33" s="118" t="s">
        <v>137</v>
      </c>
      <c r="C33" s="119"/>
      <c r="D33" s="107"/>
      <c r="E33" s="113">
        <v>44198</v>
      </c>
      <c r="F33" s="124">
        <v>30</v>
      </c>
      <c r="G33" s="176">
        <v>30.5</v>
      </c>
      <c r="H33" s="111">
        <f t="shared" si="4"/>
        <v>0.5</v>
      </c>
      <c r="I33" s="152"/>
      <c r="J33" s="3"/>
      <c r="K33" s="156"/>
    </row>
    <row r="34" ht="15.75" customHeight="1" spans="1:11">
      <c r="A34" s="105"/>
      <c r="B34" s="118" t="s">
        <v>138</v>
      </c>
      <c r="C34" s="119"/>
      <c r="D34" s="107"/>
      <c r="E34" s="113">
        <v>44198</v>
      </c>
      <c r="F34" s="124">
        <v>8</v>
      </c>
      <c r="G34" s="110">
        <v>8</v>
      </c>
      <c r="H34" s="111">
        <f t="shared" si="4"/>
        <v>0</v>
      </c>
      <c r="I34" s="152"/>
      <c r="J34" s="155"/>
      <c r="K34" s="156"/>
    </row>
    <row r="35" ht="15.75" customHeight="1" spans="1:11">
      <c r="A35" s="105"/>
      <c r="B35" s="118" t="s">
        <v>139</v>
      </c>
      <c r="C35" s="119"/>
      <c r="D35" s="107"/>
      <c r="E35" s="123">
        <v>0</v>
      </c>
      <c r="F35" s="124">
        <v>41</v>
      </c>
      <c r="G35" s="110">
        <v>41</v>
      </c>
      <c r="H35" s="111">
        <f t="shared" si="4"/>
        <v>0</v>
      </c>
      <c r="I35" s="152"/>
      <c r="J35" s="155"/>
      <c r="K35" s="156"/>
    </row>
    <row r="36" ht="15.75" customHeight="1" spans="1:11">
      <c r="A36" s="105"/>
      <c r="B36" s="118" t="s">
        <v>140</v>
      </c>
      <c r="C36" s="119"/>
      <c r="D36" s="107"/>
      <c r="E36" s="113">
        <v>44198</v>
      </c>
      <c r="F36" s="124">
        <v>86</v>
      </c>
      <c r="G36" s="110">
        <v>86</v>
      </c>
      <c r="H36" s="111">
        <f t="shared" si="4"/>
        <v>0</v>
      </c>
      <c r="I36" s="152"/>
      <c r="J36" s="3"/>
      <c r="K36" s="156"/>
    </row>
    <row r="37" ht="15.75" customHeight="1" spans="1:11">
      <c r="A37" s="105"/>
      <c r="B37" s="118" t="s">
        <v>141</v>
      </c>
      <c r="C37" s="119"/>
      <c r="D37" s="107"/>
      <c r="E37" s="123">
        <v>1</v>
      </c>
      <c r="F37" s="124">
        <v>80</v>
      </c>
      <c r="G37" s="110">
        <v>80</v>
      </c>
      <c r="H37" s="111">
        <f t="shared" si="4"/>
        <v>0</v>
      </c>
      <c r="I37" s="152"/>
      <c r="J37" s="3"/>
      <c r="K37" s="156"/>
    </row>
    <row r="38" ht="15.75" customHeight="1" spans="1:11">
      <c r="A38" s="105"/>
      <c r="B38" s="112"/>
      <c r="C38" s="4"/>
      <c r="D38" s="107"/>
      <c r="E38" s="123"/>
      <c r="F38" s="124"/>
      <c r="G38" s="110"/>
      <c r="H38" s="111"/>
      <c r="I38" s="152"/>
      <c r="J38" s="155"/>
      <c r="K38" s="156"/>
    </row>
    <row r="39" ht="15.75" customHeight="1" spans="1:11">
      <c r="A39" s="125" t="s">
        <v>155</v>
      </c>
      <c r="B39" s="112" t="s">
        <v>156</v>
      </c>
      <c r="C39" s="4"/>
      <c r="D39" s="107"/>
      <c r="E39" s="113">
        <v>44198</v>
      </c>
      <c r="F39" s="114">
        <v>44</v>
      </c>
      <c r="G39" s="110">
        <v>44</v>
      </c>
      <c r="H39" s="111">
        <f t="shared" ref="H39:H44" si="5">G39-F39</f>
        <v>0</v>
      </c>
      <c r="I39" s="152"/>
      <c r="J39" s="155"/>
      <c r="K39" s="156"/>
    </row>
    <row r="40" ht="15.75" customHeight="1" spans="1:11">
      <c r="A40" s="125" t="s">
        <v>155</v>
      </c>
      <c r="B40" s="112" t="s">
        <v>157</v>
      </c>
      <c r="C40" s="4"/>
      <c r="D40" s="107"/>
      <c r="E40" s="113">
        <v>44198</v>
      </c>
      <c r="F40" s="114">
        <v>45</v>
      </c>
      <c r="G40" s="110">
        <v>45</v>
      </c>
      <c r="H40" s="111">
        <f t="shared" si="5"/>
        <v>0</v>
      </c>
      <c r="I40" s="152"/>
      <c r="J40" s="155"/>
      <c r="K40" s="156"/>
    </row>
    <row r="41" ht="15.75" customHeight="1" spans="1:11">
      <c r="A41" s="126" t="s">
        <v>8</v>
      </c>
      <c r="B41" s="112" t="s">
        <v>158</v>
      </c>
      <c r="C41" s="4"/>
      <c r="D41" s="107"/>
      <c r="E41" s="113">
        <v>44198</v>
      </c>
      <c r="F41" s="114">
        <v>43</v>
      </c>
      <c r="G41" s="110">
        <v>43</v>
      </c>
      <c r="H41" s="111">
        <f t="shared" si="5"/>
        <v>0</v>
      </c>
      <c r="I41" s="152"/>
      <c r="J41" s="155"/>
      <c r="K41" s="156"/>
    </row>
    <row r="42" ht="15.75" customHeight="1" spans="1:11">
      <c r="A42" s="126" t="s">
        <v>8</v>
      </c>
      <c r="B42" s="112" t="s">
        <v>160</v>
      </c>
      <c r="C42" s="4"/>
      <c r="D42" s="107"/>
      <c r="E42" s="113">
        <v>44198</v>
      </c>
      <c r="F42" s="114">
        <v>43.5</v>
      </c>
      <c r="G42" s="110">
        <v>43.5</v>
      </c>
      <c r="H42" s="111">
        <f t="shared" si="5"/>
        <v>0</v>
      </c>
      <c r="I42" s="152"/>
      <c r="J42" s="155"/>
      <c r="K42" s="156"/>
    </row>
    <row r="43" ht="15.75" customHeight="1" spans="1:11">
      <c r="A43" s="116"/>
      <c r="B43" s="112" t="s">
        <v>161</v>
      </c>
      <c r="C43" s="4"/>
      <c r="D43" s="107"/>
      <c r="E43" s="117">
        <v>0.25</v>
      </c>
      <c r="F43" s="114">
        <v>31</v>
      </c>
      <c r="G43" s="110">
        <v>31</v>
      </c>
      <c r="H43" s="111">
        <f t="shared" si="5"/>
        <v>0</v>
      </c>
      <c r="I43" s="152"/>
      <c r="J43" s="155"/>
      <c r="K43" s="156"/>
    </row>
    <row r="44" ht="15.75" customHeight="1" spans="1:11">
      <c r="A44" s="116"/>
      <c r="B44" s="112" t="s">
        <v>162</v>
      </c>
      <c r="C44" s="4"/>
      <c r="D44" s="107"/>
      <c r="E44" s="117">
        <v>0.25</v>
      </c>
      <c r="F44" s="114">
        <v>30</v>
      </c>
      <c r="G44" s="110">
        <v>30</v>
      </c>
      <c r="H44" s="111">
        <f t="shared" si="5"/>
        <v>0</v>
      </c>
      <c r="I44" s="152"/>
      <c r="J44" s="155"/>
      <c r="K44" s="156"/>
    </row>
    <row r="45" ht="15.75" customHeight="1" spans="1:11">
      <c r="A45" s="127"/>
      <c r="B45" s="112"/>
      <c r="C45" s="4"/>
      <c r="D45" s="107"/>
      <c r="E45" s="123"/>
      <c r="F45" s="128"/>
      <c r="G45" s="110"/>
      <c r="H45" s="111"/>
      <c r="I45" s="152"/>
      <c r="J45" s="164"/>
      <c r="K45" s="156"/>
    </row>
    <row r="46" ht="15.75" customHeight="1" spans="1:11">
      <c r="A46" s="116"/>
      <c r="B46" s="112" t="s">
        <v>163</v>
      </c>
      <c r="C46" s="4"/>
      <c r="D46" s="107"/>
      <c r="E46" s="117">
        <v>0.25</v>
      </c>
      <c r="F46" s="114">
        <v>2.875</v>
      </c>
      <c r="G46" s="110">
        <v>3</v>
      </c>
      <c r="H46" s="111">
        <f t="shared" ref="H46:H47" si="6">G46-F46</f>
        <v>0.125</v>
      </c>
      <c r="I46" s="152"/>
      <c r="J46" s="155"/>
      <c r="K46" s="156"/>
    </row>
    <row r="47" ht="15.75" customHeight="1" spans="1:11">
      <c r="A47" s="116"/>
      <c r="B47" s="112" t="s">
        <v>164</v>
      </c>
      <c r="C47" s="4"/>
      <c r="D47" s="107"/>
      <c r="E47" s="117">
        <v>0.25</v>
      </c>
      <c r="F47" s="114">
        <v>7.25</v>
      </c>
      <c r="G47" s="120">
        <v>7.75</v>
      </c>
      <c r="H47" s="111">
        <f t="shared" si="6"/>
        <v>0.5</v>
      </c>
      <c r="I47" s="152"/>
      <c r="J47" s="3" t="s">
        <v>154</v>
      </c>
      <c r="K47" s="156"/>
    </row>
    <row r="48" ht="15.75" customHeight="1" spans="1:11">
      <c r="A48" s="105"/>
      <c r="B48" s="112"/>
      <c r="C48" s="4"/>
      <c r="D48" s="107"/>
      <c r="E48" s="123"/>
      <c r="F48" s="128"/>
      <c r="G48" s="110"/>
      <c r="H48" s="111"/>
      <c r="I48" s="152"/>
      <c r="J48" s="164"/>
      <c r="K48" s="156"/>
    </row>
    <row r="49" ht="15.75" customHeight="1" spans="1:11">
      <c r="A49" s="105"/>
      <c r="B49" s="112"/>
      <c r="C49" s="4"/>
      <c r="D49" s="107"/>
      <c r="E49" s="123"/>
      <c r="F49" s="128"/>
      <c r="G49" s="110"/>
      <c r="H49" s="111"/>
      <c r="I49" s="152"/>
      <c r="J49" s="164"/>
      <c r="K49" s="156"/>
    </row>
    <row r="50" ht="15.75" customHeight="1" spans="1:11">
      <c r="A50" s="105"/>
      <c r="B50" s="112"/>
      <c r="C50" s="4"/>
      <c r="D50" s="107"/>
      <c r="E50" s="123"/>
      <c r="F50" s="128"/>
      <c r="G50" s="110"/>
      <c r="H50" s="111"/>
      <c r="I50" s="152"/>
      <c r="J50" s="164"/>
      <c r="K50" s="156"/>
    </row>
    <row r="51" ht="15.75" customHeight="1" spans="1:11">
      <c r="A51" s="105"/>
      <c r="B51" s="112"/>
      <c r="C51" s="4"/>
      <c r="D51" s="107"/>
      <c r="E51" s="123"/>
      <c r="F51" s="128"/>
      <c r="G51" s="110"/>
      <c r="H51" s="111"/>
      <c r="I51" s="152"/>
      <c r="J51" s="164"/>
      <c r="K51" s="156"/>
    </row>
    <row r="52" ht="15.75" customHeight="1" spans="1:11">
      <c r="A52" s="105"/>
      <c r="B52" s="112"/>
      <c r="C52" s="4"/>
      <c r="D52" s="107"/>
      <c r="E52" s="123"/>
      <c r="F52" s="128"/>
      <c r="G52" s="110"/>
      <c r="H52" s="111"/>
      <c r="I52" s="152"/>
      <c r="J52" s="164"/>
      <c r="K52" s="156"/>
    </row>
    <row r="53" ht="15.75" customHeight="1" spans="1:11">
      <c r="A53" s="129"/>
      <c r="B53" s="130"/>
      <c r="C53" s="92"/>
      <c r="D53" s="131"/>
      <c r="E53" s="132"/>
      <c r="F53" s="128"/>
      <c r="G53" s="133"/>
      <c r="H53" s="134"/>
      <c r="I53" s="165"/>
      <c r="J53" s="166"/>
      <c r="K53" s="156"/>
    </row>
    <row r="54" ht="15.75" customHeight="1" spans="1:11">
      <c r="A54" s="129"/>
      <c r="B54" s="130"/>
      <c r="C54" s="92"/>
      <c r="D54" s="131"/>
      <c r="E54" s="132"/>
      <c r="F54" s="128"/>
      <c r="G54" s="133"/>
      <c r="H54" s="134"/>
      <c r="I54" s="165"/>
      <c r="J54" s="166"/>
      <c r="K54" s="156"/>
    </row>
    <row r="55" ht="15.75" customHeight="1" spans="1:11">
      <c r="A55" s="135"/>
      <c r="B55" s="136"/>
      <c r="C55" s="81"/>
      <c r="D55" s="137"/>
      <c r="E55" s="138"/>
      <c r="F55" s="139"/>
      <c r="G55" s="140"/>
      <c r="H55" s="141"/>
      <c r="I55" s="167"/>
      <c r="J55" s="168"/>
      <c r="K55" s="158"/>
    </row>
    <row r="56" ht="33.75" customHeight="1" spans="1:11">
      <c r="A56" s="142" t="s">
        <v>144</v>
      </c>
      <c r="B56" s="11"/>
      <c r="C56" s="11"/>
      <c r="D56" s="11"/>
      <c r="E56" s="11"/>
      <c r="F56" s="11"/>
      <c r="G56" s="11"/>
      <c r="H56" s="11"/>
      <c r="I56" s="11"/>
      <c r="J56" s="11"/>
      <c r="K56" s="65"/>
    </row>
    <row r="57" ht="15.75" customHeight="1" spans="1:11">
      <c r="A57" s="143"/>
      <c r="K57" s="169"/>
    </row>
    <row r="58" ht="15.75" customHeight="1" spans="1:11">
      <c r="A58" s="144"/>
      <c r="K58" s="169"/>
    </row>
    <row r="59" ht="15.75" customHeight="1" spans="1:11">
      <c r="A59" s="144"/>
      <c r="K59" s="169"/>
    </row>
    <row r="60" ht="15.75" customHeight="1" spans="1:11">
      <c r="A60" s="144"/>
      <c r="K60" s="169"/>
    </row>
    <row r="61" ht="15.75" customHeight="1" spans="1:11">
      <c r="A61" s="144"/>
      <c r="K61" s="169"/>
    </row>
    <row r="62" ht="15.75" customHeight="1" spans="1:11">
      <c r="A62" s="144"/>
      <c r="K62" s="169"/>
    </row>
    <row r="63" ht="15.75" customHeight="1" spans="1:11">
      <c r="A63" s="144"/>
      <c r="K63" s="169"/>
    </row>
    <row r="64" ht="15.75" customHeight="1" spans="1:11">
      <c r="A64" s="144"/>
      <c r="K64" s="169"/>
    </row>
    <row r="65" ht="15.75" customHeight="1" spans="1:11">
      <c r="A65" s="144"/>
      <c r="K65" s="169"/>
    </row>
    <row r="66" ht="15.75" customHeight="1" spans="1:11">
      <c r="A66" s="144"/>
      <c r="K66" s="169"/>
    </row>
    <row r="67" ht="15.75" customHeight="1" spans="1:11">
      <c r="A67" s="144"/>
      <c r="K67" s="169"/>
    </row>
    <row r="68" ht="15.75" customHeight="1" spans="1:11">
      <c r="A68" s="144"/>
      <c r="K68" s="169"/>
    </row>
    <row r="69" ht="15.75" customHeight="1" spans="1:11">
      <c r="A69" s="144"/>
      <c r="K69" s="169"/>
    </row>
    <row r="70" ht="15.75" customHeight="1" spans="1:11">
      <c r="A70" s="144"/>
      <c r="K70" s="169"/>
    </row>
    <row r="71" ht="15.75" customHeight="1" spans="1:11">
      <c r="A71" s="144"/>
      <c r="K71" s="169"/>
    </row>
    <row r="72" ht="15.75" customHeight="1" spans="1:11">
      <c r="A72" s="144"/>
      <c r="K72" s="169"/>
    </row>
    <row r="73" ht="15.75" customHeight="1" spans="1:11">
      <c r="A73" s="144"/>
      <c r="K73" s="169"/>
    </row>
    <row r="74" ht="15.75" customHeight="1" spans="1:11">
      <c r="A74" s="144"/>
      <c r="K74" s="169"/>
    </row>
    <row r="75" ht="15.75" customHeight="1" spans="1:11">
      <c r="A75" s="144"/>
      <c r="K75" s="169"/>
    </row>
    <row r="76" ht="15.75" customHeight="1" spans="1:11">
      <c r="A76" s="144"/>
      <c r="K76" s="169"/>
    </row>
    <row r="77" ht="15.75" customHeight="1" spans="1:11">
      <c r="A77" s="144"/>
      <c r="K77" s="169"/>
    </row>
    <row r="78" ht="15.75" customHeight="1" spans="1:11">
      <c r="A78" s="144"/>
      <c r="K78" s="169"/>
    </row>
    <row r="79" ht="15.75" customHeight="1" spans="1:11">
      <c r="A79" s="144"/>
      <c r="K79" s="169"/>
    </row>
    <row r="80" ht="15.75" customHeight="1" spans="1:11">
      <c r="A80" s="144"/>
      <c r="K80" s="169"/>
    </row>
    <row r="81" ht="15.75" customHeight="1" spans="1:11">
      <c r="A81" s="144"/>
      <c r="K81" s="169"/>
    </row>
    <row r="82" ht="15.75" customHeight="1" spans="1:11">
      <c r="A82" s="144"/>
      <c r="K82" s="169"/>
    </row>
    <row r="83" ht="15.75" customHeight="1" spans="1:11">
      <c r="A83" s="144"/>
      <c r="K83" s="169"/>
    </row>
    <row r="84" ht="15.75" customHeight="1" spans="1:11">
      <c r="A84" s="144"/>
      <c r="K84" s="169"/>
    </row>
    <row r="85" ht="15.75" customHeight="1" spans="1:11">
      <c r="A85" s="144"/>
      <c r="K85" s="169"/>
    </row>
    <row r="86" ht="15.75" customHeight="1" spans="1:11">
      <c r="A86" s="144"/>
      <c r="K86" s="169"/>
    </row>
    <row r="87" ht="15.75" customHeight="1" spans="1:11">
      <c r="A87" s="144"/>
      <c r="K87" s="169"/>
    </row>
    <row r="88" ht="15.75" customHeight="1" spans="1:11">
      <c r="A88" s="144"/>
      <c r="K88" s="169"/>
    </row>
    <row r="89" ht="15.75" customHeight="1" spans="1:11">
      <c r="A89" s="144"/>
      <c r="K89" s="169"/>
    </row>
    <row r="90" ht="15.75" customHeight="1" spans="1:11">
      <c r="A90" s="144"/>
      <c r="K90" s="169"/>
    </row>
    <row r="91" ht="15.75" customHeight="1" spans="1:11">
      <c r="A91" s="144"/>
      <c r="K91" s="169"/>
    </row>
    <row r="92" ht="15.75" customHeight="1" spans="1:11">
      <c r="A92" s="144"/>
      <c r="K92" s="169"/>
    </row>
    <row r="93" ht="15.75" customHeight="1" spans="1:11">
      <c r="A93" s="144"/>
      <c r="K93" s="169"/>
    </row>
    <row r="94" ht="15.75" customHeight="1" spans="1:11">
      <c r="A94" s="144"/>
      <c r="K94" s="169"/>
    </row>
    <row r="95" ht="15.75" customHeight="1" spans="1:11">
      <c r="A95" s="144"/>
      <c r="K95" s="169"/>
    </row>
    <row r="96" ht="15.75" customHeight="1" spans="1:11">
      <c r="A96" s="144"/>
      <c r="K96" s="169"/>
    </row>
    <row r="97" ht="15.75" customHeight="1" spans="1:11">
      <c r="A97" s="144"/>
      <c r="K97" s="169"/>
    </row>
    <row r="98" ht="15.75" customHeight="1" spans="1:11">
      <c r="A98" s="144"/>
      <c r="K98" s="169"/>
    </row>
    <row r="99" ht="15.75" customHeight="1" spans="1:11">
      <c r="A99" s="144"/>
      <c r="K99" s="169"/>
    </row>
    <row r="100" ht="15.75" customHeight="1" spans="1:11">
      <c r="A100" s="144"/>
      <c r="K100" s="169"/>
    </row>
    <row r="101" ht="15.75" customHeight="1" spans="1:11">
      <c r="A101" s="144"/>
      <c r="K101" s="169"/>
    </row>
    <row r="102" ht="15.75" customHeight="1" spans="1:11">
      <c r="A102" s="144"/>
      <c r="K102" s="169"/>
    </row>
    <row r="103" ht="15.75" customHeight="1" spans="1:11">
      <c r="A103" s="144"/>
      <c r="K103" s="169"/>
    </row>
    <row r="104" ht="15.75" customHeight="1" spans="1:11">
      <c r="A104" s="144"/>
      <c r="K104" s="169"/>
    </row>
    <row r="105" ht="15.75" customHeight="1" spans="1:11">
      <c r="A105" s="144"/>
      <c r="K105" s="169"/>
    </row>
    <row r="106" ht="15.75" customHeight="1" spans="1:11">
      <c r="A106" s="144"/>
      <c r="K106" s="169"/>
    </row>
    <row r="107" ht="15.75" customHeight="1" spans="1:11">
      <c r="A107" s="144"/>
      <c r="K107" s="169"/>
    </row>
    <row r="108" ht="15.75" customHeight="1" spans="1:11">
      <c r="A108" s="144"/>
      <c r="K108" s="169"/>
    </row>
    <row r="109" ht="15.75" customHeight="1" spans="1:11">
      <c r="A109" s="144"/>
      <c r="K109" s="169"/>
    </row>
    <row r="110" ht="15.75" customHeight="1" spans="1:11">
      <c r="A110" s="144"/>
      <c r="K110" s="169"/>
    </row>
    <row r="111" ht="15.75" customHeight="1" spans="1:11">
      <c r="A111" s="144"/>
      <c r="K111" s="169"/>
    </row>
    <row r="112" ht="15.75" customHeight="1" spans="1:11">
      <c r="A112" s="144"/>
      <c r="K112" s="169"/>
    </row>
    <row r="113" ht="15.75" customHeight="1" spans="1:11">
      <c r="A113" s="170"/>
      <c r="B113" s="171"/>
      <c r="C113" s="171"/>
      <c r="D113" s="171"/>
      <c r="E113" s="171"/>
      <c r="F113" s="171"/>
      <c r="G113" s="171"/>
      <c r="H113" s="171"/>
      <c r="I113" s="171"/>
      <c r="J113" s="171"/>
      <c r="K113" s="119"/>
    </row>
    <row r="114" ht="42" customHeight="1" spans="1:11">
      <c r="A114" s="172" t="s">
        <v>145</v>
      </c>
      <c r="B114" s="2"/>
      <c r="C114" s="2"/>
      <c r="D114" s="2"/>
      <c r="E114" s="2"/>
      <c r="F114" s="2"/>
      <c r="G114" s="2"/>
      <c r="H114" s="2"/>
      <c r="I114" s="2"/>
      <c r="J114" s="2"/>
      <c r="K114" s="4"/>
    </row>
    <row r="115" customHeight="1" spans="1:1">
      <c r="A115" s="173"/>
    </row>
    <row r="172" ht="33" customHeight="1" spans="1:11">
      <c r="A172" s="172" t="s">
        <v>145</v>
      </c>
      <c r="B172" s="2"/>
      <c r="C172" s="2"/>
      <c r="D172" s="2"/>
      <c r="E172" s="2"/>
      <c r="F172" s="2"/>
      <c r="G172" s="2"/>
      <c r="H172" s="2"/>
      <c r="I172" s="2"/>
      <c r="J172" s="2"/>
      <c r="K172" s="4"/>
    </row>
    <row r="173" customHeight="1" spans="1:1">
      <c r="A173" s="173"/>
    </row>
    <row r="230" ht="15.75" customHeight="1" spans="1:11">
      <c r="A230" s="174" t="s">
        <v>145</v>
      </c>
      <c r="B230" s="2"/>
      <c r="C230" s="2"/>
      <c r="D230" s="2"/>
      <c r="E230" s="2"/>
      <c r="F230" s="2"/>
      <c r="G230" s="2"/>
      <c r="H230" s="2"/>
      <c r="I230" s="2"/>
      <c r="J230" s="2"/>
      <c r="K230" s="4"/>
    </row>
    <row r="231" customHeight="1" spans="1:1">
      <c r="A231" s="173"/>
    </row>
    <row r="288" ht="15.75" customHeight="1" spans="1:11">
      <c r="A288" s="174" t="s">
        <v>145</v>
      </c>
      <c r="B288" s="2"/>
      <c r="C288" s="2"/>
      <c r="D288" s="2"/>
      <c r="E288" s="2"/>
      <c r="F288" s="2"/>
      <c r="G288" s="2"/>
      <c r="H288" s="2"/>
      <c r="I288" s="2"/>
      <c r="J288" s="2"/>
      <c r="K288" s="4"/>
    </row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87">
    <mergeCell ref="A1:K1"/>
    <mergeCell ref="A2:B2"/>
    <mergeCell ref="C2:F2"/>
    <mergeCell ref="G2:I2"/>
    <mergeCell ref="J2:K2"/>
    <mergeCell ref="A3:B3"/>
    <mergeCell ref="C3:F3"/>
    <mergeCell ref="G3:I3"/>
    <mergeCell ref="J3:K3"/>
    <mergeCell ref="A4:B4"/>
    <mergeCell ref="C4:F4"/>
    <mergeCell ref="G4:I4"/>
    <mergeCell ref="J4:K4"/>
    <mergeCell ref="A5:B5"/>
    <mergeCell ref="C5:F5"/>
    <mergeCell ref="G5:I5"/>
    <mergeCell ref="J5:K5"/>
    <mergeCell ref="A6:B6"/>
    <mergeCell ref="C6:F6"/>
    <mergeCell ref="G6:I6"/>
    <mergeCell ref="J6:K6"/>
    <mergeCell ref="A7:B7"/>
    <mergeCell ref="C7:F7"/>
    <mergeCell ref="G7:I7"/>
    <mergeCell ref="J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56:K56"/>
    <mergeCell ref="A114:K114"/>
    <mergeCell ref="A172:K172"/>
    <mergeCell ref="A230:K230"/>
    <mergeCell ref="A288:K288"/>
    <mergeCell ref="K10:K14"/>
    <mergeCell ref="K15:K20"/>
    <mergeCell ref="K21:K22"/>
    <mergeCell ref="K24:K55"/>
    <mergeCell ref="A231:K287"/>
    <mergeCell ref="A289:K345"/>
    <mergeCell ref="A57:K113"/>
    <mergeCell ref="A115:K171"/>
    <mergeCell ref="A173:K229"/>
  </mergeCells>
  <printOptions horizontalCentered="1" gridLines="1"/>
  <pageMargins left="0.7" right="0.7" top="0.75" bottom="1.54152249134948" header="0" footer="0"/>
  <pageSetup paperSize="1" fitToHeight="0" pageOrder="overThenDown" orientation="landscape" cellComments="atEnd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9900"/>
    <outlinePr summaryBelow="0" summaryRight="0"/>
    <pageSetUpPr fitToPage="1"/>
  </sheetPr>
  <dimension ref="A1:K1005"/>
  <sheetViews>
    <sheetView workbookViewId="0">
      <selection activeCell="A1" sqref="A1:K1"/>
    </sheetView>
  </sheetViews>
  <sheetFormatPr defaultColWidth="10.2814814814815" defaultRowHeight="15" customHeight="1"/>
  <cols>
    <col min="1" max="1" width="9.71111111111111" customWidth="1"/>
    <col min="2" max="2" width="22.7111111111111" customWidth="1"/>
    <col min="3" max="3" width="22.2814814814815" customWidth="1"/>
    <col min="4" max="4" width="19.7111111111111" customWidth="1"/>
    <col min="5" max="5" width="8.71111111111111" customWidth="1"/>
    <col min="6" max="9" width="9.57037037037037" customWidth="1"/>
    <col min="10" max="10" width="20.2814814814815" customWidth="1"/>
    <col min="11" max="11" width="60.7111111111111" customWidth="1"/>
    <col min="12" max="26" width="9.57037037037037" customWidth="1"/>
  </cols>
  <sheetData>
    <row r="1" ht="33" customHeight="1" spans="1:11">
      <c r="A1" s="86"/>
      <c r="B1" s="87"/>
      <c r="C1" s="87"/>
      <c r="D1" s="87"/>
      <c r="E1" s="87"/>
      <c r="F1" s="87"/>
      <c r="G1" s="87"/>
      <c r="H1" s="87"/>
      <c r="I1" s="87"/>
      <c r="J1" s="87"/>
      <c r="K1" s="21"/>
    </row>
    <row r="2" ht="18" spans="1:11">
      <c r="A2" s="88" t="s">
        <v>0</v>
      </c>
      <c r="B2" s="4"/>
      <c r="C2" s="89" t="e">
        <f>#REF!</f>
        <v>#REF!</v>
      </c>
      <c r="D2" s="2"/>
      <c r="E2" s="2"/>
      <c r="F2" s="4"/>
      <c r="G2" s="90" t="s">
        <v>22</v>
      </c>
      <c r="H2" s="2"/>
      <c r="I2" s="2"/>
      <c r="J2" s="64" t="e">
        <f>#REF!</f>
        <v>#REF!</v>
      </c>
      <c r="K2" s="29"/>
    </row>
    <row r="3" ht="15.75" spans="1:11">
      <c r="A3" s="88" t="s">
        <v>97</v>
      </c>
      <c r="B3" s="4"/>
      <c r="C3" s="5"/>
      <c r="D3" s="2"/>
      <c r="E3" s="2"/>
      <c r="F3" s="4"/>
      <c r="G3" s="90" t="s">
        <v>98</v>
      </c>
      <c r="H3" s="2"/>
      <c r="I3" s="4"/>
      <c r="J3" s="145">
        <v>44995</v>
      </c>
      <c r="K3" s="29"/>
    </row>
    <row r="4" ht="15.75" spans="1:11">
      <c r="A4" s="88" t="s">
        <v>4</v>
      </c>
      <c r="B4" s="4"/>
      <c r="C4" s="5" t="e">
        <f>#REF!</f>
        <v>#REF!</v>
      </c>
      <c r="D4" s="2"/>
      <c r="E4" s="2"/>
      <c r="F4" s="4"/>
      <c r="G4" s="90" t="s">
        <v>99</v>
      </c>
      <c r="H4" s="2"/>
      <c r="I4" s="4"/>
      <c r="J4" s="5" t="s">
        <v>165</v>
      </c>
      <c r="K4" s="29"/>
    </row>
    <row r="5" ht="15.75" spans="1:11">
      <c r="A5" s="88" t="s">
        <v>6</v>
      </c>
      <c r="B5" s="4"/>
      <c r="C5" s="5" t="e">
        <f>#REF!</f>
        <v>#REF!</v>
      </c>
      <c r="D5" s="2"/>
      <c r="E5" s="2"/>
      <c r="F5" s="4"/>
      <c r="G5" s="90" t="s">
        <v>32</v>
      </c>
      <c r="H5" s="2"/>
      <c r="I5" s="4"/>
      <c r="J5" s="146" t="s">
        <v>101</v>
      </c>
      <c r="K5" s="29"/>
    </row>
    <row r="6" ht="15.75" spans="1:11">
      <c r="A6" s="88" t="s">
        <v>102</v>
      </c>
      <c r="B6" s="4"/>
      <c r="C6" s="5" t="e">
        <f>#REF!</f>
        <v>#REF!</v>
      </c>
      <c r="D6" s="2"/>
      <c r="E6" s="2"/>
      <c r="F6" s="4"/>
      <c r="G6" s="90" t="s">
        <v>103</v>
      </c>
      <c r="H6" s="2"/>
      <c r="I6" s="4"/>
      <c r="J6" s="147"/>
      <c r="K6" s="29"/>
    </row>
    <row r="7" ht="15.75" spans="1:11">
      <c r="A7" s="91" t="s">
        <v>104</v>
      </c>
      <c r="B7" s="92"/>
      <c r="C7" s="93" t="s">
        <v>29</v>
      </c>
      <c r="D7" s="94"/>
      <c r="E7" s="94"/>
      <c r="F7" s="92"/>
      <c r="G7" s="95" t="s">
        <v>105</v>
      </c>
      <c r="H7" s="94"/>
      <c r="I7" s="92"/>
      <c r="J7" s="148"/>
      <c r="K7" s="149"/>
    </row>
    <row r="8" ht="36.75" spans="1:11">
      <c r="A8" s="96" t="s">
        <v>106</v>
      </c>
      <c r="B8" s="94"/>
      <c r="C8" s="94"/>
      <c r="D8" s="94"/>
      <c r="E8" s="94"/>
      <c r="F8" s="94"/>
      <c r="G8" s="94"/>
      <c r="H8" s="94"/>
      <c r="I8" s="94"/>
      <c r="J8" s="94"/>
      <c r="K8" s="149"/>
    </row>
    <row r="9" ht="60" customHeight="1" spans="1:11">
      <c r="A9" s="97" t="s">
        <v>107</v>
      </c>
      <c r="B9" s="98" t="s">
        <v>108</v>
      </c>
      <c r="C9" s="99"/>
      <c r="D9" s="100" t="s">
        <v>109</v>
      </c>
      <c r="E9" s="101" t="s">
        <v>110</v>
      </c>
      <c r="F9" s="102" t="s">
        <v>111</v>
      </c>
      <c r="G9" s="103" t="s">
        <v>112</v>
      </c>
      <c r="H9" s="104" t="s">
        <v>113</v>
      </c>
      <c r="I9" s="104" t="s">
        <v>114</v>
      </c>
      <c r="J9" s="150" t="s">
        <v>115</v>
      </c>
      <c r="K9" s="151" t="s">
        <v>116</v>
      </c>
    </row>
    <row r="10" ht="15.75" spans="1:11">
      <c r="A10" s="105"/>
      <c r="B10" s="106"/>
      <c r="C10" s="4"/>
      <c r="D10" s="107"/>
      <c r="E10" s="108"/>
      <c r="F10" s="109"/>
      <c r="G10" s="110"/>
      <c r="H10" s="111"/>
      <c r="I10" s="152"/>
      <c r="J10" s="153"/>
      <c r="K10" s="154" t="s">
        <v>117</v>
      </c>
    </row>
    <row r="11" ht="15.75" spans="1:11">
      <c r="A11" s="105"/>
      <c r="B11" s="112" t="s">
        <v>118</v>
      </c>
      <c r="C11" s="4"/>
      <c r="D11" s="107"/>
      <c r="E11" s="113">
        <v>44198</v>
      </c>
      <c r="F11" s="114">
        <v>54</v>
      </c>
      <c r="G11" s="110">
        <v>54.25</v>
      </c>
      <c r="H11" s="111">
        <f t="shared" ref="H11:H12" si="0">G11-F11</f>
        <v>0.25</v>
      </c>
      <c r="I11" s="152"/>
      <c r="J11" s="155"/>
      <c r="K11" s="156"/>
    </row>
    <row r="12" ht="15.75" spans="1:11">
      <c r="A12" s="105"/>
      <c r="B12" s="112" t="s">
        <v>119</v>
      </c>
      <c r="C12" s="4"/>
      <c r="D12" s="107"/>
      <c r="E12" s="113">
        <v>44198</v>
      </c>
      <c r="F12" s="114">
        <v>54</v>
      </c>
      <c r="G12" s="110">
        <v>53.75</v>
      </c>
      <c r="H12" s="111">
        <f t="shared" si="0"/>
        <v>-0.25</v>
      </c>
      <c r="I12" s="175">
        <v>53.75</v>
      </c>
      <c r="J12" s="157" t="s">
        <v>146</v>
      </c>
      <c r="K12" s="156"/>
    </row>
    <row r="13" ht="15.75" spans="1:11">
      <c r="A13" s="105"/>
      <c r="B13" s="112"/>
      <c r="C13" s="4"/>
      <c r="D13" s="115"/>
      <c r="E13" s="113"/>
      <c r="F13" s="114"/>
      <c r="G13" s="110"/>
      <c r="H13" s="111"/>
      <c r="I13" s="152"/>
      <c r="J13" s="155"/>
      <c r="K13" s="156"/>
    </row>
    <row r="14" ht="16.5" spans="1:11">
      <c r="A14" s="105"/>
      <c r="B14" s="112" t="s">
        <v>120</v>
      </c>
      <c r="C14" s="4"/>
      <c r="D14" s="107"/>
      <c r="E14" s="113">
        <v>44200</v>
      </c>
      <c r="F14" s="114">
        <v>10</v>
      </c>
      <c r="G14" s="110">
        <v>10</v>
      </c>
      <c r="H14" s="111">
        <f t="shared" ref="H14:H16" si="1">G14-F14</f>
        <v>0</v>
      </c>
      <c r="I14" s="152"/>
      <c r="J14" s="155"/>
      <c r="K14" s="158"/>
    </row>
    <row r="15" ht="15.75" spans="1:11">
      <c r="A15" s="105"/>
      <c r="B15" s="112" t="s">
        <v>121</v>
      </c>
      <c r="C15" s="4"/>
      <c r="D15" s="107"/>
      <c r="E15" s="113">
        <v>44200</v>
      </c>
      <c r="F15" s="114">
        <v>8.75</v>
      </c>
      <c r="G15" s="110">
        <v>8.75</v>
      </c>
      <c r="H15" s="111">
        <f t="shared" si="1"/>
        <v>0</v>
      </c>
      <c r="I15" s="152"/>
      <c r="J15" s="153"/>
      <c r="K15" s="159" t="s">
        <v>167</v>
      </c>
    </row>
    <row r="16" ht="15.75" spans="1:11">
      <c r="A16" s="105"/>
      <c r="B16" s="112" t="s">
        <v>123</v>
      </c>
      <c r="C16" s="4"/>
      <c r="D16" s="107"/>
      <c r="E16" s="113">
        <v>44200</v>
      </c>
      <c r="F16" s="114">
        <v>6.25</v>
      </c>
      <c r="G16" s="110">
        <v>6.375</v>
      </c>
      <c r="H16" s="111">
        <f t="shared" si="1"/>
        <v>0.125</v>
      </c>
      <c r="I16" s="175">
        <v>5.625</v>
      </c>
      <c r="J16" s="157" t="s">
        <v>146</v>
      </c>
      <c r="K16" s="156"/>
    </row>
    <row r="17" ht="15.75" spans="1:11">
      <c r="A17" s="105"/>
      <c r="B17" s="106"/>
      <c r="C17" s="4"/>
      <c r="D17" s="107"/>
      <c r="E17" s="108"/>
      <c r="F17" s="109"/>
      <c r="G17" s="110"/>
      <c r="H17" s="111"/>
      <c r="I17" s="152"/>
      <c r="J17" s="153"/>
      <c r="K17" s="156"/>
    </row>
    <row r="18" ht="15.75" spans="1:11">
      <c r="A18" s="116"/>
      <c r="B18" s="112" t="s">
        <v>151</v>
      </c>
      <c r="C18" s="4"/>
      <c r="D18" s="107"/>
      <c r="E18" s="117">
        <v>0.25</v>
      </c>
      <c r="F18" s="114">
        <v>5.5</v>
      </c>
      <c r="G18" s="110">
        <v>5.5</v>
      </c>
      <c r="H18" s="111">
        <f t="shared" ref="H18:H23" si="2">G18-F18</f>
        <v>0</v>
      </c>
      <c r="I18" s="152"/>
      <c r="J18" s="155"/>
      <c r="K18" s="156"/>
    </row>
    <row r="19" ht="15.75" spans="1:11">
      <c r="A19" s="116"/>
      <c r="B19" s="112" t="s">
        <v>153</v>
      </c>
      <c r="C19" s="4"/>
      <c r="D19" s="107"/>
      <c r="E19" s="117">
        <v>0.25</v>
      </c>
      <c r="F19" s="114">
        <v>5.5</v>
      </c>
      <c r="G19" s="110">
        <v>5.375</v>
      </c>
      <c r="H19" s="111">
        <f t="shared" si="2"/>
        <v>-0.125</v>
      </c>
      <c r="I19" s="152"/>
      <c r="J19" s="155"/>
      <c r="K19" s="156"/>
    </row>
    <row r="20" ht="16.5" spans="1:11">
      <c r="A20" s="105"/>
      <c r="B20" s="118" t="s">
        <v>125</v>
      </c>
      <c r="C20" s="119"/>
      <c r="D20" s="107"/>
      <c r="E20" s="117">
        <v>0.125</v>
      </c>
      <c r="F20" s="114">
        <v>3.875</v>
      </c>
      <c r="G20" s="120">
        <v>3.625</v>
      </c>
      <c r="H20" s="111">
        <f t="shared" si="2"/>
        <v>-0.25</v>
      </c>
      <c r="I20" s="175">
        <v>3.625</v>
      </c>
      <c r="J20" s="157" t="s">
        <v>168</v>
      </c>
      <c r="K20" s="158"/>
    </row>
    <row r="21" ht="15.75" customHeight="1" spans="1:11">
      <c r="A21" s="105"/>
      <c r="B21" s="118" t="s">
        <v>126</v>
      </c>
      <c r="C21" s="119"/>
      <c r="D21" s="107"/>
      <c r="E21" s="117">
        <v>0.125</v>
      </c>
      <c r="F21" s="114">
        <v>4.25</v>
      </c>
      <c r="G21" s="110">
        <v>4.25</v>
      </c>
      <c r="H21" s="111">
        <f t="shared" si="2"/>
        <v>0</v>
      </c>
      <c r="I21" s="152"/>
      <c r="J21" s="3"/>
      <c r="K21" s="160" t="s">
        <v>169</v>
      </c>
    </row>
    <row r="22" ht="15.75" customHeight="1" spans="1:11">
      <c r="A22" s="105"/>
      <c r="B22" s="118" t="s">
        <v>128</v>
      </c>
      <c r="C22" s="119"/>
      <c r="D22" s="107"/>
      <c r="E22" s="117">
        <v>0.125</v>
      </c>
      <c r="F22" s="114">
        <v>10</v>
      </c>
      <c r="G22" s="120">
        <v>10.5</v>
      </c>
      <c r="H22" s="111">
        <f t="shared" si="2"/>
        <v>0.5</v>
      </c>
      <c r="I22" s="175">
        <v>10.5</v>
      </c>
      <c r="J22" s="157" t="s">
        <v>168</v>
      </c>
      <c r="K22" s="158"/>
    </row>
    <row r="23" ht="15.75" customHeight="1" spans="1:11">
      <c r="A23" s="105"/>
      <c r="B23" s="118" t="s">
        <v>129</v>
      </c>
      <c r="C23" s="119"/>
      <c r="D23" s="107"/>
      <c r="E23" s="117">
        <v>0.125</v>
      </c>
      <c r="F23" s="114">
        <v>8.5</v>
      </c>
      <c r="G23" s="110">
        <v>8.5</v>
      </c>
      <c r="H23" s="111">
        <f t="shared" si="2"/>
        <v>0</v>
      </c>
      <c r="I23" s="152"/>
      <c r="J23" s="155"/>
      <c r="K23" s="161"/>
    </row>
    <row r="24" ht="15.75" customHeight="1" spans="1:11">
      <c r="A24" s="105"/>
      <c r="B24" s="106"/>
      <c r="C24" s="4"/>
      <c r="D24" s="107"/>
      <c r="E24" s="121"/>
      <c r="F24" s="114"/>
      <c r="G24" s="110"/>
      <c r="H24" s="111"/>
      <c r="I24" s="152"/>
      <c r="J24" s="155"/>
      <c r="K24" s="162"/>
    </row>
    <row r="25" ht="15.75" customHeight="1" spans="1:11">
      <c r="A25" s="105"/>
      <c r="B25" s="118" t="s">
        <v>130</v>
      </c>
      <c r="C25" s="119"/>
      <c r="D25" s="107"/>
      <c r="E25" s="117">
        <v>0</v>
      </c>
      <c r="F25" s="114">
        <v>0.25</v>
      </c>
      <c r="G25" s="110">
        <v>0.25</v>
      </c>
      <c r="H25" s="111">
        <f t="shared" ref="H25:H28" si="3">G25-F25</f>
        <v>0</v>
      </c>
      <c r="I25" s="152"/>
      <c r="J25" s="155"/>
      <c r="K25" s="156"/>
    </row>
    <row r="26" ht="15.75" customHeight="1" spans="1:11">
      <c r="A26" s="105"/>
      <c r="B26" s="118" t="s">
        <v>131</v>
      </c>
      <c r="C26" s="119"/>
      <c r="D26" s="107"/>
      <c r="E26" s="117">
        <v>0.125</v>
      </c>
      <c r="F26" s="114">
        <v>11</v>
      </c>
      <c r="G26" s="110">
        <v>11</v>
      </c>
      <c r="H26" s="111">
        <f t="shared" si="3"/>
        <v>0</v>
      </c>
      <c r="I26" s="152"/>
      <c r="J26" s="155"/>
      <c r="K26" s="156"/>
    </row>
    <row r="27" ht="15.75" customHeight="1" spans="1:11">
      <c r="A27" s="105"/>
      <c r="B27" s="118" t="s">
        <v>132</v>
      </c>
      <c r="C27" s="119"/>
      <c r="D27" s="107"/>
      <c r="E27" s="117">
        <v>0.125</v>
      </c>
      <c r="F27" s="114">
        <v>2.5</v>
      </c>
      <c r="G27" s="120">
        <v>2.125</v>
      </c>
      <c r="H27" s="111">
        <f t="shared" si="3"/>
        <v>-0.375</v>
      </c>
      <c r="I27" s="152"/>
      <c r="J27" s="163" t="s">
        <v>170</v>
      </c>
      <c r="K27" s="156"/>
    </row>
    <row r="28" ht="15.75" customHeight="1" spans="1:11">
      <c r="A28" s="105"/>
      <c r="B28" s="118" t="s">
        <v>133</v>
      </c>
      <c r="C28" s="119"/>
      <c r="D28" s="107"/>
      <c r="E28" s="117">
        <v>0.25</v>
      </c>
      <c r="F28" s="114">
        <v>13</v>
      </c>
      <c r="G28" s="110">
        <v>13</v>
      </c>
      <c r="H28" s="111">
        <f t="shared" si="3"/>
        <v>0</v>
      </c>
      <c r="I28" s="152"/>
      <c r="J28" s="155"/>
      <c r="K28" s="156"/>
    </row>
    <row r="29" ht="15.75" customHeight="1" spans="1:11">
      <c r="A29" s="105"/>
      <c r="B29" s="106"/>
      <c r="C29" s="4"/>
      <c r="D29" s="107"/>
      <c r="E29" s="113"/>
      <c r="F29" s="114"/>
      <c r="G29" s="110"/>
      <c r="H29" s="111"/>
      <c r="I29" s="152"/>
      <c r="J29" s="155"/>
      <c r="K29" s="156"/>
    </row>
    <row r="30" ht="15.75" customHeight="1" spans="1:11">
      <c r="A30" s="105"/>
      <c r="B30" s="122" t="s">
        <v>134</v>
      </c>
      <c r="C30" s="4"/>
      <c r="D30" s="107"/>
      <c r="E30" s="113">
        <v>44198</v>
      </c>
      <c r="F30" s="114">
        <v>36</v>
      </c>
      <c r="G30" s="110">
        <v>35.5</v>
      </c>
      <c r="H30" s="111">
        <f t="shared" ref="H30:H37" si="4">G30-F30</f>
        <v>-0.5</v>
      </c>
      <c r="I30" s="152"/>
      <c r="J30" s="155"/>
      <c r="K30" s="156"/>
    </row>
    <row r="31" ht="15.75" customHeight="1" spans="1:11">
      <c r="A31" s="105"/>
      <c r="B31" s="118" t="s">
        <v>135</v>
      </c>
      <c r="C31" s="119"/>
      <c r="D31" s="107"/>
      <c r="E31" s="123">
        <v>0</v>
      </c>
      <c r="F31" s="124">
        <v>3.5</v>
      </c>
      <c r="G31" s="110">
        <v>3.5</v>
      </c>
      <c r="H31" s="111">
        <f t="shared" si="4"/>
        <v>0</v>
      </c>
      <c r="I31" s="152"/>
      <c r="J31" s="155"/>
      <c r="K31" s="156"/>
    </row>
    <row r="32" ht="15.75" customHeight="1" spans="1:11">
      <c r="A32" s="105"/>
      <c r="B32" s="118" t="s">
        <v>136</v>
      </c>
      <c r="C32" s="119"/>
      <c r="D32" s="107"/>
      <c r="E32" s="113">
        <v>44198</v>
      </c>
      <c r="F32" s="124">
        <v>33.5</v>
      </c>
      <c r="G32" s="110">
        <v>34</v>
      </c>
      <c r="H32" s="111">
        <f t="shared" si="4"/>
        <v>0.5</v>
      </c>
      <c r="I32" s="152"/>
      <c r="J32" s="155"/>
      <c r="K32" s="156"/>
    </row>
    <row r="33" ht="15.75" customHeight="1" spans="1:11">
      <c r="A33" s="105"/>
      <c r="B33" s="118" t="s">
        <v>137</v>
      </c>
      <c r="C33" s="119"/>
      <c r="D33" s="107"/>
      <c r="E33" s="113">
        <v>44198</v>
      </c>
      <c r="F33" s="124">
        <v>30</v>
      </c>
      <c r="G33" s="110">
        <v>30</v>
      </c>
      <c r="H33" s="111">
        <f t="shared" si="4"/>
        <v>0</v>
      </c>
      <c r="I33" s="152"/>
      <c r="J33" s="3"/>
      <c r="K33" s="156"/>
    </row>
    <row r="34" ht="15.75" customHeight="1" spans="1:11">
      <c r="A34" s="105"/>
      <c r="B34" s="118" t="s">
        <v>138</v>
      </c>
      <c r="C34" s="119"/>
      <c r="D34" s="107"/>
      <c r="E34" s="113">
        <v>44198</v>
      </c>
      <c r="F34" s="124">
        <v>8</v>
      </c>
      <c r="G34" s="110">
        <v>8</v>
      </c>
      <c r="H34" s="111">
        <f t="shared" si="4"/>
        <v>0</v>
      </c>
      <c r="I34" s="152"/>
      <c r="J34" s="155"/>
      <c r="K34" s="156"/>
    </row>
    <row r="35" ht="15.75" customHeight="1" spans="1:11">
      <c r="A35" s="105"/>
      <c r="B35" s="118" t="s">
        <v>139</v>
      </c>
      <c r="C35" s="119"/>
      <c r="D35" s="107"/>
      <c r="E35" s="123">
        <v>0</v>
      </c>
      <c r="F35" s="124">
        <v>41</v>
      </c>
      <c r="G35" s="110">
        <v>41</v>
      </c>
      <c r="H35" s="111">
        <f t="shared" si="4"/>
        <v>0</v>
      </c>
      <c r="I35" s="152"/>
      <c r="J35" s="155"/>
      <c r="K35" s="156"/>
    </row>
    <row r="36" ht="15.75" customHeight="1" spans="1:11">
      <c r="A36" s="105"/>
      <c r="B36" s="118" t="s">
        <v>140</v>
      </c>
      <c r="C36" s="119"/>
      <c r="D36" s="107"/>
      <c r="E36" s="113">
        <v>44198</v>
      </c>
      <c r="F36" s="124">
        <v>86</v>
      </c>
      <c r="G36" s="110">
        <v>86</v>
      </c>
      <c r="H36" s="111">
        <f t="shared" si="4"/>
        <v>0</v>
      </c>
      <c r="I36" s="152"/>
      <c r="J36" s="3"/>
      <c r="K36" s="156"/>
    </row>
    <row r="37" ht="15.75" customHeight="1" spans="1:11">
      <c r="A37" s="105"/>
      <c r="B37" s="118" t="s">
        <v>141</v>
      </c>
      <c r="C37" s="119"/>
      <c r="D37" s="107"/>
      <c r="E37" s="123">
        <v>1</v>
      </c>
      <c r="F37" s="124">
        <v>80</v>
      </c>
      <c r="G37" s="110">
        <v>80</v>
      </c>
      <c r="H37" s="111">
        <f t="shared" si="4"/>
        <v>0</v>
      </c>
      <c r="I37" s="152"/>
      <c r="J37" s="3"/>
      <c r="K37" s="156"/>
    </row>
    <row r="38" ht="15.75" customHeight="1" spans="1:11">
      <c r="A38" s="105"/>
      <c r="B38" s="112"/>
      <c r="C38" s="4"/>
      <c r="D38" s="107"/>
      <c r="E38" s="123"/>
      <c r="F38" s="124"/>
      <c r="G38" s="110"/>
      <c r="H38" s="111"/>
      <c r="I38" s="152"/>
      <c r="J38" s="155"/>
      <c r="K38" s="156"/>
    </row>
    <row r="39" ht="15.75" customHeight="1" spans="1:11">
      <c r="A39" s="125" t="s">
        <v>155</v>
      </c>
      <c r="B39" s="112" t="s">
        <v>156</v>
      </c>
      <c r="C39" s="4"/>
      <c r="D39" s="107"/>
      <c r="E39" s="113">
        <v>44198</v>
      </c>
      <c r="F39" s="114">
        <v>44</v>
      </c>
      <c r="G39" s="110">
        <v>44.25</v>
      </c>
      <c r="H39" s="111">
        <f t="shared" ref="H39:H44" si="5">G39-F39</f>
        <v>0.25</v>
      </c>
      <c r="I39" s="152"/>
      <c r="J39" s="155"/>
      <c r="K39" s="156"/>
    </row>
    <row r="40" ht="15.75" customHeight="1" spans="1:11">
      <c r="A40" s="125" t="s">
        <v>155</v>
      </c>
      <c r="B40" s="112" t="s">
        <v>157</v>
      </c>
      <c r="C40" s="4"/>
      <c r="D40" s="107"/>
      <c r="E40" s="113">
        <v>44198</v>
      </c>
      <c r="F40" s="114">
        <v>45</v>
      </c>
      <c r="G40" s="110">
        <v>45</v>
      </c>
      <c r="H40" s="111">
        <f t="shared" si="5"/>
        <v>0</v>
      </c>
      <c r="I40" s="152"/>
      <c r="J40" s="155"/>
      <c r="K40" s="156"/>
    </row>
    <row r="41" ht="15.75" customHeight="1" spans="1:11">
      <c r="A41" s="126" t="s">
        <v>8</v>
      </c>
      <c r="B41" s="112" t="s">
        <v>158</v>
      </c>
      <c r="C41" s="4"/>
      <c r="D41" s="107"/>
      <c r="E41" s="113">
        <v>44198</v>
      </c>
      <c r="F41" s="114">
        <v>43</v>
      </c>
      <c r="G41" s="110">
        <v>43</v>
      </c>
      <c r="H41" s="111">
        <f t="shared" si="5"/>
        <v>0</v>
      </c>
      <c r="I41" s="152"/>
      <c r="J41" s="155"/>
      <c r="K41" s="156"/>
    </row>
    <row r="42" ht="15.75" customHeight="1" spans="1:11">
      <c r="A42" s="126" t="s">
        <v>8</v>
      </c>
      <c r="B42" s="112" t="s">
        <v>160</v>
      </c>
      <c r="C42" s="4"/>
      <c r="D42" s="107"/>
      <c r="E42" s="113">
        <v>44198</v>
      </c>
      <c r="F42" s="114">
        <v>43.5</v>
      </c>
      <c r="G42" s="110">
        <v>43.5</v>
      </c>
      <c r="H42" s="111">
        <f t="shared" si="5"/>
        <v>0</v>
      </c>
      <c r="I42" s="152"/>
      <c r="J42" s="155"/>
      <c r="K42" s="156"/>
    </row>
    <row r="43" ht="15.75" customHeight="1" spans="1:11">
      <c r="A43" s="116"/>
      <c r="B43" s="112" t="s">
        <v>161</v>
      </c>
      <c r="C43" s="4"/>
      <c r="D43" s="107"/>
      <c r="E43" s="117">
        <v>0.25</v>
      </c>
      <c r="F43" s="114">
        <v>31</v>
      </c>
      <c r="G43" s="110">
        <v>30.75</v>
      </c>
      <c r="H43" s="111">
        <f t="shared" si="5"/>
        <v>-0.25</v>
      </c>
      <c r="I43" s="152"/>
      <c r="J43" s="155"/>
      <c r="K43" s="156"/>
    </row>
    <row r="44" ht="15.75" customHeight="1" spans="1:11">
      <c r="A44" s="116"/>
      <c r="B44" s="112" t="s">
        <v>162</v>
      </c>
      <c r="C44" s="4"/>
      <c r="D44" s="107"/>
      <c r="E44" s="117">
        <v>0.25</v>
      </c>
      <c r="F44" s="114">
        <v>30</v>
      </c>
      <c r="G44" s="110">
        <v>29.75</v>
      </c>
      <c r="H44" s="111">
        <f t="shared" si="5"/>
        <v>-0.25</v>
      </c>
      <c r="I44" s="152"/>
      <c r="J44" s="155"/>
      <c r="K44" s="156"/>
    </row>
    <row r="45" ht="15.75" customHeight="1" spans="1:11">
      <c r="A45" s="127"/>
      <c r="B45" s="112"/>
      <c r="C45" s="4"/>
      <c r="D45" s="107"/>
      <c r="E45" s="123"/>
      <c r="F45" s="128"/>
      <c r="G45" s="110"/>
      <c r="H45" s="111"/>
      <c r="I45" s="152"/>
      <c r="J45" s="164"/>
      <c r="K45" s="156"/>
    </row>
    <row r="46" ht="15.75" customHeight="1" spans="1:11">
      <c r="A46" s="116"/>
      <c r="B46" s="112" t="s">
        <v>163</v>
      </c>
      <c r="C46" s="4"/>
      <c r="D46" s="107"/>
      <c r="E46" s="117">
        <v>0.25</v>
      </c>
      <c r="F46" s="114">
        <v>2.875</v>
      </c>
      <c r="G46" s="110">
        <v>2.75</v>
      </c>
      <c r="H46" s="111">
        <f t="shared" ref="H46:H47" si="6">G46-F46</f>
        <v>-0.125</v>
      </c>
      <c r="I46" s="152"/>
      <c r="J46" s="155"/>
      <c r="K46" s="156"/>
    </row>
    <row r="47" ht="15.75" customHeight="1" spans="1:11">
      <c r="A47" s="116"/>
      <c r="B47" s="112" t="s">
        <v>164</v>
      </c>
      <c r="C47" s="4"/>
      <c r="D47" s="107"/>
      <c r="E47" s="117">
        <v>0.25</v>
      </c>
      <c r="F47" s="114">
        <v>7.25</v>
      </c>
      <c r="G47" s="120">
        <v>8</v>
      </c>
      <c r="H47" s="111">
        <f t="shared" si="6"/>
        <v>0.75</v>
      </c>
      <c r="I47" s="175">
        <v>8</v>
      </c>
      <c r="J47" s="157" t="s">
        <v>168</v>
      </c>
      <c r="K47" s="156"/>
    </row>
    <row r="48" ht="15.75" customHeight="1" spans="1:11">
      <c r="A48" s="105"/>
      <c r="B48" s="112"/>
      <c r="C48" s="4"/>
      <c r="D48" s="107"/>
      <c r="E48" s="123"/>
      <c r="F48" s="128"/>
      <c r="G48" s="110"/>
      <c r="H48" s="111"/>
      <c r="I48" s="152"/>
      <c r="J48" s="164"/>
      <c r="K48" s="156"/>
    </row>
    <row r="49" ht="15.75" customHeight="1" spans="1:11">
      <c r="A49" s="105"/>
      <c r="B49" s="112"/>
      <c r="C49" s="4"/>
      <c r="D49" s="107"/>
      <c r="E49" s="123"/>
      <c r="F49" s="128"/>
      <c r="G49" s="110"/>
      <c r="H49" s="111"/>
      <c r="I49" s="152"/>
      <c r="J49" s="164"/>
      <c r="K49" s="156"/>
    </row>
    <row r="50" ht="15.75" customHeight="1" spans="1:11">
      <c r="A50" s="105"/>
      <c r="B50" s="112"/>
      <c r="C50" s="4"/>
      <c r="D50" s="107"/>
      <c r="E50" s="123"/>
      <c r="F50" s="128"/>
      <c r="G50" s="110"/>
      <c r="H50" s="111"/>
      <c r="I50" s="152"/>
      <c r="J50" s="164"/>
      <c r="K50" s="156"/>
    </row>
    <row r="51" ht="15.75" customHeight="1" spans="1:11">
      <c r="A51" s="105"/>
      <c r="B51" s="112"/>
      <c r="C51" s="4"/>
      <c r="D51" s="107"/>
      <c r="E51" s="123"/>
      <c r="F51" s="128"/>
      <c r="G51" s="110"/>
      <c r="H51" s="111"/>
      <c r="I51" s="152"/>
      <c r="J51" s="164"/>
      <c r="K51" s="156"/>
    </row>
    <row r="52" ht="15.75" customHeight="1" spans="1:11">
      <c r="A52" s="105"/>
      <c r="B52" s="112"/>
      <c r="C52" s="4"/>
      <c r="D52" s="107"/>
      <c r="E52" s="123"/>
      <c r="F52" s="128"/>
      <c r="G52" s="110"/>
      <c r="H52" s="111"/>
      <c r="I52" s="152"/>
      <c r="J52" s="164"/>
      <c r="K52" s="156"/>
    </row>
    <row r="53" ht="15.75" customHeight="1" spans="1:11">
      <c r="A53" s="129"/>
      <c r="B53" s="130"/>
      <c r="C53" s="92"/>
      <c r="D53" s="131"/>
      <c r="E53" s="132"/>
      <c r="F53" s="128"/>
      <c r="G53" s="133"/>
      <c r="H53" s="134"/>
      <c r="I53" s="165"/>
      <c r="J53" s="166"/>
      <c r="K53" s="156"/>
    </row>
    <row r="54" ht="15.75" customHeight="1" spans="1:11">
      <c r="A54" s="129"/>
      <c r="B54" s="130"/>
      <c r="C54" s="92"/>
      <c r="D54" s="131"/>
      <c r="E54" s="132"/>
      <c r="F54" s="128"/>
      <c r="G54" s="133"/>
      <c r="H54" s="134"/>
      <c r="I54" s="165"/>
      <c r="J54" s="166"/>
      <c r="K54" s="156"/>
    </row>
    <row r="55" ht="15.75" customHeight="1" spans="1:11">
      <c r="A55" s="135"/>
      <c r="B55" s="136"/>
      <c r="C55" s="81"/>
      <c r="D55" s="137"/>
      <c r="E55" s="138"/>
      <c r="F55" s="139"/>
      <c r="G55" s="140"/>
      <c r="H55" s="141"/>
      <c r="I55" s="167"/>
      <c r="J55" s="168"/>
      <c r="K55" s="158"/>
    </row>
    <row r="56" ht="33.75" customHeight="1" spans="1:11">
      <c r="A56" s="142" t="s">
        <v>144</v>
      </c>
      <c r="B56" s="11"/>
      <c r="C56" s="11"/>
      <c r="D56" s="11"/>
      <c r="E56" s="11"/>
      <c r="F56" s="11"/>
      <c r="G56" s="11"/>
      <c r="H56" s="11"/>
      <c r="I56" s="11"/>
      <c r="J56" s="11"/>
      <c r="K56" s="65"/>
    </row>
    <row r="57" ht="15.75" customHeight="1" spans="1:11">
      <c r="A57" s="143"/>
      <c r="K57" s="169"/>
    </row>
    <row r="58" ht="15.75" customHeight="1" spans="1:11">
      <c r="A58" s="144"/>
      <c r="K58" s="169"/>
    </row>
    <row r="59" ht="15.75" customHeight="1" spans="1:11">
      <c r="A59" s="144"/>
      <c r="K59" s="169"/>
    </row>
    <row r="60" ht="15.75" customHeight="1" spans="1:11">
      <c r="A60" s="144"/>
      <c r="K60" s="169"/>
    </row>
    <row r="61" ht="15.75" customHeight="1" spans="1:11">
      <c r="A61" s="144"/>
      <c r="K61" s="169"/>
    </row>
    <row r="62" ht="15.75" customHeight="1" spans="1:11">
      <c r="A62" s="144"/>
      <c r="K62" s="169"/>
    </row>
    <row r="63" ht="15.75" customHeight="1" spans="1:11">
      <c r="A63" s="144"/>
      <c r="K63" s="169"/>
    </row>
    <row r="64" ht="15.75" customHeight="1" spans="1:11">
      <c r="A64" s="144"/>
      <c r="K64" s="169"/>
    </row>
    <row r="65" ht="15.75" customHeight="1" spans="1:11">
      <c r="A65" s="144"/>
      <c r="K65" s="169"/>
    </row>
    <row r="66" ht="15.75" customHeight="1" spans="1:11">
      <c r="A66" s="144"/>
      <c r="K66" s="169"/>
    </row>
    <row r="67" ht="15.75" customHeight="1" spans="1:11">
      <c r="A67" s="144"/>
      <c r="K67" s="169"/>
    </row>
    <row r="68" ht="15.75" customHeight="1" spans="1:11">
      <c r="A68" s="144"/>
      <c r="K68" s="169"/>
    </row>
    <row r="69" ht="15.75" customHeight="1" spans="1:11">
      <c r="A69" s="144"/>
      <c r="K69" s="169"/>
    </row>
    <row r="70" ht="15.75" customHeight="1" spans="1:11">
      <c r="A70" s="144"/>
      <c r="K70" s="169"/>
    </row>
    <row r="71" ht="15.75" customHeight="1" spans="1:11">
      <c r="A71" s="144"/>
      <c r="K71" s="169"/>
    </row>
    <row r="72" ht="15.75" customHeight="1" spans="1:11">
      <c r="A72" s="144"/>
      <c r="K72" s="169"/>
    </row>
    <row r="73" ht="15.75" customHeight="1" spans="1:11">
      <c r="A73" s="144"/>
      <c r="K73" s="169"/>
    </row>
    <row r="74" ht="15.75" customHeight="1" spans="1:11">
      <c r="A74" s="144"/>
      <c r="K74" s="169"/>
    </row>
    <row r="75" ht="15.75" customHeight="1" spans="1:11">
      <c r="A75" s="144"/>
      <c r="K75" s="169"/>
    </row>
    <row r="76" ht="15.75" customHeight="1" spans="1:11">
      <c r="A76" s="144"/>
      <c r="K76" s="169"/>
    </row>
    <row r="77" ht="15.75" customHeight="1" spans="1:11">
      <c r="A77" s="144"/>
      <c r="K77" s="169"/>
    </row>
    <row r="78" ht="15.75" customHeight="1" spans="1:11">
      <c r="A78" s="144"/>
      <c r="K78" s="169"/>
    </row>
    <row r="79" ht="15.75" customHeight="1" spans="1:11">
      <c r="A79" s="144"/>
      <c r="K79" s="169"/>
    </row>
    <row r="80" ht="15.75" customHeight="1" spans="1:11">
      <c r="A80" s="144"/>
      <c r="K80" s="169"/>
    </row>
    <row r="81" ht="15.75" customHeight="1" spans="1:11">
      <c r="A81" s="144"/>
      <c r="K81" s="169"/>
    </row>
    <row r="82" ht="15.75" customHeight="1" spans="1:11">
      <c r="A82" s="144"/>
      <c r="K82" s="169"/>
    </row>
    <row r="83" ht="15.75" customHeight="1" spans="1:11">
      <c r="A83" s="144"/>
      <c r="K83" s="169"/>
    </row>
    <row r="84" ht="15.75" customHeight="1" spans="1:11">
      <c r="A84" s="144"/>
      <c r="K84" s="169"/>
    </row>
    <row r="85" ht="15.75" customHeight="1" spans="1:11">
      <c r="A85" s="144"/>
      <c r="K85" s="169"/>
    </row>
    <row r="86" ht="15.75" customHeight="1" spans="1:11">
      <c r="A86" s="144"/>
      <c r="K86" s="169"/>
    </row>
    <row r="87" ht="15.75" customHeight="1" spans="1:11">
      <c r="A87" s="144"/>
      <c r="K87" s="169"/>
    </row>
    <row r="88" ht="15.75" customHeight="1" spans="1:11">
      <c r="A88" s="144"/>
      <c r="K88" s="169"/>
    </row>
    <row r="89" ht="15.75" customHeight="1" spans="1:11">
      <c r="A89" s="144"/>
      <c r="K89" s="169"/>
    </row>
    <row r="90" ht="15.75" customHeight="1" spans="1:11">
      <c r="A90" s="144"/>
      <c r="K90" s="169"/>
    </row>
    <row r="91" ht="15.75" customHeight="1" spans="1:11">
      <c r="A91" s="144"/>
      <c r="K91" s="169"/>
    </row>
    <row r="92" ht="15.75" customHeight="1" spans="1:11">
      <c r="A92" s="144"/>
      <c r="K92" s="169"/>
    </row>
    <row r="93" ht="15.75" customHeight="1" spans="1:11">
      <c r="A93" s="144"/>
      <c r="K93" s="169"/>
    </row>
    <row r="94" ht="15.75" customHeight="1" spans="1:11">
      <c r="A94" s="144"/>
      <c r="K94" s="169"/>
    </row>
    <row r="95" ht="15.75" customHeight="1" spans="1:11">
      <c r="A95" s="144"/>
      <c r="K95" s="169"/>
    </row>
    <row r="96" ht="15.75" customHeight="1" spans="1:11">
      <c r="A96" s="144"/>
      <c r="K96" s="169"/>
    </row>
    <row r="97" ht="15.75" customHeight="1" spans="1:11">
      <c r="A97" s="144"/>
      <c r="K97" s="169"/>
    </row>
    <row r="98" ht="15.75" customHeight="1" spans="1:11">
      <c r="A98" s="144"/>
      <c r="K98" s="169"/>
    </row>
    <row r="99" ht="15.75" customHeight="1" spans="1:11">
      <c r="A99" s="144"/>
      <c r="K99" s="169"/>
    </row>
    <row r="100" ht="15.75" customHeight="1" spans="1:11">
      <c r="A100" s="144"/>
      <c r="K100" s="169"/>
    </row>
    <row r="101" ht="15.75" customHeight="1" spans="1:11">
      <c r="A101" s="144"/>
      <c r="K101" s="169"/>
    </row>
    <row r="102" ht="15.75" customHeight="1" spans="1:11">
      <c r="A102" s="144"/>
      <c r="K102" s="169"/>
    </row>
    <row r="103" ht="15.75" customHeight="1" spans="1:11">
      <c r="A103" s="144"/>
      <c r="K103" s="169"/>
    </row>
    <row r="104" ht="15.75" customHeight="1" spans="1:11">
      <c r="A104" s="144"/>
      <c r="K104" s="169"/>
    </row>
    <row r="105" ht="15.75" customHeight="1" spans="1:11">
      <c r="A105" s="144"/>
      <c r="K105" s="169"/>
    </row>
    <row r="106" ht="15.75" customHeight="1" spans="1:11">
      <c r="A106" s="144"/>
      <c r="K106" s="169"/>
    </row>
    <row r="107" ht="15.75" customHeight="1" spans="1:11">
      <c r="A107" s="144"/>
      <c r="K107" s="169"/>
    </row>
    <row r="108" ht="15.75" customHeight="1" spans="1:11">
      <c r="A108" s="144"/>
      <c r="K108" s="169"/>
    </row>
    <row r="109" ht="15.75" customHeight="1" spans="1:11">
      <c r="A109" s="144"/>
      <c r="K109" s="169"/>
    </row>
    <row r="110" ht="15.75" customHeight="1" spans="1:11">
      <c r="A110" s="144"/>
      <c r="K110" s="169"/>
    </row>
    <row r="111" ht="15.75" customHeight="1" spans="1:11">
      <c r="A111" s="144"/>
      <c r="K111" s="169"/>
    </row>
    <row r="112" ht="15.75" customHeight="1" spans="1:11">
      <c r="A112" s="144"/>
      <c r="K112" s="169"/>
    </row>
    <row r="113" ht="15.75" customHeight="1" spans="1:11">
      <c r="A113" s="170"/>
      <c r="B113" s="171"/>
      <c r="C113" s="171"/>
      <c r="D113" s="171"/>
      <c r="E113" s="171"/>
      <c r="F113" s="171"/>
      <c r="G113" s="171"/>
      <c r="H113" s="171"/>
      <c r="I113" s="171"/>
      <c r="J113" s="171"/>
      <c r="K113" s="119"/>
    </row>
    <row r="114" ht="42" customHeight="1" spans="1:11">
      <c r="A114" s="172" t="s">
        <v>145</v>
      </c>
      <c r="B114" s="2"/>
      <c r="C114" s="2"/>
      <c r="D114" s="2"/>
      <c r="E114" s="2"/>
      <c r="F114" s="2"/>
      <c r="G114" s="2"/>
      <c r="H114" s="2"/>
      <c r="I114" s="2"/>
      <c r="J114" s="2"/>
      <c r="K114" s="4"/>
    </row>
    <row r="115" customHeight="1" spans="1:1">
      <c r="A115" s="173"/>
    </row>
    <row r="172" ht="33" customHeight="1" spans="1:11">
      <c r="A172" s="172" t="s">
        <v>145</v>
      </c>
      <c r="B172" s="2"/>
      <c r="C172" s="2"/>
      <c r="D172" s="2"/>
      <c r="E172" s="2"/>
      <c r="F172" s="2"/>
      <c r="G172" s="2"/>
      <c r="H172" s="2"/>
      <c r="I172" s="2"/>
      <c r="J172" s="2"/>
      <c r="K172" s="4"/>
    </row>
    <row r="173" customHeight="1" spans="1:1">
      <c r="A173" s="173"/>
    </row>
    <row r="230" ht="15.75" customHeight="1" spans="1:11">
      <c r="A230" s="174" t="s">
        <v>145</v>
      </c>
      <c r="B230" s="2"/>
      <c r="C230" s="2"/>
      <c r="D230" s="2"/>
      <c r="E230" s="2"/>
      <c r="F230" s="2"/>
      <c r="G230" s="2"/>
      <c r="H230" s="2"/>
      <c r="I230" s="2"/>
      <c r="J230" s="2"/>
      <c r="K230" s="4"/>
    </row>
    <row r="231" customHeight="1" spans="1:1">
      <c r="A231" s="173"/>
    </row>
    <row r="288" ht="15.75" customHeight="1" spans="1:11">
      <c r="A288" s="174" t="s">
        <v>145</v>
      </c>
      <c r="B288" s="2"/>
      <c r="C288" s="2"/>
      <c r="D288" s="2"/>
      <c r="E288" s="2"/>
      <c r="F288" s="2"/>
      <c r="G288" s="2"/>
      <c r="H288" s="2"/>
      <c r="I288" s="2"/>
      <c r="J288" s="2"/>
      <c r="K288" s="4"/>
    </row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87">
    <mergeCell ref="A1:K1"/>
    <mergeCell ref="A2:B2"/>
    <mergeCell ref="C2:F2"/>
    <mergeCell ref="G2:I2"/>
    <mergeCell ref="J2:K2"/>
    <mergeCell ref="A3:B3"/>
    <mergeCell ref="C3:F3"/>
    <mergeCell ref="G3:I3"/>
    <mergeCell ref="J3:K3"/>
    <mergeCell ref="A4:B4"/>
    <mergeCell ref="C4:F4"/>
    <mergeCell ref="G4:I4"/>
    <mergeCell ref="J4:K4"/>
    <mergeCell ref="A5:B5"/>
    <mergeCell ref="C5:F5"/>
    <mergeCell ref="G5:I5"/>
    <mergeCell ref="J5:K5"/>
    <mergeCell ref="A6:B6"/>
    <mergeCell ref="C6:F6"/>
    <mergeCell ref="G6:I6"/>
    <mergeCell ref="J6:K6"/>
    <mergeCell ref="A7:B7"/>
    <mergeCell ref="C7:F7"/>
    <mergeCell ref="G7:I7"/>
    <mergeCell ref="J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56:K56"/>
    <mergeCell ref="A114:K114"/>
    <mergeCell ref="A172:K172"/>
    <mergeCell ref="A230:K230"/>
    <mergeCell ref="A288:K288"/>
    <mergeCell ref="K10:K14"/>
    <mergeCell ref="K15:K20"/>
    <mergeCell ref="K21:K22"/>
    <mergeCell ref="K24:K55"/>
    <mergeCell ref="A231:K287"/>
    <mergeCell ref="A289:K345"/>
    <mergeCell ref="A57:K113"/>
    <mergeCell ref="A115:K171"/>
    <mergeCell ref="A173:K229"/>
  </mergeCells>
  <printOptions horizontalCentered="1" gridLines="1"/>
  <pageMargins left="0.7" right="0.7" top="0.75" bottom="1.54152249134948" header="0" footer="0"/>
  <pageSetup paperSize="1" fitToHeight="0" pageOrder="overThenDown" orientation="landscape" cellComments="atEnd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STYLE HISTORY</vt:lpstr>
      <vt:lpstr>XS-XXL</vt:lpstr>
      <vt:lpstr>XS-XXL  (cm)</vt:lpstr>
      <vt:lpstr>1X-3X</vt:lpstr>
      <vt:lpstr>1X-3X (cm)</vt:lpstr>
      <vt:lpstr>DEV SPEC (MED) --22</vt:lpstr>
      <vt:lpstr>1ST FIT (MED) 3-9-23</vt:lpstr>
      <vt:lpstr>2ND FIT (MED) 4-4-23</vt:lpstr>
      <vt:lpstr>3RD FIT (MED) 5-12-23</vt:lpstr>
      <vt:lpstr>PP FIT (MED) 6-7-23</vt:lpstr>
      <vt:lpstr>GRADED SPECS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2021-03-10T21:48:00Z</dcterms:created>
  <dcterms:modified xsi:type="dcterms:W3CDTF">2025-04-01T03:52:33Z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8410CB587CB244CBACC71AEFD0A2148B_13</vt:lpwstr>
  </property>
</Properties>
</file>