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52" windowHeight="10605" firstSheet="5" activeTab="7"/>
  </bookViews>
  <sheets>
    <sheet name="Boning Construction" sheetId="34" state="hidden" r:id="rId1"/>
    <sheet name="Print and Artwork Placement" sheetId="14" state="hidden" r:id="rId2"/>
    <sheet name="Boning Construction (2)" sheetId="51" state="hidden" r:id="rId3"/>
    <sheet name="Trims" sheetId="37" state="hidden" r:id="rId4"/>
    <sheet name="DO NOT USE 1ST FIT (1X) 6-27-24" sheetId="56" state="hidden" r:id="rId5"/>
    <sheet name="XS-XXL" sheetId="64" r:id="rId6"/>
    <sheet name="XS-XXL (CM)" sheetId="65" r:id="rId7"/>
    <sheet name="1X-3X" sheetId="63" r:id="rId8"/>
    <sheet name="1X-3X (cm)" sheetId="66" r:id="rId9"/>
    <sheet name="DO NOT USE-SPEC SHEET" sheetId="57" state="hidden" r:id="rId10"/>
    <sheet name="GRADED SPEC (CURVE)" sheetId="58" state="hidden" r:id="rId11"/>
    <sheet name="Pattern Card" sheetId="19" state="hidden" r:id="rId12"/>
    <sheet name="Sample Specs" sheetId="6" state="hidden" r:id="rId13"/>
    <sheet name="Graded Spec Page" sheetId="16" state="hidden" r:id="rId14"/>
    <sheet name=" Development Comments" sheetId="8" state="hidden" r:id="rId15"/>
    <sheet name=" 1st Proto" sheetId="27" state="hidden" r:id="rId16"/>
    <sheet name=" Fit 1" sheetId="28" state="hidden" r:id="rId17"/>
    <sheet name=" PP 1" sheetId="29" state="hidden" r:id="rId18"/>
    <sheet name="TOP" sheetId="30" state="hidden" r:id="rId19"/>
  </sheets>
  <externalReferences>
    <externalReference r:id="rId20"/>
    <externalReference r:id="rId21"/>
    <externalReference r:id="rId22"/>
  </externalReferences>
  <definedNames>
    <definedName name="Contract_No" localSheetId="4">#REF!</definedName>
    <definedName name="Contract_No" localSheetId="9">#REF!</definedName>
    <definedName name="Contract_No" localSheetId="10">#REF!</definedName>
    <definedName name="Contract_No">#REF!</definedName>
    <definedName name="_xlnm.Print_Area" localSheetId="15">' 1st Proto'!$A$1:$M$212</definedName>
    <definedName name="_xlnm.Print_Area" localSheetId="14">' Development Comments'!$A$1:$M$101</definedName>
    <definedName name="_xlnm.Print_Area" localSheetId="16">' Fit 1'!$A$1:$M$212</definedName>
    <definedName name="_xlnm.Print_Area" localSheetId="17">' PP 1'!$A$1:$M$212</definedName>
    <definedName name="_xlnm.Print_Area" localSheetId="0">'Boning Construction'!$A$1:$L$54</definedName>
    <definedName name="_xlnm.Print_Area" localSheetId="2">'Boning Construction (2)'!$A$1:$L$54</definedName>
    <definedName name="_xlnm.Print_Area" localSheetId="4">'DO NOT USE 1ST FIT (1X) 6-27-24'!$A$1:$L$236</definedName>
    <definedName name="_xlnm.Print_Area" localSheetId="9">'DO NOT USE-SPEC SHEET'!$A$1:$S$36</definedName>
    <definedName name="_xlnm.Print_Area" localSheetId="10">'GRADED SPEC (CURVE)'!$A$1:$I$105</definedName>
    <definedName name="_xlnm.Print_Area" localSheetId="13">'Graded Spec Page'!$A$1:$M$43</definedName>
    <definedName name="_xlnm.Print_Area" localSheetId="11">'Pattern Card'!$A$1:$M$43</definedName>
    <definedName name="_xlnm.Print_Area" localSheetId="1">'Print and Artwork Placement'!$A$1:$L$54</definedName>
    <definedName name="_xlnm.Print_Area" localSheetId="12">'Sample Specs'!$A$1:$X$44</definedName>
    <definedName name="_xlnm.Print_Area" localSheetId="18">TOP!$A$1:$M$212</definedName>
    <definedName name="_xlnm.Print_Area" localSheetId="3">Trims!$A$1:$L$54</definedName>
    <definedName name="PROBLEM" localSheetId="4">#REF!</definedName>
    <definedName name="PROBLEM" localSheetId="9">#REF!</definedName>
    <definedName name="PROBLEM" localSheetId="10">#REF!</definedName>
    <definedName name="PROBLEM">#REF!</definedName>
    <definedName name="Contract_No" localSheetId="7">#REF!</definedName>
    <definedName name="_xlnm.Print_Area" localSheetId="7">'1X-3X'!$A$1:$O$36</definedName>
    <definedName name="PROBLEM" localSheetId="7">#REF!</definedName>
    <definedName name="_xlnm.Print_Area" localSheetId="5">'XS-XXL'!$A$1:$L$29</definedName>
    <definedName name="_xlnm.Print_Area" localSheetId="6">'XS-XXL (CM)'!$A$1:$L$29</definedName>
    <definedName name="Contract_No" localSheetId="8">#REF!</definedName>
    <definedName name="_xlnm.Print_Area" localSheetId="8">'1X-3X (cm)'!$A$1:$O$36</definedName>
    <definedName name="PROBLEM" localSheetId="8">#REF!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<sst xmlns="http://schemas.openxmlformats.org/spreadsheetml/2006/main" count="879" uniqueCount="309">
  <si>
    <t>CONSTRUCTION PAGE</t>
  </si>
  <si>
    <t>STYLE #:</t>
  </si>
  <si>
    <t>REFERENCE BLOCK:</t>
  </si>
  <si>
    <t>REF PATTERN SENT:</t>
  </si>
  <si>
    <t>PRINT AND ARTWORK PLACEMENT</t>
  </si>
  <si>
    <t>CALENDAR:</t>
  </si>
  <si>
    <t>PO #:</t>
  </si>
  <si>
    <t>TRIM PAGE</t>
  </si>
  <si>
    <t>STYLE NAME:</t>
  </si>
  <si>
    <t>BG5223 MAI DRESS</t>
  </si>
  <si>
    <t>FIT DATE:</t>
  </si>
  <si>
    <t>FABRIC:</t>
  </si>
  <si>
    <t>SHINY SATIN</t>
  </si>
  <si>
    <t>SAMPLE SIZE:</t>
  </si>
  <si>
    <t>1X</t>
  </si>
  <si>
    <t>CURRENT FIT:</t>
  </si>
  <si>
    <t>1ST FIT</t>
  </si>
  <si>
    <t>TECH DESIGNER:</t>
  </si>
  <si>
    <t>MAYRA</t>
  </si>
  <si>
    <t>NEXT FIT:</t>
  </si>
  <si>
    <t>2ND FIT</t>
  </si>
  <si>
    <t>VENDOR:</t>
  </si>
  <si>
    <t>MILLY</t>
  </si>
  <si>
    <t>DESIGNER:</t>
  </si>
  <si>
    <t>SARAH PUNTER</t>
  </si>
  <si>
    <t>BG5223</t>
  </si>
  <si>
    <t>TP COMPLETED BY:</t>
  </si>
  <si>
    <t>DIANE CARD</t>
  </si>
  <si>
    <t>HANNAH</t>
  </si>
  <si>
    <t>XS-XXL</t>
  </si>
  <si>
    <t>S</t>
  </si>
  <si>
    <t>POINT OF MEASURE
(ALL BODY WIDTH POMS ARE TOTAL CIRCUMFERENCE)</t>
  </si>
  <si>
    <t>TOL +/-</t>
  </si>
  <si>
    <t>XXS</t>
  </si>
  <si>
    <t>XS</t>
  </si>
  <si>
    <t>M</t>
  </si>
  <si>
    <t>L</t>
  </si>
  <si>
    <t>XL</t>
  </si>
  <si>
    <t>XXL</t>
  </si>
  <si>
    <t>CF BODICE LENGTH FROM NK TOP EDGE TO WAIST SEAM</t>
  </si>
  <si>
    <t>上身前中长到腰缝</t>
  </si>
  <si>
    <t>FRONT BODICE LENGTH FROM HPS/STRAP JOIN SEAM TO WAIST SEAM</t>
  </si>
  <si>
    <t>上身长，肩带接缝量到腰缝</t>
  </si>
  <si>
    <t>BODICE SIDE SEAM LENGTH- AH TO WAIST SEAM</t>
  </si>
  <si>
    <t>侧缝长到腰缝</t>
  </si>
  <si>
    <t>CB BODICE LENGTH FROM NK TOP EDGE TO WAIST SEAM</t>
  </si>
  <si>
    <t>后中上身长</t>
  </si>
  <si>
    <t xml:space="preserve">CF SKIRT LENGTH - WAIST SEAM TO HEM </t>
  </si>
  <si>
    <t>前下裙长，前中量腰缝到下摆</t>
  </si>
  <si>
    <t>SKIRT SIDE SEAM LENGTH- FROM WAIST SEAM TO HEM</t>
  </si>
  <si>
    <t>下裙侧缝长， 腰缝到下摆</t>
  </si>
  <si>
    <t xml:space="preserve">CB SKIRT LENGTH - WAIST SEAM TO HEM </t>
  </si>
  <si>
    <t>下裙后中长，后中量腰缝到下摆</t>
  </si>
  <si>
    <t>BK DART LENGTH</t>
  </si>
  <si>
    <t>后省长</t>
  </si>
  <si>
    <t>BK DART LOCATION FROM CB SEAM @ WAIST</t>
  </si>
  <si>
    <t>后省的位置，腰缝处后中量</t>
  </si>
  <si>
    <t>FRONT NECK WIDTH, ALONG TOP EDGE, STRAP JOIN TO STRAP JOIN</t>
  </si>
  <si>
    <t>前领长，肩带连接点到点</t>
  </si>
  <si>
    <t>FRONT ARMHOLE -FROM SS TO STRAP JOIN ALONG TOP EDGE</t>
  </si>
  <si>
    <t>前袖笼长</t>
  </si>
  <si>
    <t>HALF BACK NK WIDTH - SS TO CB ALONG TOP EDGE</t>
  </si>
  <si>
    <t>一半后领长</t>
  </si>
  <si>
    <t>BUST CIRC 1" BELOW AH (SIDE SEAMS ALIGNED, CB TO CF)</t>
  </si>
  <si>
    <t>胸围-腋下1“ 前中到后中沿着自然弧度</t>
  </si>
  <si>
    <t>WAIST CIRC @ SEAM, SS TO SS</t>
  </si>
  <si>
    <t>腰围</t>
  </si>
  <si>
    <t>LOW HIP CIRC, 8 1/2” FROM WAIST SEAM, SS TO SS</t>
  </si>
  <si>
    <t>腰下8 1/2"处下臀围</t>
  </si>
  <si>
    <r>
      <rPr>
        <sz val="10"/>
        <rFont val="Arial"/>
        <charset val="134"/>
        <scheme val="major"/>
      </rPr>
      <t xml:space="preserve">HEM CIRC, STRAIGHT  </t>
    </r>
    <r>
      <rPr>
        <b/>
        <sz val="10"/>
        <rFont val="Arial"/>
        <charset val="134"/>
        <scheme val="major"/>
      </rPr>
      <t>(SELF)</t>
    </r>
  </si>
  <si>
    <t>面布摆围弧量</t>
  </si>
  <si>
    <r>
      <rPr>
        <sz val="10"/>
        <rFont val="Arial"/>
        <charset val="134"/>
        <scheme val="major"/>
      </rPr>
      <t xml:space="preserve">HEM CIRC, STRAIGHT  </t>
    </r>
    <r>
      <rPr>
        <b/>
        <sz val="10"/>
        <rFont val="Arial"/>
        <charset val="134"/>
        <scheme val="major"/>
      </rPr>
      <t>(LINING)</t>
    </r>
  </si>
  <si>
    <t>里布摆围弧量</t>
  </si>
  <si>
    <t>SLIT HEIGHT</t>
  </si>
  <si>
    <t>开叉长</t>
  </si>
  <si>
    <t xml:space="preserve"> SHOULDER STRAP LENGTH- FRT STRAP JOIN TO BK STRAP JOIN</t>
  </si>
  <si>
    <t>肩带长</t>
  </si>
  <si>
    <t>ADJUSTABLE LENGTH OF SHOULDER STRAP</t>
  </si>
  <si>
    <t>肩带调节量</t>
  </si>
  <si>
    <t>ZIPPER LENGTH</t>
  </si>
  <si>
    <t>拉链长</t>
  </si>
  <si>
    <t>GRADED SPEC PAGE</t>
  </si>
  <si>
    <t>BRAND:</t>
  </si>
  <si>
    <t>LEAD DESIGNER:</t>
  </si>
  <si>
    <t>STYLE NUMBER:</t>
  </si>
  <si>
    <t>SEASON:</t>
  </si>
  <si>
    <t>TECH DESIGNER/PM:</t>
  </si>
  <si>
    <t>DELIVERY:</t>
  </si>
  <si>
    <t>SIZE RANGE:</t>
  </si>
  <si>
    <t>COLORWAY:</t>
  </si>
  <si>
    <t>POINT OF MEASURE
(TOTAL CIRCUMFERENCE)</t>
  </si>
  <si>
    <t>0X</t>
  </si>
  <si>
    <t>2X</t>
  </si>
  <si>
    <t>3X</t>
  </si>
  <si>
    <t>BODICE CENTER FRONT LENGTH TO WAIST SEAM</t>
  </si>
  <si>
    <t>上身前中长</t>
  </si>
  <si>
    <t>前上身长-肩带连接点到腰缝</t>
  </si>
  <si>
    <t>BODICE SIDE SEAM LENGTH TO WAIST SEAM</t>
  </si>
  <si>
    <t>上身侧缝长</t>
  </si>
  <si>
    <t>BODICE CENTER BACK LENGTH TO WAIST SEAM</t>
  </si>
  <si>
    <t>上身后中长</t>
  </si>
  <si>
    <t>SKIRT FRONT LENGTH FROM WAIST SEAM  TO HEM EDGE AT CF</t>
  </si>
  <si>
    <t>下裙前中长</t>
  </si>
  <si>
    <t>SKIRT SIDE SEAM  DROP FROM WAIST SEAM  TO HEM EDGE AT SS STRAIGHT</t>
  </si>
  <si>
    <t>下裙侧缝长</t>
  </si>
  <si>
    <t>SKIRT BACK  LENGTH FROM WAIST SEAM  TO HEM EDGE AT CB</t>
  </si>
  <si>
    <t>下裙后中长</t>
  </si>
  <si>
    <t>"NECK" WIDTH/ DISTANCE BETWEEN HPS</t>
  </si>
  <si>
    <t>领宽</t>
  </si>
  <si>
    <t>FRONT NECKLINE  TOP EDGE ALONG SEAM (FULL) FROM SS TO SS</t>
  </si>
  <si>
    <t>前领长延边量</t>
  </si>
  <si>
    <t>FRONT ARMHOLE  TOP EDGE ALONG SEAM (HALF) FROM SS TO SS</t>
  </si>
  <si>
    <t>BACK TOP EDGE ALONG SEAM (HALF)</t>
  </si>
  <si>
    <t>后领长一半</t>
  </si>
  <si>
    <t>CHEST CIRCUMFERENCE AT A-PEX FROM CF TO CB ALONG NATURAL CURVES</t>
  </si>
  <si>
    <t>胸围-过胸高点量</t>
  </si>
  <si>
    <t>WAIST AT WAIST SEAM STRAIGHT SS TO SS</t>
  </si>
  <si>
    <t>LOW HIPS 8 1/2” FROM WAIST SEAM STRAIGHT SS TO SS</t>
  </si>
  <si>
    <r>
      <rPr>
        <sz val="14"/>
        <color theme="1"/>
        <rFont val="宋体"/>
        <charset val="134"/>
      </rPr>
      <t>下臀围</t>
    </r>
    <r>
      <rPr>
        <sz val="14"/>
        <color theme="1"/>
        <rFont val="Calibri"/>
        <charset val="134"/>
      </rPr>
      <t>-</t>
    </r>
    <r>
      <rPr>
        <sz val="14"/>
        <color theme="1"/>
        <rFont val="宋体"/>
        <charset val="134"/>
      </rPr>
      <t>腰下</t>
    </r>
    <r>
      <rPr>
        <sz val="14"/>
        <color theme="1"/>
        <rFont val="Calibri"/>
        <charset val="134"/>
      </rPr>
      <t>8 1/2‘’</t>
    </r>
  </si>
  <si>
    <t>SWEEP SKIRT STRAIGHT - SLIT EDGES ALIGNED, FOLD TO SLIT EDGE (SELF)</t>
  </si>
  <si>
    <t>面布摆围直量</t>
  </si>
  <si>
    <t>SWEEP SKIRT STRAIGHT - SLIT EDGES ALIGNED, FOLD TO SLIT EDGE (LINING)</t>
  </si>
  <si>
    <t>里布摆围直量</t>
  </si>
  <si>
    <t xml:space="preserve"> SHOULDER STRAP LENGTH</t>
  </si>
  <si>
    <t>ADJUSTABLE OVERLAP LENGTH</t>
  </si>
  <si>
    <t>STRAP WIDTH</t>
  </si>
  <si>
    <t>肩带宽</t>
  </si>
  <si>
    <t>PRINCESS SEAM BONING LENGTH</t>
  </si>
  <si>
    <t>公主缝鱼骨长</t>
  </si>
  <si>
    <t>SIDE SEAM BONING LENGTH</t>
  </si>
  <si>
    <t>侧缝鱼骨长</t>
  </si>
  <si>
    <t>HEM HEIGHT</t>
  </si>
  <si>
    <t>底边高</t>
  </si>
  <si>
    <t>SPRING 25</t>
  </si>
  <si>
    <t>INITIAL SPEC
(5/6/24)</t>
  </si>
  <si>
    <t>1ST SAMPLE</t>
  </si>
  <si>
    <t>3RD SAMPLE</t>
  </si>
  <si>
    <t>PP SAMPLE</t>
  </si>
  <si>
    <t>TOP SAMPLE</t>
  </si>
  <si>
    <t>VAR</t>
  </si>
  <si>
    <t>OUR SPEC
(6/27/24)</t>
  </si>
  <si>
    <t>REVISED SPEC
(6/27/24)</t>
  </si>
  <si>
    <t>OUR SPEC
(//)</t>
  </si>
  <si>
    <t>VENDOR SPEC
(9/16/24)</t>
  </si>
  <si>
    <t>REVISED SPEC
(//)</t>
  </si>
  <si>
    <t>CF BODIE LENGTH (EDGE TO WAIST SEAM JOIN)</t>
  </si>
  <si>
    <t>CF SKIRT LENGTH (FROM WAIST SEAM TO HEM)</t>
  </si>
  <si>
    <t>CB SKIRT LENGTH (FROM WAIST SEAM TO HEM)</t>
  </si>
  <si>
    <t>TBD</t>
  </si>
  <si>
    <t>FRONT ARMHOLE ALONG CURVE - FROM SS TO STRAP JOIN</t>
  </si>
  <si>
    <t>BUST WIDTH 1" BELOW AH  ( SS ALIGNED - FROM CB TO CF STRAIGHT ACROSS)</t>
  </si>
  <si>
    <t>WAIST WIDTH AT SEAM</t>
  </si>
  <si>
    <t>LOW HIP WIDTH (8" BELOW WAIST SEAM)</t>
  </si>
  <si>
    <t>SWEEP WIDTH (SELF) - ALONG CURVE</t>
  </si>
  <si>
    <t>SWEEP WIDTH (LINING) - ALONG CURVE</t>
  </si>
  <si>
    <t>STRAP LENGTH</t>
  </si>
  <si>
    <t xml:space="preserve">ADJUSTABLE LENGTH OF SHOULDER STRAP </t>
  </si>
  <si>
    <t xml:space="preserve"> 3/8</t>
  </si>
  <si>
    <t>LINING LENGTH DIFFERENCE FROM SELF</t>
  </si>
  <si>
    <t>SLIT LENGTH</t>
  </si>
  <si>
    <t>BACK SIDE BONING LENGTH</t>
  </si>
  <si>
    <t>NOTE: PLEASE REVISE ALL YELLOW HIGHLIGHTED POINTS</t>
  </si>
  <si>
    <t>NOTE: MEASURED SPECS IN BOLD RED ARE OUT OF TOLERANCE AND NEED TO BE BROUGHT BACK TO SPEC</t>
  </si>
  <si>
    <t>DATE CREATED:</t>
  </si>
  <si>
    <t>1X-3X</t>
  </si>
  <si>
    <t>FRONT LENGTH - TO WAIST HPS To WAIST-LINE</t>
  </si>
  <si>
    <t>FRONT LENGTH - REG- LENGTH HPS TO HEM</t>
  </si>
  <si>
    <t>FRONT LENGTH - TUNIC LENGTH HPS TO HEM - (TUNIC LENGTH)</t>
  </si>
  <si>
    <t>FRONT LENGTH - MID-LENGTH HPS TO HEM - (MID-LENGTH )</t>
  </si>
  <si>
    <t xml:space="preserve">FULL LENGTH - TOTAL BODY LENGTH </t>
  </si>
  <si>
    <t>FRONT BODY LENGTH: FROM HPS TO HEM</t>
  </si>
  <si>
    <t>TOP BODICE LENGTH - HPS TO WAIST SEAM</t>
  </si>
  <si>
    <t>TOP BODICE LENGTH - FROM FRONT STRAP JOINT SEAM TO WAIST SEAM</t>
  </si>
  <si>
    <t>CF BODICE LENGTH - CF NECKLINE TO WAIST SEAM</t>
  </si>
  <si>
    <t>CF LENGTH - FULL LENGTH CF NECKLINE TO HEM - (FULL LENGTH)</t>
  </si>
  <si>
    <t>CF ZIPPER LENGTH LENGTH - FOR JKTS &amp; PANTS</t>
  </si>
  <si>
    <t>SS ZIPPER LENGTH LENGTH - FOR DRESSES &amp; SKIRTS</t>
  </si>
  <si>
    <t>CB BODICE LENGTH - CB NECKLINE TO WAIST SEAM</t>
  </si>
  <si>
    <t>DETACHABLE SHOULDER STRAP</t>
  </si>
  <si>
    <t>FRONT TOP NECK EDGE ALONG TOP EDGE - FRONT ONLY</t>
  </si>
  <si>
    <t>BACK TOP NECK EDGE ALONG TOP EDGE - BACK ONLY</t>
  </si>
  <si>
    <t>OVERBUST ALONG TOP EDGE - TOTAL CIRCUMFERENCE</t>
  </si>
  <si>
    <t xml:space="preserve">BUST 1" BELOW AH </t>
  </si>
  <si>
    <t>BUST 1" BELOW AH (SIDE SEAMS ALIGNED, CB TO CF)</t>
  </si>
  <si>
    <t>UNDER BUST 4 1/4" BELOW AH</t>
  </si>
  <si>
    <t>WAIST 6" BELOW BUST (OR 17" BLW HPS)</t>
  </si>
  <si>
    <t>HIGH HIP 3 1/2" BLW WAIST</t>
  </si>
  <si>
    <t>HIGH HIP 5" BLW WAIST</t>
  </si>
  <si>
    <t>LOW HIP 9" BLW WAIST</t>
  </si>
  <si>
    <t>SWEEP STRAIGHT/ OR ALONG EDGE</t>
  </si>
  <si>
    <t>ACROSS FRONT -5" from HPS</t>
  </si>
  <si>
    <t>ACROSS BACK - 5" from HPS</t>
  </si>
  <si>
    <t>ACROSS SHOULDER AH SEAM TO AH SEAM</t>
  </si>
  <si>
    <t>SHOULDER WIDTH (NARROW STRAP) NECK SEAM TO SHOULDER EDGE ONE SIDE</t>
  </si>
  <si>
    <t>SHOULDER WIDTH (WIDER) NECK SEAM TO SHOULDER EDGE ONE SIDE</t>
  </si>
  <si>
    <t>NECK WIDTH- NECK EDGE TO EDGE</t>
  </si>
  <si>
    <t>NECK WIDTH- NECK SEAM TO SEAM</t>
  </si>
  <si>
    <t>SHOULDER SLOPE FROM HPS</t>
  </si>
  <si>
    <t>BACK TOP EDGE WIDTH (W/ GRIPPER TAPE) - SS TO CB</t>
  </si>
  <si>
    <t>BACK NECK DROP - BACK HPS TO CB NECKLINE</t>
  </si>
  <si>
    <t>NECK DROP - BACK (LOW DROP) HPS TO CB NECKLINE</t>
  </si>
  <si>
    <t>FRONT NECK DROP - FRONT HPS TO CF NECKLINE</t>
  </si>
  <si>
    <t>(SLEEVE)</t>
  </si>
  <si>
    <t>COLLAR STAND HEIGHT AT CB</t>
  </si>
  <si>
    <t>COLLAR HEIGHT HEIGHT AT CB</t>
  </si>
  <si>
    <t>COLLAR LENGTH POINT TO POINT</t>
  </si>
  <si>
    <t>ACROSS SLEEVE CAP 3 1/2" DOWN FROM SEAM</t>
  </si>
  <si>
    <t>FRONT ARMHOLE ALONG SEAM CURVE</t>
  </si>
  <si>
    <t>BACK ARMHOLE ALONG SEAM CURVE</t>
  </si>
  <si>
    <t>ARMHOLE - TOTAL ALONG SEAM CURVE</t>
  </si>
  <si>
    <t>ARMHOLE -DROP HPS TO UA/- STRAIGHT</t>
  </si>
  <si>
    <t>BICEP 1" BELOW ARMHOLE</t>
  </si>
  <si>
    <t>ELBOW 8" BELOW ARMHOLE</t>
  </si>
  <si>
    <t>SLEEVE OPENING ALONG BOTTOM EDGE</t>
  </si>
  <si>
    <t>SLEEVE LENGTH- (LONG) FROM SLEEVE SEAM TO HEM</t>
  </si>
  <si>
    <t>SLEEVE LENGTH- (SHORT) FROM SLEEVE SEAM TO HEM</t>
  </si>
  <si>
    <t>SLEEVE LENGTH- 3 PT- ( LONG) FROM CB NK TO CUFF HEM</t>
  </si>
  <si>
    <t>SLEEVE INSEAM</t>
  </si>
  <si>
    <t>CUFF HEIGHT SEAM TO EDGE</t>
  </si>
  <si>
    <t>POCKET WIDTH - EDGE TO EDGE</t>
  </si>
  <si>
    <t>POCKET LENGTH - AT CENTER, EDGE TO EDGE</t>
  </si>
  <si>
    <t xml:space="preserve">POCKET POSITION FROM THE WAIST JOIN SEAM </t>
  </si>
  <si>
    <t>BELT WIDTH</t>
  </si>
  <si>
    <t xml:space="preserve">BELT LENGTH </t>
  </si>
  <si>
    <t>WAIST BANDWIDTH</t>
  </si>
  <si>
    <t>BELT LOOP WIDTH</t>
  </si>
  <si>
    <t>BELTLOOP LENGTH</t>
  </si>
  <si>
    <t>WAISTBAND CIRCUMFERENCE AT TOP EDGE</t>
  </si>
  <si>
    <t>LOW HIP 8" BLW WAIST - 3PT MEASUREMENT</t>
  </si>
  <si>
    <t>THIGH 1" BELOW CROTCH</t>
  </si>
  <si>
    <t>MID THIGH 6" BELOW CROTCH</t>
  </si>
  <si>
    <t>KNEE 13" BELOW CROTCH</t>
  </si>
  <si>
    <t>CALF 18" BELOW CROTCH</t>
  </si>
  <si>
    <t>LEG OPENING AT HEM</t>
  </si>
  <si>
    <t>INSEAM  - CROTCH POINT TO HEM</t>
  </si>
  <si>
    <t>FRONT RISE - TOP EDGE TO CROTCH POINT ALONG CURVE</t>
  </si>
  <si>
    <t>BACK RISE - TOP EDGE TO CROTCH POINT ALONG CURVE</t>
  </si>
  <si>
    <t>FLY WIDTH STITCHING LINE TO CF EDGE</t>
  </si>
  <si>
    <t>PANT ZIPPER LENGTH TOP OF PULL TO END INSET</t>
  </si>
  <si>
    <t>FRONT POCKET LENGTH</t>
  </si>
  <si>
    <t>FRONT POCKET OPENING</t>
  </si>
  <si>
    <t>BACK WELT POCKET WIDTH</t>
  </si>
  <si>
    <t>BACK WELT POCKET LENGTH</t>
  </si>
  <si>
    <t>PATTERN CARD PAGE</t>
  </si>
  <si>
    <t>#</t>
  </si>
  <si>
    <t>PIECE NAME</t>
  </si>
  <si>
    <t>FUSE</t>
  </si>
  <si>
    <t>SKETCH</t>
  </si>
  <si>
    <t>SELF</t>
  </si>
  <si>
    <t xml:space="preserve">front </t>
  </si>
  <si>
    <t xml:space="preserve">back </t>
  </si>
  <si>
    <t>strap</t>
  </si>
  <si>
    <t>CONTRAST/INTER LINING</t>
  </si>
  <si>
    <t>OUTSIDE WORK</t>
  </si>
  <si>
    <t>WASH/SHRINKAGE</t>
  </si>
  <si>
    <t>LINING</t>
  </si>
  <si>
    <t>SPECIAL INSTRUCTIONS</t>
  </si>
  <si>
    <t xml:space="preserve">4 thread ovelock for all major seam </t>
  </si>
  <si>
    <t xml:space="preserve">merrow edge for neck then turn back hem </t>
  </si>
  <si>
    <t>TEMPLATE</t>
  </si>
  <si>
    <t xml:space="preserve">5/8" hem with coverstitch </t>
  </si>
  <si>
    <t>shirring at shoulder 5" with gel tape</t>
  </si>
  <si>
    <t xml:space="preserve">add strap at back neck 8" finish </t>
  </si>
  <si>
    <t xml:space="preserve">tack 2 shoulder </t>
  </si>
  <si>
    <t>SAMPLE SPEC PAGE</t>
  </si>
  <si>
    <t>FOR TECH: USE NEW ORIGINAL SAMPLE</t>
  </si>
  <si>
    <t>REFERENCE BLOCK::</t>
  </si>
  <si>
    <t>Initial Target Specs</t>
  </si>
  <si>
    <t>2ND SAMPLE</t>
  </si>
  <si>
    <t xml:space="preserve">PP SAMPLE </t>
  </si>
  <si>
    <t>Vendor</t>
  </si>
  <si>
    <t>Sample</t>
  </si>
  <si>
    <t>Varience</t>
  </si>
  <si>
    <t>Revised</t>
  </si>
  <si>
    <t>FINAL</t>
  </si>
  <si>
    <t>COMMENTS</t>
  </si>
  <si>
    <t>CF LENGTH FROM HPS TO HEM ED</t>
  </si>
  <si>
    <t xml:space="preserve">CB LENGTH FROM HPS TO HEM ED </t>
  </si>
  <si>
    <t>NECK OPENING WIDTH (SEAM TO SEAM)</t>
  </si>
  <si>
    <t>FRONT NECK DROP (HPS TO BTM COLLAR JOIN)</t>
  </si>
  <si>
    <t>FRONT NECK DROP (HPS TO CENTER TOP BTN)</t>
  </si>
  <si>
    <t>BACK NECK DROP (HPS TO CB)</t>
  </si>
  <si>
    <t>ACROSS SHOULDER (SM TO SM)</t>
  </si>
  <si>
    <t>SHOULDER SLOPE</t>
  </si>
  <si>
    <t xml:space="preserve">SHOULDER FORWARD </t>
  </si>
  <si>
    <t xml:space="preserve">ACROSS FRONT (5" BLW HPS) SM TO SM </t>
  </si>
  <si>
    <t xml:space="preserve">ACROSS BACK (5" BLW HPS) SM TO SM </t>
  </si>
  <si>
    <t>CHEST 1" BLW AH (ED TO ED)</t>
  </si>
  <si>
    <t>WAIST 6" BLW AH (ED TO ED)</t>
  </si>
  <si>
    <t>HIGH HIP 10" BLW AH (ED TO ED)</t>
  </si>
  <si>
    <t>LOW HIP14" BLW AH (ED TO ED)</t>
  </si>
  <si>
    <t>BOTTOM OPENING @ HEM ED, PLACKET CLOSED (ED TO ED)</t>
  </si>
  <si>
    <t>ARMHOLE STRAIGHT</t>
  </si>
  <si>
    <t xml:space="preserve">SLEEVE LENGTH AH SM TO CUFF JOIN SM </t>
  </si>
  <si>
    <t xml:space="preserve">BICEP 1" BELOW AH- EDGE TO EDGE </t>
  </si>
  <si>
    <t xml:space="preserve">ELBOW 8" BELOW AH- EDGE TO EDGE </t>
  </si>
  <si>
    <t xml:space="preserve">SLEEVE OPENING AT CUFF JOIN SM - EDGE TO EDGE </t>
  </si>
  <si>
    <t xml:space="preserve">SLEEVE OPENING AT CUFF EDGE - EDGE TO EDGE </t>
  </si>
  <si>
    <t>CUFF HEIGHT</t>
  </si>
  <si>
    <t>1/4</t>
  </si>
  <si>
    <t>COLLAR POINT LENGTH</t>
  </si>
  <si>
    <t>COLLAR HEIGHT AT CB</t>
  </si>
  <si>
    <t>COLLAR STAND HEIGHT</t>
  </si>
  <si>
    <t>COLLAR CIRCUMFERENCE AT TOP EDGE</t>
  </si>
  <si>
    <t>DEVELOPMENT COMMENTS</t>
  </si>
  <si>
    <t>DEVELOPMENT COMMENTS- 1ST PROTO</t>
  </si>
  <si>
    <t>DEVELOPMENT COMMENTS- FIT 1 SAMPLE</t>
  </si>
  <si>
    <t>DEVELOPMENT COMMENTS- PP</t>
  </si>
  <si>
    <t>DEVELOPMENT COMMENTS- TOP</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</si>
</sst>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mm/dd/yy"/>
    <numFmt numFmtId="177" formatCode="m&quot;/&quot;d"/>
    <numFmt numFmtId="178" formatCode="#\ ?/?"/>
    <numFmt numFmtId="179" formatCode="m/d"/>
    <numFmt numFmtId="180" formatCode="#\ ??/??"/>
    <numFmt numFmtId="181" formatCode="\-#\ ??/??"/>
    <numFmt numFmtId="182" formatCode="0.00_ "/>
    <numFmt numFmtId="183" formatCode="#\ ?/?;\-?/?;0"/>
  </numFmts>
  <fonts count="113">
    <font>
      <sz val="10"/>
      <color rgb="FF000000"/>
      <name val="Arial"/>
      <charset val="134"/>
      <scheme val="minor"/>
    </font>
    <font>
      <b/>
      <sz val="18"/>
      <color rgb="FF000000"/>
      <name val="Century Gothic"/>
      <charset val="134"/>
    </font>
    <font>
      <b/>
      <sz val="14"/>
      <color rgb="FF000000"/>
      <name val="Century Gothic"/>
      <charset val="134"/>
    </font>
    <font>
      <sz val="14"/>
      <color rgb="FF000000"/>
      <name val="Century Gothic"/>
      <charset val="134"/>
    </font>
    <font>
      <b/>
      <sz val="11"/>
      <color rgb="FF000000"/>
      <name val="Century Gothic"/>
      <charset val="134"/>
    </font>
    <font>
      <sz val="11"/>
      <color rgb="FF000000"/>
      <name val="Century Gothic"/>
      <charset val="134"/>
    </font>
    <font>
      <b/>
      <sz val="10"/>
      <color rgb="FF000000"/>
      <name val="Century Gothic"/>
      <charset val="134"/>
    </font>
    <font>
      <b/>
      <sz val="10"/>
      <color theme="1"/>
      <name val="Century Gothic"/>
      <charset val="134"/>
    </font>
    <font>
      <b/>
      <sz val="10"/>
      <color rgb="FFFF0000"/>
      <name val="Century Gothic"/>
      <charset val="134"/>
    </font>
    <font>
      <sz val="10"/>
      <name val="Century Gothic"/>
      <charset val="134"/>
    </font>
    <font>
      <b/>
      <sz val="18"/>
      <color rgb="FF000000"/>
      <name val="Arial"/>
      <charset val="134"/>
      <scheme val="minor"/>
    </font>
    <font>
      <b/>
      <sz val="14"/>
      <color rgb="FF000000"/>
      <name val="Arial"/>
      <charset val="134"/>
      <scheme val="minor"/>
    </font>
    <font>
      <sz val="14"/>
      <color rgb="FF000000"/>
      <name val="Arial"/>
      <charset val="134"/>
      <scheme val="minor"/>
    </font>
    <font>
      <b/>
      <sz val="11"/>
      <color rgb="FF000000"/>
      <name val="Arial"/>
      <charset val="134"/>
      <scheme val="minor"/>
    </font>
    <font>
      <sz val="11"/>
      <color rgb="FF000000"/>
      <name val="Arial"/>
      <charset val="134"/>
      <scheme val="minor"/>
    </font>
    <font>
      <b/>
      <sz val="11"/>
      <color rgb="FF000000"/>
      <name val="Arial"/>
      <charset val="134"/>
      <scheme val="major"/>
    </font>
    <font>
      <b/>
      <sz val="10"/>
      <color rgb="FF000000"/>
      <name val="Arial"/>
      <charset val="134"/>
      <scheme val="major"/>
    </font>
    <font>
      <b/>
      <sz val="10"/>
      <color theme="1"/>
      <name val="Arial"/>
      <charset val="134"/>
      <scheme val="minor"/>
    </font>
    <font>
      <b/>
      <sz val="10"/>
      <color rgb="FFFF0000"/>
      <name val="Arial"/>
      <charset val="134"/>
      <scheme val="major"/>
    </font>
    <font>
      <sz val="10"/>
      <name val="Arial"/>
      <charset val="134"/>
      <scheme val="major"/>
    </font>
    <font>
      <b/>
      <sz val="9"/>
      <color rgb="FF000000"/>
      <name val="Arial"/>
      <charset val="134"/>
      <scheme val="minor"/>
    </font>
    <font>
      <sz val="10"/>
      <name val="Arial"/>
      <charset val="134"/>
      <scheme val="minor"/>
    </font>
    <font>
      <sz val="9"/>
      <color rgb="FF7F7F7F"/>
      <name val="Arial"/>
      <charset val="134"/>
      <scheme val="minor"/>
    </font>
    <font>
      <sz val="10"/>
      <color theme="1"/>
      <name val="Arial"/>
      <charset val="134"/>
      <scheme val="minor"/>
    </font>
    <font>
      <sz val="10"/>
      <color rgb="FFFF0000"/>
      <name val="Arial"/>
      <charset val="134"/>
      <scheme val="minor"/>
    </font>
    <font>
      <sz val="11"/>
      <color rgb="FFFF0000"/>
      <name val="Arial"/>
      <charset val="134"/>
      <scheme val="minor"/>
    </font>
    <font>
      <b/>
      <sz val="15"/>
      <color rgb="FF000000"/>
      <name val="Arial"/>
      <charset val="134"/>
      <scheme val="minor"/>
    </font>
    <font>
      <b/>
      <sz val="9"/>
      <color rgb="FFFF0000"/>
      <name val="Arial"/>
      <charset val="134"/>
      <scheme val="minor"/>
    </font>
    <font>
      <b/>
      <sz val="9"/>
      <color theme="1"/>
      <name val="Arial"/>
      <charset val="134"/>
      <scheme val="minor"/>
    </font>
    <font>
      <b/>
      <sz val="10"/>
      <color rgb="FF000000"/>
      <name val="Arial"/>
      <charset val="134"/>
      <scheme val="minor"/>
    </font>
    <font>
      <b/>
      <sz val="7"/>
      <color rgb="FF000000"/>
      <name val="Arial"/>
      <charset val="134"/>
      <scheme val="minor"/>
    </font>
    <font>
      <sz val="11"/>
      <color rgb="FF9C6500"/>
      <name val="Arial"/>
      <charset val="134"/>
      <scheme val="minor"/>
    </font>
    <font>
      <sz val="9"/>
      <color rgb="FF7F7F7F"/>
      <name val="Century Gothic"/>
      <charset val="134"/>
    </font>
    <font>
      <sz val="10"/>
      <color indexed="10"/>
      <name val="Arial"/>
      <charset val="134"/>
      <scheme val="minor"/>
    </font>
    <font>
      <sz val="10"/>
      <color theme="1"/>
      <name val="Century Gothic"/>
      <charset val="134"/>
    </font>
    <font>
      <sz val="10"/>
      <color rgb="FFDD0806"/>
      <name val="Century Gothic"/>
      <charset val="134"/>
    </font>
    <font>
      <sz val="10"/>
      <color indexed="10"/>
      <name val="Century Gothic"/>
      <charset val="134"/>
    </font>
    <font>
      <sz val="10"/>
      <color rgb="FF000000"/>
      <name val="Century Gothic"/>
      <charset val="134"/>
    </font>
    <font>
      <sz val="10"/>
      <color rgb="FFFF0000"/>
      <name val="Century Gothic"/>
      <charset val="134"/>
    </font>
    <font>
      <sz val="11"/>
      <color theme="1"/>
      <name val="Century Gothic"/>
      <charset val="134"/>
    </font>
    <font>
      <b/>
      <sz val="15"/>
      <color rgb="FFFF0000"/>
      <name val="Arial"/>
      <charset val="134"/>
      <scheme val="minor"/>
    </font>
    <font>
      <b/>
      <sz val="11"/>
      <color theme="1"/>
      <name val="Arial"/>
      <charset val="134"/>
      <scheme val="minor"/>
    </font>
    <font>
      <b/>
      <sz val="11"/>
      <color rgb="FFFF0000"/>
      <name val="Arial"/>
      <charset val="134"/>
      <scheme val="minor"/>
    </font>
    <font>
      <b/>
      <sz val="18"/>
      <color rgb="FF000000"/>
      <name val="Calibri"/>
      <charset val="134"/>
    </font>
    <font>
      <sz val="10"/>
      <name val="Calibri"/>
      <charset val="134"/>
    </font>
    <font>
      <b/>
      <sz val="14"/>
      <color rgb="FF000000"/>
      <name val="Calibri"/>
      <charset val="134"/>
    </font>
    <font>
      <b/>
      <sz val="10"/>
      <color rgb="FF000000"/>
      <name val="Calibri"/>
      <charset val="134"/>
    </font>
    <font>
      <sz val="10"/>
      <color theme="1"/>
      <name val="Calibri"/>
      <charset val="134"/>
    </font>
    <font>
      <sz val="10"/>
      <color rgb="FF000000"/>
      <name val="Calibri"/>
      <charset val="134"/>
    </font>
    <font>
      <b/>
      <sz val="10"/>
      <color theme="1"/>
      <name val="Calibri"/>
      <charset val="134"/>
    </font>
    <font>
      <b/>
      <sz val="9"/>
      <color rgb="FF000000"/>
      <name val="Calibri"/>
      <charset val="134"/>
    </font>
    <font>
      <b/>
      <sz val="9"/>
      <color rgb="FFFF0000"/>
      <name val="Calibri"/>
      <charset val="134"/>
    </font>
    <font>
      <sz val="9"/>
      <color rgb="FF7F7F7F"/>
      <name val="Calibri"/>
      <charset val="134"/>
    </font>
    <font>
      <sz val="10"/>
      <color rgb="FFFF0000"/>
      <name val="Calibri"/>
      <charset val="134"/>
    </font>
    <font>
      <b/>
      <sz val="9"/>
      <color theme="1"/>
      <name val="Calibri"/>
      <charset val="134"/>
    </font>
    <font>
      <b/>
      <sz val="10"/>
      <name val="Calibri"/>
      <charset val="134"/>
    </font>
    <font>
      <sz val="10"/>
      <color rgb="FFDD0806"/>
      <name val="Calibri"/>
      <charset val="134"/>
    </font>
    <font>
      <b/>
      <sz val="14"/>
      <color theme="1"/>
      <name val="Arial"/>
      <charset val="134"/>
      <scheme val="minor"/>
    </font>
    <font>
      <b/>
      <sz val="9"/>
      <name val="Arial"/>
      <charset val="134"/>
      <scheme val="minor"/>
    </font>
    <font>
      <sz val="14"/>
      <color theme="1"/>
      <name val="Arial"/>
      <charset val="134"/>
      <scheme val="minor"/>
    </font>
    <font>
      <sz val="12"/>
      <color rgb="FFFF0000"/>
      <name val="Calibri"/>
      <charset val="134"/>
    </font>
    <font>
      <sz val="12"/>
      <name val="Calibri"/>
      <charset val="134"/>
    </font>
    <font>
      <sz val="12"/>
      <color rgb="FFFF0000"/>
      <name val="Arial"/>
      <charset val="134"/>
      <scheme val="minor"/>
    </font>
    <font>
      <sz val="14"/>
      <color theme="1"/>
      <name val="宋体"/>
      <charset val="134"/>
    </font>
    <font>
      <sz val="12"/>
      <color rgb="FF000000"/>
      <name val="Calibri"/>
      <charset val="134"/>
    </font>
    <font>
      <sz val="12"/>
      <color rgb="FF000000"/>
      <name val="Arial"/>
      <charset val="134"/>
      <scheme val="minor"/>
    </font>
    <font>
      <sz val="12"/>
      <color theme="1"/>
      <name val="Calibri"/>
      <charset val="134"/>
    </font>
    <font>
      <sz val="11"/>
      <color theme="1"/>
      <name val="Arial"/>
      <charset val="134"/>
      <scheme val="minor"/>
    </font>
    <font>
      <b/>
      <sz val="14"/>
      <color rgb="FF000000"/>
      <name val="Arial"/>
      <charset val="134"/>
      <scheme val="major"/>
    </font>
    <font>
      <sz val="14"/>
      <name val="Arial"/>
      <charset val="134"/>
      <scheme val="major"/>
    </font>
    <font>
      <sz val="10"/>
      <color rgb="FF000000"/>
      <name val="Arial"/>
      <charset val="134"/>
      <scheme val="major"/>
    </font>
    <font>
      <sz val="16"/>
      <color rgb="FF000000"/>
      <name val="Arial"/>
      <charset val="134"/>
      <scheme val="major"/>
    </font>
    <font>
      <sz val="16"/>
      <name val="Arial"/>
      <charset val="134"/>
      <scheme val="major"/>
    </font>
    <font>
      <sz val="16"/>
      <color theme="1"/>
      <name val="Arial"/>
      <charset val="134"/>
      <scheme val="major"/>
    </font>
    <font>
      <b/>
      <sz val="10"/>
      <color theme="1"/>
      <name val="Arial"/>
      <charset val="134"/>
      <scheme val="major"/>
    </font>
    <font>
      <b/>
      <sz val="14"/>
      <color rgb="FFFF0000"/>
      <name val="Arial"/>
      <charset val="134"/>
      <scheme val="major"/>
    </font>
    <font>
      <sz val="15"/>
      <color rgb="FF000000"/>
      <name val="Arial"/>
      <charset val="134"/>
      <scheme val="minor"/>
    </font>
    <font>
      <sz val="10"/>
      <color rgb="FFFF0000"/>
      <name val="Arial"/>
      <charset val="134"/>
      <scheme val="major"/>
    </font>
    <font>
      <sz val="10"/>
      <color theme="1"/>
      <name val="Arial"/>
      <charset val="134"/>
      <scheme val="major"/>
    </font>
    <font>
      <sz val="14"/>
      <color theme="1"/>
      <name val="Arial"/>
      <charset val="134"/>
      <scheme val="major"/>
    </font>
    <font>
      <sz val="15"/>
      <color theme="1"/>
      <name val="宋体"/>
      <charset val="134"/>
    </font>
    <font>
      <b/>
      <sz val="14"/>
      <color theme="1"/>
      <name val="Arial"/>
      <charset val="134"/>
      <scheme val="major"/>
    </font>
    <font>
      <sz val="14"/>
      <color rgb="FF000000"/>
      <name val="Arial"/>
      <charset val="134"/>
      <scheme val="major"/>
    </font>
    <font>
      <sz val="11"/>
      <color rgb="FF000000"/>
      <name val="Arial"/>
      <charset val="134"/>
    </font>
    <font>
      <sz val="11"/>
      <color rgb="FFFF0000"/>
      <name val="Arial"/>
      <charset val="134"/>
    </font>
    <font>
      <u/>
      <sz val="11"/>
      <color rgb="FF000000"/>
      <name val="Arial"/>
      <charset val="134"/>
    </font>
    <font>
      <b/>
      <sz val="18"/>
      <color rgb="FF000000"/>
      <name val="Arial"/>
      <charset val="134"/>
    </font>
    <font>
      <b/>
      <sz val="14"/>
      <color rgb="FF000000"/>
      <name val="Arial"/>
      <charset val="134"/>
    </font>
    <font>
      <sz val="14"/>
      <color rgb="FF000000"/>
      <name val="Arial"/>
      <charset val="134"/>
    </font>
    <font>
      <b/>
      <sz val="11"/>
      <color rgb="FF000000"/>
      <name val="Arial"/>
      <charset val="134"/>
    </font>
    <font>
      <sz val="10"/>
      <name val="Arial"/>
      <charset val="134"/>
    </font>
    <font>
      <u/>
      <sz val="11"/>
      <color rgb="FF0000FF"/>
      <name val="Arial"/>
      <charset val="0"/>
      <scheme val="minor"/>
    </font>
    <font>
      <u/>
      <sz val="11"/>
      <color rgb="FF800080"/>
      <name val="Arial"/>
      <charset val="0"/>
      <scheme val="minor"/>
    </font>
    <font>
      <sz val="11"/>
      <color rgb="FFFF0000"/>
      <name val="Arial"/>
      <charset val="0"/>
      <scheme val="minor"/>
    </font>
    <font>
      <b/>
      <sz val="18"/>
      <color theme="3"/>
      <name val="Arial"/>
      <charset val="134"/>
      <scheme val="minor"/>
    </font>
    <font>
      <i/>
      <sz val="11"/>
      <color rgb="FF7F7F7F"/>
      <name val="Arial"/>
      <charset val="0"/>
      <scheme val="minor"/>
    </font>
    <font>
      <b/>
      <sz val="15"/>
      <color theme="3"/>
      <name val="Arial"/>
      <charset val="134"/>
      <scheme val="minor"/>
    </font>
    <font>
      <b/>
      <sz val="13"/>
      <color theme="3"/>
      <name val="Arial"/>
      <charset val="134"/>
      <scheme val="minor"/>
    </font>
    <font>
      <b/>
      <sz val="11"/>
      <color theme="3"/>
      <name val="Arial"/>
      <charset val="134"/>
      <scheme val="minor"/>
    </font>
    <font>
      <sz val="11"/>
      <color rgb="FF3F3F76"/>
      <name val="Arial"/>
      <charset val="0"/>
      <scheme val="minor"/>
    </font>
    <font>
      <b/>
      <sz val="11"/>
      <color rgb="FF3F3F3F"/>
      <name val="Arial"/>
      <charset val="0"/>
      <scheme val="minor"/>
    </font>
    <font>
      <b/>
      <sz val="11"/>
      <color rgb="FFFA7D00"/>
      <name val="Arial"/>
      <charset val="0"/>
      <scheme val="minor"/>
    </font>
    <font>
      <b/>
      <sz val="11"/>
      <color rgb="FFFFFFFF"/>
      <name val="Arial"/>
      <charset val="0"/>
      <scheme val="minor"/>
    </font>
    <font>
      <sz val="11"/>
      <color rgb="FFFA7D00"/>
      <name val="Arial"/>
      <charset val="0"/>
      <scheme val="minor"/>
    </font>
    <font>
      <b/>
      <sz val="11"/>
      <color theme="1"/>
      <name val="Arial"/>
      <charset val="0"/>
      <scheme val="minor"/>
    </font>
    <font>
      <sz val="11"/>
      <color rgb="FF006100"/>
      <name val="Arial"/>
      <charset val="0"/>
      <scheme val="minor"/>
    </font>
    <font>
      <sz val="11"/>
      <color rgb="FF9C0006"/>
      <name val="Arial"/>
      <charset val="0"/>
      <scheme val="minor"/>
    </font>
    <font>
      <sz val="11"/>
      <color rgb="FF9C6500"/>
      <name val="Arial"/>
      <charset val="0"/>
      <scheme val="minor"/>
    </font>
    <font>
      <sz val="11"/>
      <color theme="0"/>
      <name val="Arial"/>
      <charset val="0"/>
      <scheme val="minor"/>
    </font>
    <font>
      <sz val="11"/>
      <color theme="1"/>
      <name val="Arial"/>
      <charset val="0"/>
      <scheme val="minor"/>
    </font>
    <font>
      <sz val="12"/>
      <color theme="1"/>
      <name val="Arial"/>
      <charset val="134"/>
      <scheme val="minor"/>
    </font>
    <font>
      <sz val="14"/>
      <color theme="1"/>
      <name val="Calibri"/>
      <charset val="134"/>
    </font>
    <font>
      <b/>
      <sz val="10"/>
      <name val="Arial"/>
      <charset val="134"/>
      <scheme val="major"/>
    </font>
  </fonts>
  <fills count="58">
    <fill>
      <patternFill patternType="none"/>
    </fill>
    <fill>
      <patternFill patternType="gray125"/>
    </fill>
    <fill>
      <patternFill patternType="solid">
        <fgColor rgb="FFEFEFEF"/>
        <bgColor rgb="FFEFEFEF"/>
      </patternFill>
    </fill>
    <fill>
      <patternFill patternType="solid">
        <fgColor rgb="FFFFE3D6"/>
        <bgColor indexed="64"/>
      </patternFill>
    </fill>
    <fill>
      <patternFill patternType="solid">
        <fgColor rgb="FFFFE3D6"/>
        <bgColor rgb="FFFBE4D5"/>
      </patternFill>
    </fill>
    <fill>
      <patternFill patternType="solid">
        <fgColor rgb="FFFFFFFF"/>
        <bgColor rgb="FFFFFFFF"/>
      </patternFill>
    </fill>
    <fill>
      <patternFill patternType="solid">
        <fgColor theme="0"/>
        <bgColor theme="0"/>
      </patternFill>
    </fill>
    <fill>
      <patternFill patternType="solid">
        <fgColor rgb="FFFBE4D5"/>
        <bgColor rgb="FFFBE4D5"/>
      </patternFill>
    </fill>
    <fill>
      <patternFill patternType="solid">
        <fgColor rgb="FFFCE5CD"/>
        <bgColor rgb="FFFCE5CD"/>
      </patternFill>
    </fill>
    <fill>
      <patternFill patternType="solid">
        <fgColor theme="0" tint="-0.249977111117893"/>
        <bgColor indexed="64"/>
      </patternFill>
    </fill>
    <fill>
      <patternFill patternType="solid">
        <fgColor rgb="FFFFF2CC"/>
        <bgColor rgb="FFFFF2CC"/>
      </patternFill>
    </fill>
    <fill>
      <patternFill patternType="solid">
        <fgColor theme="6" tint="0.799981688894314"/>
        <bgColor indexed="64"/>
      </patternFill>
    </fill>
    <fill>
      <patternFill patternType="solid">
        <fgColor theme="2" tint="-0.0999786370433668"/>
        <bgColor indexed="64"/>
      </patternFill>
    </fill>
    <fill>
      <patternFill patternType="solid">
        <fgColor theme="7" tint="0.799981688894314"/>
        <bgColor indexed="64"/>
      </patternFill>
    </fill>
    <fill>
      <patternFill patternType="solid">
        <fgColor theme="0"/>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rgb="FFE7B7B1"/>
        <bgColor rgb="FFE7B7B1"/>
      </patternFill>
    </fill>
    <fill>
      <patternFill patternType="solid">
        <fgColor rgb="FFF2F2F2"/>
        <bgColor rgb="FFF2F2F2"/>
      </patternFill>
    </fill>
    <fill>
      <patternFill patternType="solid">
        <fgColor rgb="FFFFE3D6"/>
        <bgColor rgb="FFFFE3D6"/>
      </patternFill>
    </fill>
    <fill>
      <patternFill patternType="solid">
        <fgColor rgb="FFFFFF9A"/>
        <bgColor rgb="FFFFFF9A"/>
      </patternFill>
    </fill>
    <fill>
      <patternFill patternType="solid">
        <fgColor rgb="FFFFFF9A"/>
        <bgColor indexed="64"/>
      </patternFill>
    </fill>
    <fill>
      <patternFill patternType="solid">
        <fgColor rgb="FFD9E2F3"/>
        <bgColor rgb="FFD9E2F3"/>
      </patternFill>
    </fill>
    <fill>
      <patternFill patternType="solid">
        <fgColor rgb="FFFFE3D6"/>
        <bgColor rgb="FFD9E2F3"/>
      </patternFill>
    </fill>
    <fill>
      <patternFill patternType="solid">
        <fgColor rgb="FFFBE4D5"/>
        <bgColor indexed="64"/>
      </patternFill>
    </fill>
    <fill>
      <patternFill patternType="solid">
        <fgColor rgb="FFFFFF00"/>
        <bgColor rgb="FFFFF2CC"/>
      </patternFill>
    </fill>
    <fill>
      <patternFill patternType="solid">
        <fgColor theme="0" tint="-0.149998474074526"/>
        <bgColor indexed="64"/>
      </patternFill>
    </fill>
    <fill>
      <patternFill patternType="solid">
        <fgColor theme="0"/>
        <bgColor rgb="FFFFFFFF"/>
      </patternFill>
    </fill>
    <fill>
      <patternFill patternType="solid">
        <fgColor rgb="FFE7B7B2"/>
        <bgColor rgb="FFE7B7B2"/>
      </patternFill>
    </fill>
    <fill>
      <patternFill patternType="solid">
        <fgColor rgb="FFFFFF00"/>
        <bgColor indexed="64"/>
      </patternFill>
    </fill>
    <fill>
      <patternFill patternType="solid">
        <fgColor theme="0" tint="-0.049989318521683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89">
    <border>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rgb="FF000000"/>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rgb="FF000000"/>
      </right>
      <top style="medium">
        <color auto="1"/>
      </top>
      <bottom style="thin">
        <color rgb="FF000000"/>
      </bottom>
      <diagonal/>
    </border>
    <border>
      <left/>
      <right style="thin">
        <color rgb="FF000000"/>
      </right>
      <top style="medium">
        <color auto="1"/>
      </top>
      <bottom style="thin">
        <color rgb="FF000000"/>
      </bottom>
      <diagonal/>
    </border>
    <border>
      <left style="thin">
        <color rgb="FF000000"/>
      </left>
      <right/>
      <top style="medium">
        <color auto="1"/>
      </top>
      <bottom style="thin">
        <color rgb="FF000000"/>
      </bottom>
      <diagonal/>
    </border>
    <border>
      <left/>
      <right/>
      <top style="medium">
        <color auto="1"/>
      </top>
      <bottom style="thin">
        <color rgb="FF000000"/>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rgb="FF000000"/>
      </right>
      <top/>
      <bottom style="medium">
        <color auto="1"/>
      </bottom>
      <diagonal/>
    </border>
    <border>
      <left/>
      <right style="thin">
        <color rgb="FF000000"/>
      </right>
      <top/>
      <bottom style="medium">
        <color auto="1"/>
      </bottom>
      <diagonal/>
    </border>
    <border>
      <left style="thin">
        <color rgb="FF000000"/>
      </left>
      <right/>
      <top/>
      <bottom style="medium">
        <color auto="1"/>
      </bottom>
      <diagonal/>
    </border>
    <border>
      <left/>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thin">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auto="1"/>
      </right>
      <top style="thin">
        <color rgb="FF000000"/>
      </top>
      <bottom style="thin">
        <color rgb="FF000000"/>
      </bottom>
      <diagonal/>
    </border>
    <border>
      <left style="medium">
        <color auto="1"/>
      </left>
      <right style="thin">
        <color auto="1"/>
      </right>
      <top style="thin">
        <color auto="1"/>
      </top>
      <bottom style="medium">
        <color auto="1"/>
      </bottom>
      <diagonal/>
    </border>
    <border>
      <left/>
      <right/>
      <top style="thin">
        <color rgb="FF000000"/>
      </top>
      <bottom style="medium">
        <color auto="1"/>
      </bottom>
      <diagonal/>
    </border>
    <border>
      <left/>
      <right style="thin">
        <color auto="1"/>
      </right>
      <top style="thin">
        <color rgb="FF000000"/>
      </top>
      <bottom style="medium">
        <color auto="1"/>
      </bottom>
      <diagonal/>
    </border>
    <border>
      <left style="thin">
        <color rgb="FF000000"/>
      </left>
      <right/>
      <top style="thin">
        <color rgb="FF000000"/>
      </top>
      <bottom style="thin">
        <color rgb="FF000000"/>
      </bottom>
      <diagonal/>
    </border>
    <border>
      <left style="thin">
        <color auto="1"/>
      </left>
      <right/>
      <top style="medium">
        <color auto="1"/>
      </top>
      <bottom style="medium">
        <color auto="1"/>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auto="1"/>
      </top>
      <bottom style="thin">
        <color auto="1"/>
      </bottom>
      <diagonal/>
    </border>
    <border>
      <left style="thin">
        <color rgb="FF000000"/>
      </left>
      <right style="thin">
        <color rgb="FF000000"/>
      </right>
      <top/>
      <bottom style="thin">
        <color rgb="FF000000"/>
      </bottom>
      <diagonal/>
    </border>
    <border>
      <left style="medium">
        <color auto="1"/>
      </left>
      <right/>
      <top/>
      <bottom style="thin">
        <color rgb="FF000000"/>
      </bottom>
      <diagonal/>
    </border>
    <border>
      <left/>
      <right style="thin">
        <color rgb="FF000000"/>
      </right>
      <top style="thin">
        <color rgb="FF000000"/>
      </top>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style="medium">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style="medium">
        <color rgb="FF000000"/>
      </left>
      <right/>
      <top style="thin">
        <color rgb="FF000000"/>
      </top>
      <bottom style="thin">
        <color rgb="FF000000"/>
      </bottom>
      <diagonal/>
    </border>
    <border>
      <left style="thin">
        <color rgb="FF000000"/>
      </left>
      <right/>
      <top/>
      <bottom/>
      <diagonal/>
    </border>
    <border>
      <left style="thin">
        <color auto="1"/>
      </left>
      <right style="thin">
        <color auto="1"/>
      </right>
      <top style="thin">
        <color auto="1"/>
      </top>
      <bottom/>
      <diagonal/>
    </border>
    <border>
      <left style="thin">
        <color auto="1"/>
      </left>
      <right style="thin">
        <color rgb="FF000000"/>
      </right>
      <top style="thin">
        <color rgb="FF000000"/>
      </top>
      <bottom style="thin">
        <color auto="1"/>
      </bottom>
      <diagonal/>
    </border>
    <border>
      <left style="thin">
        <color auto="1"/>
      </left>
      <right style="thin">
        <color rgb="FF000000"/>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style="thin">
        <color rgb="FF000000"/>
      </right>
      <top style="thin">
        <color rgb="FF000000"/>
      </top>
      <bottom style="thin">
        <color rgb="FF000000"/>
      </bottom>
      <diagonal/>
    </border>
    <border>
      <left style="medium">
        <color auto="1"/>
      </left>
      <right style="thin">
        <color rgb="FF000000"/>
      </right>
      <top style="thin">
        <color rgb="FF000000"/>
      </top>
      <bottom style="medium">
        <color auto="1"/>
      </bottom>
      <diagonal/>
    </border>
    <border>
      <left style="thin">
        <color rgb="FF000000"/>
      </left>
      <right style="thin">
        <color rgb="FF000000"/>
      </right>
      <top/>
      <bottom style="medium">
        <color auto="1"/>
      </bottom>
      <diagonal/>
    </border>
    <border>
      <left style="thin">
        <color rgb="FF000000"/>
      </left>
      <right/>
      <top style="thin">
        <color rgb="FF000000"/>
      </top>
      <bottom style="medium">
        <color auto="1"/>
      </bottom>
      <diagonal/>
    </border>
    <border>
      <left/>
      <right style="thin">
        <color rgb="FF000000"/>
      </right>
      <top style="thin">
        <color rgb="FF000000"/>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6">
    <xf numFmtId="0" fontId="0" fillId="0" borderId="0"/>
    <xf numFmtId="43" fontId="67" fillId="0" borderId="0" applyFont="0" applyFill="0" applyBorder="0" applyAlignment="0" applyProtection="0">
      <alignment vertical="center"/>
    </xf>
    <xf numFmtId="44" fontId="67" fillId="0" borderId="0" applyFont="0" applyFill="0" applyBorder="0" applyAlignment="0" applyProtection="0">
      <alignment vertical="center"/>
    </xf>
    <xf numFmtId="9" fontId="67" fillId="0" borderId="0" applyFont="0" applyFill="0" applyBorder="0" applyAlignment="0" applyProtection="0">
      <alignment vertical="center"/>
    </xf>
    <xf numFmtId="41" fontId="67" fillId="0" borderId="0" applyFont="0" applyFill="0" applyBorder="0" applyAlignment="0" applyProtection="0">
      <alignment vertical="center"/>
    </xf>
    <xf numFmtId="42" fontId="67" fillId="0" borderId="0" applyFont="0" applyFill="0" applyBorder="0" applyAlignment="0" applyProtection="0">
      <alignment vertical="center"/>
    </xf>
    <xf numFmtId="0" fontId="91"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67" fillId="32" borderId="81" applyNumberFormat="0" applyFont="0" applyAlignment="0" applyProtection="0">
      <alignment vertical="center"/>
    </xf>
    <xf numFmtId="0" fontId="93"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6" fillId="0" borderId="82" applyNumberFormat="0" applyFill="0" applyAlignment="0" applyProtection="0">
      <alignment vertical="center"/>
    </xf>
    <xf numFmtId="0" fontId="97" fillId="0" borderId="82" applyNumberFormat="0" applyFill="0" applyAlignment="0" applyProtection="0">
      <alignment vertical="center"/>
    </xf>
    <xf numFmtId="0" fontId="98" fillId="0" borderId="83" applyNumberFormat="0" applyFill="0" applyAlignment="0" applyProtection="0">
      <alignment vertical="center"/>
    </xf>
    <xf numFmtId="0" fontId="98" fillId="0" borderId="0" applyNumberFormat="0" applyFill="0" applyBorder="0" applyAlignment="0" applyProtection="0">
      <alignment vertical="center"/>
    </xf>
    <xf numFmtId="0" fontId="99" fillId="33" borderId="84" applyNumberFormat="0" applyAlignment="0" applyProtection="0">
      <alignment vertical="center"/>
    </xf>
    <xf numFmtId="0" fontId="100" fillId="34" borderId="85" applyNumberFormat="0" applyAlignment="0" applyProtection="0">
      <alignment vertical="center"/>
    </xf>
    <xf numFmtId="0" fontId="101" fillId="34" borderId="84" applyNumberFormat="0" applyAlignment="0" applyProtection="0">
      <alignment vertical="center"/>
    </xf>
    <xf numFmtId="0" fontId="102" fillId="35" borderId="86" applyNumberFormat="0" applyAlignment="0" applyProtection="0">
      <alignment vertical="center"/>
    </xf>
    <xf numFmtId="0" fontId="103" fillId="0" borderId="87" applyNumberFormat="0" applyFill="0" applyAlignment="0" applyProtection="0">
      <alignment vertical="center"/>
    </xf>
    <xf numFmtId="0" fontId="104" fillId="0" borderId="88" applyNumberFormat="0" applyFill="0" applyAlignment="0" applyProtection="0">
      <alignment vertical="center"/>
    </xf>
    <xf numFmtId="0" fontId="105" fillId="36" borderId="0" applyNumberFormat="0" applyBorder="0" applyAlignment="0" applyProtection="0">
      <alignment vertical="center"/>
    </xf>
    <xf numFmtId="0" fontId="106" fillId="37" borderId="0" applyNumberFormat="0" applyBorder="0" applyAlignment="0" applyProtection="0">
      <alignment vertical="center"/>
    </xf>
    <xf numFmtId="0" fontId="107" fillId="38" borderId="0" applyNumberFormat="0" applyBorder="0" applyAlignment="0" applyProtection="0">
      <alignment vertical="center"/>
    </xf>
    <xf numFmtId="0" fontId="108" fillId="39" borderId="0" applyNumberFormat="0" applyBorder="0" applyAlignment="0" applyProtection="0">
      <alignment vertical="center"/>
    </xf>
    <xf numFmtId="0" fontId="109" fillId="40" borderId="0" applyNumberFormat="0" applyBorder="0" applyAlignment="0" applyProtection="0">
      <alignment vertical="center"/>
    </xf>
    <xf numFmtId="0" fontId="109" fillId="41" borderId="0" applyNumberFormat="0" applyBorder="0" applyAlignment="0" applyProtection="0">
      <alignment vertical="center"/>
    </xf>
    <xf numFmtId="0" fontId="108" fillId="15" borderId="0" applyNumberFormat="0" applyBorder="0" applyAlignment="0" applyProtection="0">
      <alignment vertical="center"/>
    </xf>
    <xf numFmtId="0" fontId="108" fillId="42" borderId="0" applyNumberFormat="0" applyBorder="0" applyAlignment="0" applyProtection="0">
      <alignment vertical="center"/>
    </xf>
    <xf numFmtId="0" fontId="109" fillId="43" borderId="0" applyNumberFormat="0" applyBorder="0" applyAlignment="0" applyProtection="0">
      <alignment vertical="center"/>
    </xf>
    <xf numFmtId="0" fontId="109" fillId="44" borderId="0" applyNumberFormat="0" applyBorder="0" applyAlignment="0" applyProtection="0">
      <alignment vertical="center"/>
    </xf>
    <xf numFmtId="0" fontId="108" fillId="17" borderId="0" applyNumberFormat="0" applyBorder="0" applyAlignment="0" applyProtection="0">
      <alignment vertical="center"/>
    </xf>
    <xf numFmtId="0" fontId="108" fillId="45" borderId="0" applyNumberFormat="0" applyBorder="0" applyAlignment="0" applyProtection="0">
      <alignment vertical="center"/>
    </xf>
    <xf numFmtId="0" fontId="109" fillId="11" borderId="0" applyNumberFormat="0" applyBorder="0" applyAlignment="0" applyProtection="0">
      <alignment vertical="center"/>
    </xf>
    <xf numFmtId="0" fontId="109" fillId="46" borderId="0" applyNumberFormat="0" applyBorder="0" applyAlignment="0" applyProtection="0">
      <alignment vertical="center"/>
    </xf>
    <xf numFmtId="0" fontId="108" fillId="47" borderId="0" applyNumberFormat="0" applyBorder="0" applyAlignment="0" applyProtection="0">
      <alignment vertical="center"/>
    </xf>
    <xf numFmtId="0" fontId="108" fillId="48" borderId="0" applyNumberFormat="0" applyBorder="0" applyAlignment="0" applyProtection="0">
      <alignment vertical="center"/>
    </xf>
    <xf numFmtId="0" fontId="109" fillId="13" borderId="0" applyNumberFormat="0" applyBorder="0" applyAlignment="0" applyProtection="0">
      <alignment vertical="center"/>
    </xf>
    <xf numFmtId="0" fontId="109" fillId="49" borderId="0" applyNumberFormat="0" applyBorder="0" applyAlignment="0" applyProtection="0">
      <alignment vertical="center"/>
    </xf>
    <xf numFmtId="0" fontId="108" fillId="50" borderId="0" applyNumberFormat="0" applyBorder="0" applyAlignment="0" applyProtection="0">
      <alignment vertical="center"/>
    </xf>
    <xf numFmtId="0" fontId="108" fillId="51" borderId="0" applyNumberFormat="0" applyBorder="0" applyAlignment="0" applyProtection="0">
      <alignment vertical="center"/>
    </xf>
    <xf numFmtId="0" fontId="109" fillId="52" borderId="0" applyNumberFormat="0" applyBorder="0" applyAlignment="0" applyProtection="0">
      <alignment vertical="center"/>
    </xf>
    <xf numFmtId="0" fontId="109" fillId="53" borderId="0" applyNumberFormat="0" applyBorder="0" applyAlignment="0" applyProtection="0">
      <alignment vertical="center"/>
    </xf>
    <xf numFmtId="0" fontId="108" fillId="54" borderId="0" applyNumberFormat="0" applyBorder="0" applyAlignment="0" applyProtection="0">
      <alignment vertical="center"/>
    </xf>
    <xf numFmtId="0" fontId="108" fillId="55" borderId="0" applyNumberFormat="0" applyBorder="0" applyAlignment="0" applyProtection="0">
      <alignment vertical="center"/>
    </xf>
    <xf numFmtId="0" fontId="109" fillId="56" borderId="0" applyNumberFormat="0" applyBorder="0" applyAlignment="0" applyProtection="0">
      <alignment vertical="center"/>
    </xf>
    <xf numFmtId="0" fontId="109" fillId="16" borderId="0" applyNumberFormat="0" applyBorder="0" applyAlignment="0" applyProtection="0">
      <alignment vertical="center"/>
    </xf>
    <xf numFmtId="0" fontId="108" fillId="57" borderId="0" applyNumberFormat="0" applyBorder="0" applyAlignment="0" applyProtection="0">
      <alignment vertical="center"/>
    </xf>
    <xf numFmtId="0" fontId="90" fillId="0" borderId="0"/>
    <xf numFmtId="0" fontId="0" fillId="0" borderId="0"/>
    <xf numFmtId="0" fontId="0" fillId="0" borderId="0"/>
    <xf numFmtId="0" fontId="110" fillId="0" borderId="0"/>
    <xf numFmtId="0" fontId="67" fillId="0" borderId="0"/>
    <xf numFmtId="0" fontId="0" fillId="0" borderId="0"/>
    <xf numFmtId="0" fontId="67" fillId="0" borderId="0"/>
  </cellStyleXfs>
  <cellXfs count="700">
    <xf numFmtId="0" fontId="0" fillId="0" borderId="0" xfId="0"/>
    <xf numFmtId="0" fontId="0" fillId="0" borderId="0" xfId="50" applyFont="1"/>
    <xf numFmtId="0" fontId="1" fillId="0" borderId="1" xfId="50" applyFont="1" applyBorder="1" applyAlignment="1">
      <alignment horizontal="center" vertical="center"/>
    </xf>
    <xf numFmtId="0" fontId="1" fillId="0" borderId="2" xfId="50" applyFont="1" applyBorder="1" applyAlignment="1">
      <alignment horizontal="center" vertical="center"/>
    </xf>
    <xf numFmtId="0" fontId="1" fillId="0" borderId="3" xfId="50" applyFont="1" applyBorder="1" applyAlignment="1">
      <alignment horizontal="center" vertical="center"/>
    </xf>
    <xf numFmtId="0" fontId="2" fillId="0" borderId="4" xfId="50" applyFont="1" applyBorder="1" applyAlignment="1">
      <alignment horizontal="center" vertical="center"/>
    </xf>
    <xf numFmtId="0" fontId="3" fillId="0" borderId="1" xfId="50" applyFont="1" applyBorder="1" applyAlignment="1">
      <alignment horizontal="center" vertical="center"/>
    </xf>
    <xf numFmtId="0" fontId="3" fillId="0" borderId="4" xfId="50" applyFont="1" applyBorder="1" applyAlignment="1">
      <alignment horizontal="center" vertical="center"/>
    </xf>
    <xf numFmtId="0" fontId="2" fillId="0" borderId="1" xfId="50" applyFont="1" applyBorder="1" applyAlignment="1">
      <alignment horizontal="center" vertical="center"/>
    </xf>
    <xf numFmtId="0" fontId="4" fillId="2" borderId="5" xfId="50" applyFont="1" applyFill="1" applyBorder="1" applyAlignment="1">
      <alignment vertical="center"/>
    </xf>
    <xf numFmtId="0" fontId="5" fillId="0" borderId="6" xfId="50" applyFont="1" applyBorder="1" applyAlignment="1">
      <alignment horizontal="left" vertical="center"/>
    </xf>
    <xf numFmtId="0" fontId="4" fillId="2" borderId="6" xfId="50" applyFont="1" applyFill="1" applyBorder="1" applyAlignment="1">
      <alignment horizontal="left" vertical="center"/>
    </xf>
    <xf numFmtId="176" fontId="5" fillId="0" borderId="7" xfId="50" applyNumberFormat="1" applyFont="1" applyBorder="1" applyAlignment="1">
      <alignment horizontal="left" vertical="center"/>
    </xf>
    <xf numFmtId="176" fontId="5" fillId="0" borderId="8" xfId="50" applyNumberFormat="1" applyFont="1" applyBorder="1" applyAlignment="1">
      <alignment horizontal="left" vertical="center"/>
    </xf>
    <xf numFmtId="0" fontId="4" fillId="0" borderId="9" xfId="50" applyFont="1" applyBorder="1" applyAlignment="1">
      <alignment horizontal="center" vertical="center"/>
    </xf>
    <xf numFmtId="0" fontId="4" fillId="0" borderId="10" xfId="50" applyFont="1" applyBorder="1" applyAlignment="1">
      <alignment horizontal="center" vertical="center"/>
    </xf>
    <xf numFmtId="0" fontId="4" fillId="0" borderId="11" xfId="50" applyFont="1" applyBorder="1" applyAlignment="1">
      <alignment horizontal="center" vertical="center"/>
    </xf>
    <xf numFmtId="0" fontId="4" fillId="2" borderId="12" xfId="50" applyFont="1" applyFill="1" applyBorder="1" applyAlignment="1">
      <alignment vertical="center"/>
    </xf>
    <xf numFmtId="0" fontId="5" fillId="0" borderId="13" xfId="50" applyFont="1" applyBorder="1" applyAlignment="1">
      <alignment horizontal="left" vertical="center"/>
    </xf>
    <xf numFmtId="0" fontId="4" fillId="2" borderId="13" xfId="50" applyFont="1" applyFill="1" applyBorder="1" applyAlignment="1">
      <alignment horizontal="left" vertical="center"/>
    </xf>
    <xf numFmtId="176" fontId="5" fillId="0" borderId="14" xfId="50" applyNumberFormat="1" applyFont="1" applyBorder="1" applyAlignment="1">
      <alignment horizontal="left" vertical="center"/>
    </xf>
    <xf numFmtId="176" fontId="5" fillId="0" borderId="15" xfId="50" applyNumberFormat="1" applyFont="1" applyBorder="1" applyAlignment="1">
      <alignment horizontal="left" vertical="center"/>
    </xf>
    <xf numFmtId="0" fontId="4" fillId="0" borderId="16" xfId="50" applyFont="1" applyBorder="1" applyAlignment="1">
      <alignment horizontal="center" vertical="center"/>
    </xf>
    <xf numFmtId="0" fontId="4" fillId="0" borderId="0" xfId="50" applyFont="1" applyAlignment="1">
      <alignment horizontal="center" vertical="center"/>
    </xf>
    <xf numFmtId="0" fontId="4" fillId="0" borderId="17" xfId="50" applyFont="1" applyBorder="1" applyAlignment="1">
      <alignment horizontal="center" vertical="center"/>
    </xf>
    <xf numFmtId="0" fontId="4" fillId="0" borderId="18" xfId="50" applyFont="1" applyBorder="1" applyAlignment="1">
      <alignment horizontal="center" vertical="center"/>
    </xf>
    <xf numFmtId="0" fontId="4" fillId="0" borderId="19" xfId="50" applyFont="1" applyBorder="1" applyAlignment="1">
      <alignment horizontal="center" vertical="center"/>
    </xf>
    <xf numFmtId="0" fontId="4" fillId="0" borderId="20" xfId="50" applyFont="1" applyBorder="1" applyAlignment="1">
      <alignment horizontal="center" vertical="center"/>
    </xf>
    <xf numFmtId="0" fontId="6" fillId="0" borderId="21" xfId="50" applyFont="1" applyBorder="1" applyAlignment="1">
      <alignment horizontal="center" vertical="center" wrapText="1"/>
    </xf>
    <xf numFmtId="0" fontId="6" fillId="0" borderId="22" xfId="50" applyFont="1" applyBorder="1" applyAlignment="1">
      <alignment horizontal="center" vertical="center" wrapText="1"/>
    </xf>
    <xf numFmtId="0" fontId="6" fillId="0" borderId="23" xfId="50" applyFont="1" applyBorder="1" applyAlignment="1">
      <alignment horizontal="center" vertical="center" wrapText="1"/>
    </xf>
    <xf numFmtId="0" fontId="4" fillId="2" borderId="24" xfId="50" applyFont="1" applyFill="1" applyBorder="1" applyAlignment="1">
      <alignment vertical="center"/>
    </xf>
    <xf numFmtId="0" fontId="5" fillId="0" borderId="25" xfId="50" applyFont="1" applyBorder="1" applyAlignment="1">
      <alignment horizontal="left" vertical="center"/>
    </xf>
    <xf numFmtId="0" fontId="4" fillId="2" borderId="25" xfId="50" applyFont="1" applyFill="1" applyBorder="1" applyAlignment="1">
      <alignment horizontal="left" vertical="center"/>
    </xf>
    <xf numFmtId="176" fontId="5" fillId="0" borderId="26" xfId="50" applyNumberFormat="1" applyFont="1" applyBorder="1" applyAlignment="1">
      <alignment horizontal="left" vertical="center"/>
    </xf>
    <xf numFmtId="176" fontId="5" fillId="0" borderId="27" xfId="50" applyNumberFormat="1" applyFont="1" applyBorder="1" applyAlignment="1">
      <alignment horizontal="left" vertical="center"/>
    </xf>
    <xf numFmtId="0" fontId="6" fillId="0" borderId="28" xfId="50" applyFont="1" applyBorder="1" applyAlignment="1">
      <alignment horizontal="center" vertical="center" wrapText="1"/>
    </xf>
    <xf numFmtId="0" fontId="6" fillId="0" borderId="29" xfId="50" applyFont="1" applyBorder="1" applyAlignment="1">
      <alignment horizontal="center" vertical="center" wrapText="1"/>
    </xf>
    <xf numFmtId="0" fontId="6" fillId="0" borderId="30" xfId="50" applyFont="1" applyBorder="1" applyAlignment="1">
      <alignment horizontal="center" vertical="center" wrapText="1"/>
    </xf>
    <xf numFmtId="0" fontId="7" fillId="0" borderId="9" xfId="50" applyFont="1" applyBorder="1" applyAlignment="1">
      <alignment horizontal="center"/>
    </xf>
    <xf numFmtId="0" fontId="7" fillId="0" borderId="10" xfId="50" applyFont="1" applyBorder="1" applyAlignment="1">
      <alignment horizontal="center"/>
    </xf>
    <xf numFmtId="0" fontId="7" fillId="0" borderId="11" xfId="50" applyFont="1" applyBorder="1" applyAlignment="1">
      <alignment horizontal="center"/>
    </xf>
    <xf numFmtId="0" fontId="7" fillId="0" borderId="16" xfId="50" applyFont="1" applyBorder="1" applyAlignment="1">
      <alignment horizontal="center"/>
    </xf>
    <xf numFmtId="0" fontId="7" fillId="0" borderId="0" xfId="50" applyFont="1" applyAlignment="1">
      <alignment horizontal="center"/>
    </xf>
    <xf numFmtId="0" fontId="7" fillId="0" borderId="17" xfId="50" applyFont="1" applyBorder="1" applyAlignment="1">
      <alignment horizontal="center"/>
    </xf>
    <xf numFmtId="0" fontId="3" fillId="0" borderId="2" xfId="50" applyFont="1" applyBorder="1" applyAlignment="1">
      <alignment horizontal="center" vertical="center"/>
    </xf>
    <xf numFmtId="0" fontId="8" fillId="0" borderId="9" xfId="50" applyFont="1" applyBorder="1" applyAlignment="1">
      <alignment horizontal="center" vertical="center"/>
    </xf>
    <xf numFmtId="0" fontId="8" fillId="0" borderId="10" xfId="50" applyFont="1" applyBorder="1" applyAlignment="1">
      <alignment horizontal="center" vertical="center"/>
    </xf>
    <xf numFmtId="0" fontId="8" fillId="0" borderId="31" xfId="50" applyFont="1" applyBorder="1" applyAlignment="1">
      <alignment horizontal="center" vertical="center"/>
    </xf>
    <xf numFmtId="0" fontId="8" fillId="0" borderId="16" xfId="50" applyFont="1" applyBorder="1" applyAlignment="1">
      <alignment horizontal="center" vertical="center"/>
    </xf>
    <xf numFmtId="0" fontId="8" fillId="0" borderId="0" xfId="50" applyFont="1" applyAlignment="1">
      <alignment horizontal="center" vertical="center"/>
    </xf>
    <xf numFmtId="0" fontId="8" fillId="0" borderId="32" xfId="50" applyFont="1" applyBorder="1" applyAlignment="1">
      <alignment horizontal="center" vertical="center"/>
    </xf>
    <xf numFmtId="0" fontId="8" fillId="0" borderId="18" xfId="50" applyFont="1" applyBorder="1" applyAlignment="1">
      <alignment horizontal="center" vertical="center"/>
    </xf>
    <xf numFmtId="0" fontId="8" fillId="0" borderId="19" xfId="50" applyFont="1" applyBorder="1" applyAlignment="1">
      <alignment horizontal="center" vertical="center"/>
    </xf>
    <xf numFmtId="0" fontId="8" fillId="0" borderId="33" xfId="50" applyFont="1" applyBorder="1" applyAlignment="1">
      <alignment horizontal="center" vertical="center"/>
    </xf>
    <xf numFmtId="0" fontId="9" fillId="0" borderId="34" xfId="50" applyFont="1" applyBorder="1" applyAlignment="1">
      <alignment horizontal="center" vertical="center"/>
    </xf>
    <xf numFmtId="0" fontId="9" fillId="0" borderId="21" xfId="50" applyFont="1" applyBorder="1" applyAlignment="1">
      <alignment horizontal="center" vertical="center"/>
    </xf>
    <xf numFmtId="0" fontId="9" fillId="0" borderId="35" xfId="50" applyFont="1" applyBorder="1" applyAlignment="1">
      <alignment horizontal="center" vertical="center"/>
    </xf>
    <xf numFmtId="0" fontId="9" fillId="0" borderId="36" xfId="50" applyFont="1" applyBorder="1" applyAlignment="1">
      <alignment horizontal="center" vertical="center"/>
    </xf>
    <xf numFmtId="0" fontId="9" fillId="0" borderId="28" xfId="50" applyFont="1" applyBorder="1" applyAlignment="1">
      <alignment horizontal="center" vertical="center"/>
    </xf>
    <xf numFmtId="0" fontId="9" fillId="0" borderId="37" xfId="5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1" fillId="0" borderId="4" xfId="0" applyFont="1" applyBorder="1" applyAlignment="1">
      <alignment horizontal="center" vertical="center"/>
    </xf>
    <xf numFmtId="0" fontId="12" fillId="0" borderId="1" xfId="0" applyFont="1" applyBorder="1" applyAlignment="1">
      <alignment horizontal="center" vertical="center"/>
    </xf>
    <xf numFmtId="0" fontId="12" fillId="0" borderId="4" xfId="0" applyFont="1" applyBorder="1" applyAlignment="1">
      <alignment horizontal="center" vertical="center"/>
    </xf>
    <xf numFmtId="0" fontId="11" fillId="0" borderId="1" xfId="0" applyFont="1" applyBorder="1" applyAlignment="1">
      <alignment horizontal="center" vertical="center"/>
    </xf>
    <xf numFmtId="0" fontId="13" fillId="2" borderId="5" xfId="0" applyFont="1" applyFill="1" applyBorder="1" applyAlignment="1">
      <alignment vertical="center"/>
    </xf>
    <xf numFmtId="0" fontId="14" fillId="0" borderId="6" xfId="0" applyFont="1" applyBorder="1" applyAlignment="1">
      <alignment horizontal="left" vertical="center"/>
    </xf>
    <xf numFmtId="0" fontId="13" fillId="2" borderId="6" xfId="0" applyFont="1" applyFill="1" applyBorder="1" applyAlignment="1">
      <alignment horizontal="left" vertical="center"/>
    </xf>
    <xf numFmtId="176" fontId="14" fillId="0" borderId="7" xfId="0" applyNumberFormat="1" applyFont="1" applyBorder="1" applyAlignment="1">
      <alignment horizontal="left" vertical="center"/>
    </xf>
    <xf numFmtId="176" fontId="14" fillId="0" borderId="8" xfId="0" applyNumberFormat="1" applyFont="1" applyBorder="1" applyAlignment="1">
      <alignment horizontal="left" vertical="center"/>
    </xf>
    <xf numFmtId="0" fontId="15" fillId="0" borderId="9" xfId="0" applyFont="1" applyBorder="1" applyAlignment="1">
      <alignment horizontal="center" vertical="center"/>
    </xf>
    <xf numFmtId="0" fontId="15" fillId="0" borderId="10" xfId="0" applyFont="1" applyBorder="1" applyAlignment="1">
      <alignment horizontal="center" vertical="center"/>
    </xf>
    <xf numFmtId="0" fontId="15" fillId="0" borderId="11" xfId="0" applyFont="1" applyBorder="1" applyAlignment="1">
      <alignment horizontal="center" vertical="center"/>
    </xf>
    <xf numFmtId="0" fontId="13" fillId="2" borderId="12" xfId="0" applyFont="1" applyFill="1" applyBorder="1" applyAlignment="1">
      <alignment vertical="center"/>
    </xf>
    <xf numFmtId="0" fontId="14" fillId="0" borderId="13" xfId="0" applyFont="1" applyBorder="1" applyAlignment="1">
      <alignment horizontal="left" vertical="center"/>
    </xf>
    <xf numFmtId="0" fontId="13" fillId="2" borderId="13" xfId="0" applyFont="1" applyFill="1" applyBorder="1" applyAlignment="1">
      <alignment horizontal="left" vertical="center"/>
    </xf>
    <xf numFmtId="176" fontId="14" fillId="0" borderId="14" xfId="0" applyNumberFormat="1" applyFont="1" applyBorder="1" applyAlignment="1">
      <alignment horizontal="left" vertical="center"/>
    </xf>
    <xf numFmtId="176" fontId="14" fillId="0" borderId="15" xfId="0" applyNumberFormat="1" applyFont="1" applyBorder="1" applyAlignment="1">
      <alignment horizontal="left" vertical="center"/>
    </xf>
    <xf numFmtId="0" fontId="15" fillId="0" borderId="16" xfId="0" applyFont="1" applyBorder="1" applyAlignment="1">
      <alignment horizontal="center" vertical="center"/>
    </xf>
    <xf numFmtId="0" fontId="15" fillId="0" borderId="0" xfId="0" applyFont="1" applyBorder="1" applyAlignment="1">
      <alignment horizontal="center" vertical="center"/>
    </xf>
    <xf numFmtId="0" fontId="15" fillId="0" borderId="17" xfId="0" applyFont="1" applyBorder="1" applyAlignment="1">
      <alignment horizontal="center" vertical="center"/>
    </xf>
    <xf numFmtId="0" fontId="15" fillId="0" borderId="18" xfId="0" applyFont="1" applyBorder="1" applyAlignment="1">
      <alignment horizontal="center" vertical="center"/>
    </xf>
    <xf numFmtId="0" fontId="15" fillId="0" borderId="19" xfId="0" applyFont="1" applyBorder="1" applyAlignment="1">
      <alignment horizontal="center" vertical="center"/>
    </xf>
    <xf numFmtId="0" fontId="15" fillId="0" borderId="20" xfId="0" applyFont="1" applyBorder="1" applyAlignment="1">
      <alignment horizontal="center" vertical="center"/>
    </xf>
    <xf numFmtId="0" fontId="16" fillId="0" borderId="21"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23" xfId="0" applyFont="1" applyBorder="1" applyAlignment="1">
      <alignment horizontal="center" vertical="center" wrapText="1"/>
    </xf>
    <xf numFmtId="0" fontId="13" fillId="2" borderId="24" xfId="0" applyFont="1" applyFill="1" applyBorder="1" applyAlignment="1">
      <alignment vertical="center"/>
    </xf>
    <xf numFmtId="0" fontId="14" fillId="0" borderId="25" xfId="0" applyFont="1" applyBorder="1" applyAlignment="1">
      <alignment horizontal="left" vertical="center"/>
    </xf>
    <xf numFmtId="0" fontId="13" fillId="2" borderId="25" xfId="0" applyFont="1" applyFill="1" applyBorder="1" applyAlignment="1">
      <alignment horizontal="left" vertical="center"/>
    </xf>
    <xf numFmtId="176" fontId="14" fillId="0" borderId="26" xfId="0" applyNumberFormat="1" applyFont="1" applyBorder="1" applyAlignment="1">
      <alignment horizontal="left" vertical="center"/>
    </xf>
    <xf numFmtId="176" fontId="14" fillId="0" borderId="27" xfId="0" applyNumberFormat="1" applyFont="1" applyBorder="1" applyAlignment="1">
      <alignment horizontal="left" vertical="center"/>
    </xf>
    <xf numFmtId="0" fontId="16" fillId="0" borderId="28" xfId="0" applyFont="1" applyBorder="1" applyAlignment="1">
      <alignment horizontal="center" vertical="center" wrapText="1"/>
    </xf>
    <xf numFmtId="0" fontId="16" fillId="0" borderId="29" xfId="0" applyFont="1" applyBorder="1" applyAlignment="1">
      <alignment horizontal="center" vertical="center" wrapText="1"/>
    </xf>
    <xf numFmtId="0" fontId="16" fillId="0" borderId="30" xfId="0" applyFont="1" applyBorder="1" applyAlignment="1">
      <alignment horizontal="center" vertical="center" wrapText="1"/>
    </xf>
    <xf numFmtId="0" fontId="17" fillId="0" borderId="9" xfId="0" applyFont="1" applyBorder="1" applyAlignment="1">
      <alignment horizontal="center"/>
    </xf>
    <xf numFmtId="0" fontId="17" fillId="0" borderId="10" xfId="0" applyFont="1" applyBorder="1" applyAlignment="1">
      <alignment horizontal="center"/>
    </xf>
    <xf numFmtId="0" fontId="17" fillId="0" borderId="11" xfId="0" applyFont="1" applyBorder="1" applyAlignment="1">
      <alignment horizontal="center"/>
    </xf>
    <xf numFmtId="0" fontId="17" fillId="0" borderId="16" xfId="0" applyFont="1" applyBorder="1" applyAlignment="1">
      <alignment horizontal="center"/>
    </xf>
    <xf numFmtId="0" fontId="17" fillId="0" borderId="0" xfId="0" applyFont="1" applyBorder="1" applyAlignment="1">
      <alignment horizontal="center"/>
    </xf>
    <xf numFmtId="0" fontId="17" fillId="0" borderId="17" xfId="0" applyFont="1" applyBorder="1" applyAlignment="1">
      <alignment horizontal="center"/>
    </xf>
    <xf numFmtId="0" fontId="17" fillId="0" borderId="38" xfId="0" applyFont="1" applyBorder="1" applyAlignment="1">
      <alignment horizontal="center"/>
    </xf>
    <xf numFmtId="0" fontId="17" fillId="0" borderId="27" xfId="0" applyFont="1" applyBorder="1" applyAlignment="1">
      <alignment horizontal="center"/>
    </xf>
    <xf numFmtId="0" fontId="17" fillId="0" borderId="39" xfId="0" applyFont="1" applyBorder="1" applyAlignment="1">
      <alignment horizontal="center"/>
    </xf>
    <xf numFmtId="0" fontId="7" fillId="0" borderId="9" xfId="0" applyFont="1" applyBorder="1" applyAlignment="1">
      <alignment horizontal="center"/>
    </xf>
    <xf numFmtId="0" fontId="7" fillId="0" borderId="10" xfId="0" applyFont="1" applyBorder="1" applyAlignment="1">
      <alignment horizontal="center"/>
    </xf>
    <xf numFmtId="0" fontId="7" fillId="0" borderId="16" xfId="0" applyFont="1" applyBorder="1" applyAlignment="1">
      <alignment horizontal="center"/>
    </xf>
    <xf numFmtId="0" fontId="7" fillId="0" borderId="0" xfId="0" applyFont="1" applyBorder="1" applyAlignment="1">
      <alignment horizontal="center"/>
    </xf>
    <xf numFmtId="0" fontId="12" fillId="0" borderId="40" xfId="0" applyFont="1" applyBorder="1" applyAlignment="1">
      <alignment horizontal="center" vertical="center"/>
    </xf>
    <xf numFmtId="0" fontId="12" fillId="0" borderId="0" xfId="0" applyFont="1" applyBorder="1" applyAlignment="1">
      <alignment horizontal="center" vertical="center"/>
    </xf>
    <xf numFmtId="0" fontId="18" fillId="0" borderId="16" xfId="0" applyFont="1" applyBorder="1" applyAlignment="1">
      <alignment horizontal="center" vertical="center"/>
    </xf>
    <xf numFmtId="0" fontId="18" fillId="0" borderId="0" xfId="0" applyFont="1" applyBorder="1" applyAlignment="1">
      <alignment horizontal="center" vertical="center"/>
    </xf>
    <xf numFmtId="0" fontId="0" fillId="0" borderId="0" xfId="0" applyBorder="1"/>
    <xf numFmtId="0" fontId="19" fillId="0" borderId="16" xfId="0" applyFont="1" applyBorder="1" applyAlignment="1">
      <alignment horizontal="center" vertical="center"/>
    </xf>
    <xf numFmtId="0" fontId="19" fillId="0" borderId="0" xfId="0" applyFont="1" applyBorder="1" applyAlignment="1">
      <alignment horizontal="center" vertical="center"/>
    </xf>
    <xf numFmtId="0" fontId="7" fillId="0" borderId="11" xfId="0" applyFont="1" applyBorder="1" applyAlignment="1">
      <alignment horizontal="center"/>
    </xf>
    <xf numFmtId="0" fontId="7" fillId="0" borderId="17" xfId="0" applyFont="1" applyBorder="1" applyAlignment="1">
      <alignment horizontal="center"/>
    </xf>
    <xf numFmtId="0" fontId="10" fillId="0" borderId="41" xfId="0" applyFont="1" applyBorder="1" applyAlignment="1">
      <alignment horizontal="center" vertical="center"/>
    </xf>
    <xf numFmtId="0" fontId="10" fillId="0" borderId="42" xfId="0" applyFont="1" applyBorder="1" applyAlignment="1">
      <alignment horizontal="center" vertical="center"/>
    </xf>
    <xf numFmtId="0" fontId="10" fillId="0" borderId="43" xfId="0" applyFont="1" applyBorder="1" applyAlignment="1">
      <alignment horizontal="center" vertical="center"/>
    </xf>
    <xf numFmtId="0" fontId="13" fillId="2" borderId="44" xfId="0" applyFont="1" applyFill="1" applyBorder="1" applyAlignment="1">
      <alignment horizontal="center" vertical="center"/>
    </xf>
    <xf numFmtId="0" fontId="13" fillId="2" borderId="45" xfId="0" applyFont="1" applyFill="1" applyBorder="1" applyAlignment="1">
      <alignment horizontal="center" vertical="center"/>
    </xf>
    <xf numFmtId="0" fontId="14" fillId="0" borderId="45" xfId="0" applyFont="1" applyBorder="1" applyAlignment="1">
      <alignment horizontal="left" vertical="center"/>
    </xf>
    <xf numFmtId="0" fontId="13" fillId="2" borderId="45" xfId="0" applyFont="1" applyFill="1" applyBorder="1" applyAlignment="1">
      <alignment horizontal="left" vertical="center"/>
    </xf>
    <xf numFmtId="176" fontId="14" fillId="0" borderId="6" xfId="0" applyNumberFormat="1" applyFont="1" applyBorder="1" applyAlignment="1">
      <alignment horizontal="left" vertical="center"/>
    </xf>
    <xf numFmtId="0" fontId="15" fillId="0" borderId="45" xfId="0" applyFont="1" applyBorder="1" applyAlignment="1">
      <alignment horizontal="center" vertical="center"/>
    </xf>
    <xf numFmtId="0" fontId="13" fillId="2" borderId="46" xfId="0" applyFont="1" applyFill="1" applyBorder="1" applyAlignment="1">
      <alignment horizontal="center" vertical="center"/>
    </xf>
    <xf numFmtId="0" fontId="13" fillId="2" borderId="34" xfId="0" applyFont="1" applyFill="1" applyBorder="1" applyAlignment="1">
      <alignment horizontal="center" vertical="center"/>
    </xf>
    <xf numFmtId="0" fontId="14" fillId="0" borderId="34" xfId="0" applyFont="1" applyBorder="1" applyAlignment="1">
      <alignment horizontal="left" vertical="center"/>
    </xf>
    <xf numFmtId="0" fontId="13" fillId="2" borderId="34" xfId="0" applyFont="1" applyFill="1" applyBorder="1" applyAlignment="1">
      <alignment horizontal="left" vertical="center"/>
    </xf>
    <xf numFmtId="176" fontId="14" fillId="0" borderId="47" xfId="0" applyNumberFormat="1" applyFont="1" applyBorder="1" applyAlignment="1">
      <alignment horizontal="left" vertical="center"/>
    </xf>
    <xf numFmtId="176" fontId="14" fillId="0" borderId="48" xfId="0" applyNumberFormat="1" applyFont="1" applyBorder="1" applyAlignment="1">
      <alignment horizontal="left" vertical="center"/>
    </xf>
    <xf numFmtId="0" fontId="15" fillId="0" borderId="34" xfId="0" applyFont="1" applyBorder="1" applyAlignment="1">
      <alignment horizontal="center" vertical="center"/>
    </xf>
    <xf numFmtId="176" fontId="14" fillId="0" borderId="49" xfId="0" applyNumberFormat="1" applyFont="1" applyBorder="1" applyAlignment="1">
      <alignment horizontal="left" vertical="center"/>
    </xf>
    <xf numFmtId="0" fontId="13" fillId="2" borderId="50" xfId="0" applyFont="1" applyFill="1" applyBorder="1" applyAlignment="1">
      <alignment horizontal="center" vertical="center"/>
    </xf>
    <xf numFmtId="0" fontId="13" fillId="2" borderId="36" xfId="0" applyFont="1" applyFill="1" applyBorder="1" applyAlignment="1">
      <alignment horizontal="center" vertical="center"/>
    </xf>
    <xf numFmtId="0" fontId="14" fillId="0" borderId="36" xfId="0" applyFont="1" applyBorder="1" applyAlignment="1">
      <alignment horizontal="left" vertical="center"/>
    </xf>
    <xf numFmtId="0" fontId="13" fillId="2" borderId="36" xfId="0" applyFont="1" applyFill="1" applyBorder="1" applyAlignment="1">
      <alignment horizontal="left" vertical="center"/>
    </xf>
    <xf numFmtId="176" fontId="14" fillId="0" borderId="51" xfId="0" applyNumberFormat="1" applyFont="1" applyBorder="1" applyAlignment="1">
      <alignment horizontal="left" vertical="center"/>
    </xf>
    <xf numFmtId="176" fontId="14" fillId="0" borderId="52" xfId="0" applyNumberFormat="1" applyFont="1" applyBorder="1" applyAlignment="1">
      <alignment horizontal="left" vertical="center"/>
    </xf>
    <xf numFmtId="0" fontId="11" fillId="0" borderId="0" xfId="0" applyFont="1" applyBorder="1" applyAlignment="1">
      <alignment vertical="center"/>
    </xf>
    <xf numFmtId="0" fontId="17" fillId="3" borderId="45" xfId="0" applyFont="1" applyFill="1" applyBorder="1" applyAlignment="1">
      <alignment horizontal="center" vertical="center" wrapText="1"/>
    </xf>
    <xf numFmtId="0" fontId="17" fillId="3" borderId="45" xfId="0" applyFont="1" applyFill="1" applyBorder="1" applyAlignment="1">
      <alignment horizontal="center" vertical="center"/>
    </xf>
    <xf numFmtId="0" fontId="20" fillId="4" borderId="45" xfId="0" applyFont="1" applyFill="1" applyBorder="1" applyAlignment="1">
      <alignment horizontal="center" vertical="center" wrapText="1"/>
    </xf>
    <xf numFmtId="0" fontId="11" fillId="0" borderId="15" xfId="0" applyFont="1" applyBorder="1" applyAlignment="1">
      <alignment vertical="center"/>
    </xf>
    <xf numFmtId="0" fontId="17" fillId="3" borderId="34" xfId="0" applyFont="1" applyFill="1" applyBorder="1" applyAlignment="1">
      <alignment horizontal="center" vertical="center"/>
    </xf>
    <xf numFmtId="0" fontId="21" fillId="3" borderId="34" xfId="0" applyFont="1" applyFill="1" applyBorder="1" applyAlignment="1">
      <alignment vertical="center"/>
    </xf>
    <xf numFmtId="0" fontId="22" fillId="0" borderId="53" xfId="0" applyFont="1" applyBorder="1" applyAlignment="1">
      <alignment horizontal="center"/>
    </xf>
    <xf numFmtId="0" fontId="23" fillId="0" borderId="21" xfId="0" applyFont="1" applyBorder="1" applyAlignment="1">
      <alignment horizontal="center"/>
    </xf>
    <xf numFmtId="0" fontId="23" fillId="0" borderId="22" xfId="0" applyFont="1" applyBorder="1" applyAlignment="1">
      <alignment horizontal="center"/>
    </xf>
    <xf numFmtId="0" fontId="23" fillId="0" borderId="23" xfId="0" applyFont="1" applyBorder="1" applyAlignment="1">
      <alignment horizontal="center"/>
    </xf>
    <xf numFmtId="177" fontId="24" fillId="0" borderId="34" xfId="0" applyNumberFormat="1" applyFont="1" applyBorder="1" applyAlignment="1">
      <alignment horizontal="center" wrapText="1"/>
    </xf>
    <xf numFmtId="178" fontId="0" fillId="0" borderId="34" xfId="0" applyNumberFormat="1" applyFont="1" applyBorder="1" applyAlignment="1">
      <alignment horizontal="center"/>
    </xf>
    <xf numFmtId="179" fontId="24" fillId="0" borderId="34" xfId="0" applyNumberFormat="1" applyFont="1" applyBorder="1" applyAlignment="1">
      <alignment horizontal="center" wrapText="1"/>
    </xf>
    <xf numFmtId="177" fontId="25" fillId="0" borderId="34" xfId="0" applyNumberFormat="1" applyFont="1" applyBorder="1" applyAlignment="1">
      <alignment horizontal="center" wrapText="1"/>
    </xf>
    <xf numFmtId="0" fontId="21" fillId="0" borderId="34" xfId="0" applyFont="1" applyBorder="1"/>
    <xf numFmtId="0" fontId="12" fillId="0" borderId="2" xfId="0" applyFont="1" applyBorder="1" applyAlignment="1">
      <alignment horizontal="center" vertical="center"/>
    </xf>
    <xf numFmtId="0" fontId="26" fillId="0" borderId="0" xfId="0" applyFont="1" applyBorder="1"/>
    <xf numFmtId="0" fontId="18" fillId="0" borderId="32" xfId="0" applyFont="1" applyBorder="1" applyAlignment="1">
      <alignment horizontal="center" vertical="center"/>
    </xf>
    <xf numFmtId="0" fontId="23" fillId="5" borderId="0" xfId="0" applyFont="1" applyFill="1" applyBorder="1"/>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33" xfId="0" applyFont="1" applyBorder="1" applyAlignment="1">
      <alignment horizontal="center" vertical="center"/>
    </xf>
    <xf numFmtId="0" fontId="19" fillId="0" borderId="34" xfId="0" applyFont="1" applyBorder="1" applyAlignment="1">
      <alignment horizontal="center" vertical="center"/>
    </xf>
    <xf numFmtId="0" fontId="19" fillId="0" borderId="35" xfId="0" applyFont="1" applyBorder="1" applyAlignment="1">
      <alignment horizontal="center" vertical="center"/>
    </xf>
    <xf numFmtId="0" fontId="19" fillId="0" borderId="36" xfId="0" applyFont="1" applyBorder="1" applyAlignment="1">
      <alignment horizontal="center" vertical="center"/>
    </xf>
    <xf numFmtId="0" fontId="19" fillId="0" borderId="37" xfId="0" applyFont="1" applyBorder="1" applyAlignment="1">
      <alignment horizontal="center" vertical="center"/>
    </xf>
    <xf numFmtId="0" fontId="27" fillId="4" borderId="45" xfId="0" applyFont="1" applyFill="1" applyBorder="1" applyAlignment="1">
      <alignment horizontal="center" vertical="center" wrapText="1"/>
    </xf>
    <xf numFmtId="0" fontId="28" fillId="4" borderId="45" xfId="0" applyFont="1" applyFill="1" applyBorder="1" applyAlignment="1">
      <alignment horizontal="center" vertical="center" wrapText="1"/>
    </xf>
    <xf numFmtId="0" fontId="21" fillId="0" borderId="0" xfId="0" applyFont="1" applyBorder="1" applyAlignment="1">
      <alignment vertical="center"/>
    </xf>
    <xf numFmtId="0" fontId="29" fillId="0" borderId="0" xfId="0" applyFont="1" applyBorder="1" applyAlignment="1">
      <alignment horizontal="center" vertical="center"/>
    </xf>
    <xf numFmtId="0" fontId="30" fillId="0" borderId="0" xfId="0" applyFont="1" applyBorder="1" applyAlignment="1">
      <alignment horizontal="center" vertical="center"/>
    </xf>
    <xf numFmtId="0" fontId="20" fillId="0" borderId="0" xfId="0" applyFont="1" applyBorder="1" applyAlignment="1">
      <alignment horizontal="center" vertical="center" wrapText="1"/>
    </xf>
    <xf numFmtId="178" fontId="23" fillId="0" borderId="0" xfId="0" applyNumberFormat="1" applyFont="1" applyBorder="1" applyAlignment="1">
      <alignment horizontal="center" vertical="center" wrapText="1"/>
    </xf>
    <xf numFmtId="179" fontId="0" fillId="0" borderId="34" xfId="0" applyNumberFormat="1" applyFont="1" applyBorder="1" applyAlignment="1">
      <alignment horizontal="center"/>
    </xf>
    <xf numFmtId="178" fontId="0" fillId="0" borderId="34" xfId="0" applyNumberFormat="1" applyFont="1" applyBorder="1"/>
    <xf numFmtId="178" fontId="14" fillId="0" borderId="0" xfId="0" applyNumberFormat="1" applyFont="1" applyBorder="1" applyAlignment="1">
      <alignment horizontal="center" vertical="center" wrapText="1"/>
    </xf>
    <xf numFmtId="178" fontId="25" fillId="0" borderId="0" xfId="0" applyNumberFormat="1" applyFont="1" applyBorder="1" applyAlignment="1">
      <alignment horizontal="center" vertical="center" wrapText="1"/>
    </xf>
    <xf numFmtId="0" fontId="21" fillId="0" borderId="0" xfId="0" applyFont="1" applyBorder="1"/>
    <xf numFmtId="0" fontId="0" fillId="0" borderId="0" xfId="0" applyFont="1" applyBorder="1"/>
    <xf numFmtId="0" fontId="23" fillId="6" borderId="0" xfId="0" applyFont="1" applyFill="1" applyBorder="1"/>
    <xf numFmtId="0" fontId="23" fillId="0" borderId="0" xfId="0" applyFont="1" applyBorder="1" applyAlignment="1">
      <alignment horizontal="center" vertical="center"/>
    </xf>
    <xf numFmtId="178" fontId="31" fillId="0" borderId="0" xfId="0" applyNumberFormat="1" applyFont="1" applyBorder="1" applyAlignment="1">
      <alignment horizontal="center" vertical="center" wrapText="1"/>
    </xf>
    <xf numFmtId="0" fontId="11" fillId="0" borderId="42" xfId="0" applyFont="1" applyBorder="1" applyAlignment="1">
      <alignment horizontal="center" vertical="center"/>
    </xf>
    <xf numFmtId="0" fontId="12" fillId="0" borderId="42" xfId="0" applyFont="1" applyBorder="1" applyAlignment="1">
      <alignment horizontal="center" vertical="center"/>
    </xf>
    <xf numFmtId="0" fontId="11" fillId="3" borderId="54" xfId="0" applyFont="1" applyFill="1" applyBorder="1" applyAlignment="1">
      <alignment horizontal="center" vertical="center"/>
    </xf>
    <xf numFmtId="176" fontId="14" fillId="0" borderId="45" xfId="0" applyNumberFormat="1" applyFont="1" applyBorder="1" applyAlignment="1">
      <alignment horizontal="left" vertical="center"/>
    </xf>
    <xf numFmtId="14" fontId="14" fillId="0" borderId="34" xfId="0" applyNumberFormat="1" applyFont="1" applyBorder="1" applyAlignment="1">
      <alignment horizontal="left" vertical="center"/>
    </xf>
    <xf numFmtId="176" fontId="14" fillId="0" borderId="34" xfId="0" applyNumberFormat="1" applyFont="1" applyBorder="1" applyAlignment="1">
      <alignment horizontal="left" vertical="center"/>
    </xf>
    <xf numFmtId="176" fontId="14" fillId="0" borderId="36" xfId="0" applyNumberFormat="1" applyFont="1" applyBorder="1" applyAlignment="1">
      <alignment horizontal="left" vertical="center"/>
    </xf>
    <xf numFmtId="0" fontId="29" fillId="7" borderId="45" xfId="0" applyFont="1" applyFill="1" applyBorder="1" applyAlignment="1">
      <alignment horizontal="center" vertical="center" wrapText="1"/>
    </xf>
    <xf numFmtId="0" fontId="20" fillId="7" borderId="55" xfId="0" applyFont="1" applyFill="1" applyBorder="1" applyAlignment="1">
      <alignment horizontal="center" vertical="center" wrapText="1"/>
    </xf>
    <xf numFmtId="0" fontId="20" fillId="8" borderId="56" xfId="0" applyFont="1" applyFill="1" applyBorder="1" applyAlignment="1">
      <alignment horizontal="center" vertical="center" wrapText="1"/>
    </xf>
    <xf numFmtId="0" fontId="29" fillId="7" borderId="14" xfId="0" applyFont="1" applyFill="1" applyBorder="1" applyAlignment="1">
      <alignment horizontal="center" vertical="center"/>
    </xf>
    <xf numFmtId="0" fontId="29" fillId="7" borderId="34" xfId="0" applyFont="1" applyFill="1" applyBorder="1" applyAlignment="1">
      <alignment horizontal="center" vertical="center" wrapText="1"/>
    </xf>
    <xf numFmtId="0" fontId="21" fillId="0" borderId="13" xfId="0" applyFont="1" applyBorder="1" applyAlignment="1">
      <alignment vertical="center"/>
    </xf>
    <xf numFmtId="0" fontId="21" fillId="0" borderId="56" xfId="0" applyFont="1" applyBorder="1" applyAlignment="1">
      <alignment vertical="center"/>
    </xf>
    <xf numFmtId="0" fontId="20" fillId="7" borderId="57" xfId="0" applyFont="1" applyFill="1" applyBorder="1" applyAlignment="1">
      <alignment horizontal="center" vertical="center" wrapText="1"/>
    </xf>
    <xf numFmtId="0" fontId="32" fillId="0" borderId="57" xfId="0" applyFont="1" applyBorder="1" applyAlignment="1">
      <alignment horizontal="center"/>
    </xf>
    <xf numFmtId="0" fontId="23" fillId="9" borderId="21" xfId="0" applyFont="1" applyFill="1" applyBorder="1" applyAlignment="1">
      <alignment horizontal="left" vertical="center"/>
    </xf>
    <xf numFmtId="0" fontId="23" fillId="9" borderId="22" xfId="0" applyFont="1" applyFill="1" applyBorder="1" applyAlignment="1">
      <alignment horizontal="left" vertical="center"/>
    </xf>
    <xf numFmtId="0" fontId="23" fillId="9" borderId="23" xfId="0" applyFont="1" applyFill="1" applyBorder="1" applyAlignment="1">
      <alignment horizontal="left" vertical="center"/>
    </xf>
    <xf numFmtId="178" fontId="33" fillId="0" borderId="34" xfId="0" applyNumberFormat="1" applyFont="1" applyBorder="1" applyAlignment="1" applyProtection="1">
      <alignment horizontal="center" vertical="center" wrapText="1"/>
      <protection locked="0"/>
    </xf>
    <xf numFmtId="178" fontId="7" fillId="10" borderId="58" xfId="0" applyNumberFormat="1" applyFont="1" applyFill="1" applyBorder="1" applyAlignment="1">
      <alignment horizontal="center" vertical="center" wrapText="1"/>
    </xf>
    <xf numFmtId="178" fontId="34" fillId="0" borderId="48" xfId="0" applyNumberFormat="1" applyFont="1" applyBorder="1" applyAlignment="1">
      <alignment horizontal="center" vertical="center" wrapText="1"/>
    </xf>
    <xf numFmtId="0" fontId="9" fillId="0" borderId="34" xfId="0" applyFont="1" applyBorder="1" applyAlignment="1" applyProtection="1">
      <alignment horizontal="left" vertical="center"/>
      <protection locked="0"/>
    </xf>
    <xf numFmtId="178" fontId="35" fillId="0" borderId="34" xfId="0" applyNumberFormat="1" applyFont="1" applyBorder="1" applyAlignment="1" applyProtection="1">
      <alignment horizontal="center" vertical="center" wrapText="1"/>
      <protection locked="0"/>
    </xf>
    <xf numFmtId="178" fontId="0" fillId="11" borderId="34" xfId="0" applyNumberFormat="1" applyFill="1" applyBorder="1" applyAlignment="1">
      <alignment horizontal="center" vertical="center" wrapText="1"/>
    </xf>
    <xf numFmtId="178" fontId="0" fillId="11" borderId="34" xfId="0" applyNumberFormat="1" applyFont="1" applyFill="1" applyBorder="1" applyAlignment="1">
      <alignment horizontal="center" vertical="center" wrapText="1"/>
    </xf>
    <xf numFmtId="0" fontId="9" fillId="0" borderId="59" xfId="0" applyFont="1" applyBorder="1" applyAlignment="1" applyProtection="1">
      <alignment horizontal="left" vertical="center"/>
      <protection locked="0"/>
    </xf>
    <xf numFmtId="0" fontId="9" fillId="0" borderId="22" xfId="0" applyFont="1" applyBorder="1" applyAlignment="1" applyProtection="1">
      <alignment horizontal="left" vertical="center"/>
      <protection locked="0"/>
    </xf>
    <xf numFmtId="0" fontId="9" fillId="0" borderId="23" xfId="0" applyFont="1" applyBorder="1" applyAlignment="1" applyProtection="1">
      <alignment horizontal="left" vertical="center"/>
      <protection locked="0"/>
    </xf>
    <xf numFmtId="0" fontId="9" fillId="0" borderId="21" xfId="0" applyFont="1" applyBorder="1" applyAlignment="1" applyProtection="1">
      <alignment horizontal="left" vertical="center"/>
      <protection locked="0"/>
    </xf>
    <xf numFmtId="178" fontId="36" fillId="0" borderId="34" xfId="0" applyNumberFormat="1" applyFont="1" applyBorder="1" applyAlignment="1" applyProtection="1">
      <alignment horizontal="center" vertical="center" wrapText="1"/>
      <protection locked="0"/>
    </xf>
    <xf numFmtId="0" fontId="34" fillId="0" borderId="34" xfId="0" applyFont="1" applyBorder="1" applyAlignment="1">
      <alignment horizontal="left" vertical="center"/>
    </xf>
    <xf numFmtId="0" fontId="37" fillId="0" borderId="34" xfId="0" applyFont="1" applyBorder="1" applyAlignment="1">
      <alignment horizontal="left" vertical="center"/>
    </xf>
    <xf numFmtId="49" fontId="38" fillId="0" borderId="34" xfId="0" applyNumberFormat="1" applyFont="1" applyBorder="1" applyAlignment="1">
      <alignment horizontal="center" vertical="center"/>
    </xf>
    <xf numFmtId="0" fontId="39" fillId="0" borderId="53" xfId="0" applyFont="1" applyBorder="1"/>
    <xf numFmtId="0" fontId="9" fillId="0" borderId="47" xfId="0" applyFont="1" applyBorder="1"/>
    <xf numFmtId="0" fontId="9" fillId="0" borderId="48" xfId="0" applyFont="1" applyBorder="1"/>
    <xf numFmtId="177" fontId="38" fillId="0" borderId="57" xfId="0" applyNumberFormat="1" applyFont="1" applyBorder="1" applyAlignment="1">
      <alignment horizontal="center" vertical="center" wrapText="1"/>
    </xf>
    <xf numFmtId="178" fontId="34" fillId="10" borderId="60" xfId="0" applyNumberFormat="1" applyFont="1" applyFill="1" applyBorder="1" applyAlignment="1">
      <alignment horizontal="center" vertical="center" wrapText="1"/>
    </xf>
    <xf numFmtId="178" fontId="34" fillId="0" borderId="57" xfId="0" applyNumberFormat="1" applyFont="1" applyBorder="1" applyAlignment="1">
      <alignment horizontal="center" vertical="center" wrapText="1"/>
    </xf>
    <xf numFmtId="0" fontId="0" fillId="7" borderId="53" xfId="0" applyFont="1" applyFill="1" applyBorder="1"/>
    <xf numFmtId="0" fontId="21" fillId="0" borderId="47" xfId="0" applyFont="1" applyBorder="1"/>
    <xf numFmtId="0" fontId="24" fillId="0" borderId="53" xfId="0" applyFont="1" applyBorder="1"/>
    <xf numFmtId="0" fontId="11" fillId="3" borderId="2" xfId="0" applyFont="1" applyFill="1" applyBorder="1" applyAlignment="1">
      <alignment horizontal="center" vertical="center"/>
    </xf>
    <xf numFmtId="0" fontId="11" fillId="3" borderId="4" xfId="0" applyFont="1" applyFill="1" applyBorder="1" applyAlignment="1">
      <alignment horizontal="center" vertical="center"/>
    </xf>
    <xf numFmtId="0" fontId="40" fillId="0" borderId="40" xfId="0" applyFont="1" applyBorder="1" applyAlignment="1">
      <alignment horizontal="center" vertical="center" wrapText="1"/>
    </xf>
    <xf numFmtId="0" fontId="40" fillId="0" borderId="0" xfId="0" applyFont="1" applyBorder="1" applyAlignment="1">
      <alignment horizontal="center" vertical="center" wrapText="1"/>
    </xf>
    <xf numFmtId="0" fontId="40" fillId="0" borderId="61" xfId="0" applyFont="1" applyBorder="1" applyAlignment="1">
      <alignment horizontal="center" vertical="center" wrapText="1"/>
    </xf>
    <xf numFmtId="0" fontId="40" fillId="0" borderId="15" xfId="0" applyFont="1" applyBorder="1" applyAlignment="1">
      <alignment horizontal="center" vertical="center" wrapText="1"/>
    </xf>
    <xf numFmtId="0" fontId="21" fillId="0" borderId="15" xfId="0" applyFont="1" applyBorder="1" applyAlignment="1">
      <alignment vertical="center"/>
    </xf>
    <xf numFmtId="0" fontId="21" fillId="0" borderId="47" xfId="0" applyFont="1" applyBorder="1" applyAlignment="1">
      <alignment vertical="center"/>
    </xf>
    <xf numFmtId="0" fontId="21" fillId="0" borderId="48" xfId="0" applyFont="1" applyBorder="1" applyAlignment="1">
      <alignment vertical="center"/>
    </xf>
    <xf numFmtId="0" fontId="29" fillId="7" borderId="53" xfId="0" applyFont="1" applyFill="1" applyBorder="1" applyAlignment="1">
      <alignment horizontal="center" vertical="center"/>
    </xf>
    <xf numFmtId="0" fontId="30" fillId="7" borderId="57" xfId="0" applyFont="1" applyFill="1" applyBorder="1" applyAlignment="1">
      <alignment horizontal="center" vertical="center"/>
    </xf>
    <xf numFmtId="178" fontId="5" fillId="6" borderId="57" xfId="0" applyNumberFormat="1" applyFont="1" applyFill="1" applyBorder="1" applyAlignment="1">
      <alignment horizontal="center" vertical="center" wrapText="1"/>
    </xf>
    <xf numFmtId="178" fontId="34" fillId="6" borderId="57" xfId="0" applyNumberFormat="1" applyFont="1" applyFill="1" applyBorder="1" applyAlignment="1">
      <alignment horizontal="center" vertical="center" wrapText="1"/>
    </xf>
    <xf numFmtId="178" fontId="7" fillId="0" borderId="57" xfId="0" applyNumberFormat="1" applyFont="1" applyBorder="1" applyAlignment="1">
      <alignment horizontal="center" vertical="center" wrapText="1"/>
    </xf>
    <xf numFmtId="178" fontId="34" fillId="10" borderId="57" xfId="0" applyNumberFormat="1" applyFont="1" applyFill="1" applyBorder="1" applyAlignment="1">
      <alignment horizontal="center" vertical="center" wrapText="1"/>
    </xf>
    <xf numFmtId="178" fontId="4" fillId="0" borderId="57" xfId="0" applyNumberFormat="1" applyFont="1" applyBorder="1" applyAlignment="1">
      <alignment horizontal="center" vertical="center" wrapText="1"/>
    </xf>
    <xf numFmtId="178" fontId="4" fillId="6" borderId="57" xfId="0" applyNumberFormat="1" applyFont="1" applyFill="1" applyBorder="1" applyAlignment="1">
      <alignment horizontal="center" vertical="center" wrapText="1"/>
    </xf>
    <xf numFmtId="178" fontId="5" fillId="10" borderId="57" xfId="0" applyNumberFormat="1" applyFont="1" applyFill="1" applyBorder="1" applyAlignment="1">
      <alignment horizontal="center" vertical="center" wrapText="1"/>
    </xf>
    <xf numFmtId="178" fontId="7" fillId="0" borderId="57" xfId="0" applyNumberFormat="1" applyFont="1" applyBorder="1" applyAlignment="1">
      <alignment horizontal="center" vertical="center"/>
    </xf>
    <xf numFmtId="178" fontId="5" fillId="5" borderId="57" xfId="0" applyNumberFormat="1" applyFont="1" applyFill="1" applyBorder="1" applyAlignment="1">
      <alignment horizontal="center" vertical="center" wrapText="1"/>
    </xf>
    <xf numFmtId="178" fontId="4" fillId="5" borderId="57" xfId="0" applyNumberFormat="1" applyFont="1" applyFill="1" applyBorder="1" applyAlignment="1">
      <alignment horizontal="center" vertical="center" wrapText="1"/>
    </xf>
    <xf numFmtId="0" fontId="29" fillId="7" borderId="57" xfId="0" applyFont="1" applyFill="1" applyBorder="1" applyAlignment="1">
      <alignment horizontal="center" vertical="center"/>
    </xf>
    <xf numFmtId="0" fontId="20" fillId="7" borderId="62" xfId="0" applyFont="1" applyFill="1" applyBorder="1" applyAlignment="1">
      <alignment horizontal="center" vertical="center" wrapText="1"/>
    </xf>
    <xf numFmtId="0" fontId="20" fillId="7" borderId="48"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34" fillId="0" borderId="13" xfId="0" applyFont="1" applyBorder="1" applyAlignment="1">
      <alignment horizontal="center" vertical="center"/>
    </xf>
    <xf numFmtId="178" fontId="34" fillId="10" borderId="13" xfId="0" applyNumberFormat="1" applyFont="1" applyFill="1" applyBorder="1" applyAlignment="1">
      <alignment horizontal="center" vertical="center" wrapText="1"/>
    </xf>
    <xf numFmtId="0" fontId="21" fillId="0" borderId="48" xfId="0" applyFont="1" applyBorder="1"/>
    <xf numFmtId="0" fontId="11" fillId="0" borderId="63" xfId="0" applyFont="1" applyBorder="1" applyAlignment="1">
      <alignment horizontal="center" vertical="center"/>
    </xf>
    <xf numFmtId="176" fontId="14" fillId="0" borderId="13" xfId="0" applyNumberFormat="1" applyFont="1" applyBorder="1" applyAlignment="1">
      <alignment horizontal="left" vertical="center"/>
    </xf>
    <xf numFmtId="0" fontId="41" fillId="12" borderId="45" xfId="0" applyFont="1" applyFill="1" applyBorder="1" applyAlignment="1">
      <alignment horizontal="center" wrapText="1"/>
    </xf>
    <xf numFmtId="0" fontId="0" fillId="0" borderId="45" xfId="0" applyBorder="1" applyAlignment="1">
      <alignment horizontal="center" vertical="center"/>
    </xf>
    <xf numFmtId="0" fontId="42" fillId="13" borderId="21" xfId="0" applyFont="1" applyFill="1" applyBorder="1" applyAlignment="1">
      <alignment horizontal="center" vertical="center"/>
    </xf>
    <xf numFmtId="0" fontId="42" fillId="13" borderId="22" xfId="0" applyFont="1" applyFill="1" applyBorder="1" applyAlignment="1">
      <alignment horizontal="center" vertical="center"/>
    </xf>
    <xf numFmtId="0" fontId="42" fillId="13" borderId="23" xfId="0" applyFont="1" applyFill="1" applyBorder="1" applyAlignment="1">
      <alignment horizontal="center" vertical="center"/>
    </xf>
    <xf numFmtId="0" fontId="0" fillId="0" borderId="45" xfId="0" applyBorder="1" applyAlignment="1">
      <alignment vertical="center"/>
    </xf>
    <xf numFmtId="0" fontId="0" fillId="14" borderId="34" xfId="0" applyFill="1"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2" fillId="15" borderId="21" xfId="0" applyFont="1" applyFill="1" applyBorder="1" applyAlignment="1">
      <alignment horizontal="center" vertical="center"/>
    </xf>
    <xf numFmtId="0" fontId="42" fillId="15" borderId="22" xfId="0" applyFont="1" applyFill="1" applyBorder="1" applyAlignment="1">
      <alignment horizontal="center" vertical="center"/>
    </xf>
    <xf numFmtId="0" fontId="42" fillId="15" borderId="23" xfId="0" applyFont="1" applyFill="1" applyBorder="1" applyAlignment="1">
      <alignment horizontal="center" vertical="center"/>
    </xf>
    <xf numFmtId="0" fontId="41" fillId="12" borderId="34" xfId="0" applyFont="1" applyFill="1" applyBorder="1" applyAlignment="1">
      <alignment horizontal="center" vertical="center"/>
    </xf>
    <xf numFmtId="0" fontId="0" fillId="0" borderId="34" xfId="0" applyBorder="1" applyAlignment="1">
      <alignment horizontal="center" vertical="center"/>
    </xf>
    <xf numFmtId="0" fontId="42" fillId="16" borderId="21" xfId="0" applyFont="1" applyFill="1" applyBorder="1" applyAlignment="1">
      <alignment horizontal="center" vertical="center"/>
    </xf>
    <xf numFmtId="0" fontId="42" fillId="16" borderId="22" xfId="0" applyFont="1" applyFill="1" applyBorder="1" applyAlignment="1">
      <alignment horizontal="center" vertical="center"/>
    </xf>
    <xf numFmtId="0" fontId="42" fillId="16" borderId="23" xfId="0" applyFont="1" applyFill="1" applyBorder="1" applyAlignment="1">
      <alignment horizontal="center" vertical="center"/>
    </xf>
    <xf numFmtId="0" fontId="42" fillId="0" borderId="21" xfId="0" applyFont="1" applyBorder="1" applyAlignment="1">
      <alignment horizontal="center" vertical="center"/>
    </xf>
    <xf numFmtId="0" fontId="42" fillId="0" borderId="22" xfId="0" applyFont="1" applyBorder="1" applyAlignment="1">
      <alignment horizontal="center" vertical="center"/>
    </xf>
    <xf numFmtId="0" fontId="42" fillId="0" borderId="23" xfId="0" applyFont="1" applyBorder="1" applyAlignment="1">
      <alignment horizontal="center" vertical="center"/>
    </xf>
    <xf numFmtId="0" fontId="42" fillId="17" borderId="21" xfId="0" applyFont="1" applyFill="1" applyBorder="1" applyAlignment="1">
      <alignment horizontal="center" vertical="center"/>
    </xf>
    <xf numFmtId="0" fontId="42" fillId="17" borderId="22" xfId="0" applyFont="1" applyFill="1" applyBorder="1" applyAlignment="1">
      <alignment horizontal="center" vertical="center"/>
    </xf>
    <xf numFmtId="0" fontId="42" fillId="17" borderId="23" xfId="0" applyFont="1" applyFill="1" applyBorder="1" applyAlignment="1">
      <alignment horizontal="center" vertical="center"/>
    </xf>
    <xf numFmtId="0" fontId="0" fillId="0" borderId="64" xfId="0" applyBorder="1" applyAlignment="1">
      <alignment horizontal="center" vertical="center"/>
    </xf>
    <xf numFmtId="0" fontId="22" fillId="0" borderId="0" xfId="0" applyFont="1" applyBorder="1" applyAlignment="1">
      <alignment horizontal="center"/>
    </xf>
    <xf numFmtId="0" fontId="23" fillId="0" borderId="0" xfId="0" applyFont="1" applyBorder="1"/>
    <xf numFmtId="177" fontId="24" fillId="0" borderId="0" xfId="0" applyNumberFormat="1" applyFont="1" applyBorder="1" applyAlignment="1">
      <alignment wrapText="1"/>
    </xf>
    <xf numFmtId="178" fontId="0" fillId="0" borderId="0" xfId="0" applyNumberFormat="1" applyFont="1" applyBorder="1"/>
    <xf numFmtId="0" fontId="0" fillId="0" borderId="0" xfId="50"/>
    <xf numFmtId="0" fontId="43" fillId="0" borderId="53" xfId="50" applyFont="1" applyBorder="1" applyAlignment="1">
      <alignment horizontal="center" vertical="center"/>
    </xf>
    <xf numFmtId="0" fontId="44" fillId="0" borderId="47" xfId="50" applyFont="1" applyBorder="1"/>
    <xf numFmtId="0" fontId="44" fillId="0" borderId="48" xfId="50" applyFont="1" applyBorder="1"/>
    <xf numFmtId="0" fontId="45" fillId="0" borderId="57" xfId="50" applyFont="1" applyBorder="1" applyAlignment="1">
      <alignment horizontal="center" vertical="center"/>
    </xf>
    <xf numFmtId="0" fontId="45" fillId="18" borderId="53" xfId="50" applyFont="1" applyFill="1" applyBorder="1" applyAlignment="1">
      <alignment horizontal="center" vertical="center"/>
    </xf>
    <xf numFmtId="0" fontId="46" fillId="2" borderId="65" xfId="50" applyFont="1" applyFill="1" applyBorder="1" applyAlignment="1">
      <alignment horizontal="right" vertical="center"/>
    </xf>
    <xf numFmtId="0" fontId="44" fillId="0" borderId="15" xfId="50" applyFont="1" applyBorder="1"/>
    <xf numFmtId="0" fontId="47" fillId="0" borderId="14" xfId="50" applyFont="1" applyBorder="1" applyAlignment="1">
      <alignment horizontal="left" vertical="center"/>
    </xf>
    <xf numFmtId="0" fontId="46" fillId="2" borderId="14" xfId="50" applyFont="1" applyFill="1" applyBorder="1" applyAlignment="1">
      <alignment horizontal="right" vertical="center"/>
    </xf>
    <xf numFmtId="0" fontId="48" fillId="6" borderId="53" xfId="50" applyFont="1" applyFill="1" applyBorder="1" applyAlignment="1">
      <alignment horizontal="left" vertical="center"/>
    </xf>
    <xf numFmtId="176" fontId="48" fillId="19" borderId="66" xfId="50" applyNumberFormat="1" applyFont="1" applyFill="1" applyBorder="1" applyAlignment="1">
      <alignment horizontal="center" vertical="center"/>
    </xf>
    <xf numFmtId="0" fontId="44" fillId="0" borderId="67" xfId="50" applyFont="1" applyBorder="1"/>
    <xf numFmtId="0" fontId="46" fillId="2" borderId="68" xfId="50" applyFont="1" applyFill="1" applyBorder="1" applyAlignment="1">
      <alignment horizontal="right" vertical="center"/>
    </xf>
    <xf numFmtId="14" fontId="47" fillId="0" borderId="14" xfId="50" applyNumberFormat="1" applyFont="1" applyBorder="1" applyAlignment="1">
      <alignment horizontal="left" vertical="center"/>
    </xf>
    <xf numFmtId="0" fontId="46" fillId="2" borderId="53" xfId="50" applyFont="1" applyFill="1" applyBorder="1" applyAlignment="1">
      <alignment horizontal="right" vertical="center"/>
    </xf>
    <xf numFmtId="0" fontId="44" fillId="0" borderId="69" xfId="50" applyFont="1" applyBorder="1"/>
    <xf numFmtId="49" fontId="47" fillId="0" borderId="14" xfId="50" applyNumberFormat="1" applyFont="1" applyBorder="1" applyAlignment="1">
      <alignment horizontal="left" vertical="center"/>
    </xf>
    <xf numFmtId="0" fontId="47" fillId="0" borderId="53" xfId="50" applyFont="1" applyBorder="1" applyAlignment="1">
      <alignment horizontal="left" vertical="center"/>
    </xf>
    <xf numFmtId="0" fontId="44" fillId="0" borderId="14" xfId="50" applyFont="1" applyBorder="1"/>
    <xf numFmtId="0" fontId="45" fillId="0" borderId="0" xfId="50" applyFont="1" applyAlignment="1">
      <alignment vertical="center"/>
    </xf>
    <xf numFmtId="0" fontId="49" fillId="20" borderId="69" xfId="50" applyFont="1" applyFill="1" applyBorder="1" applyAlignment="1">
      <alignment horizontal="center" vertical="center" wrapText="1"/>
    </xf>
    <xf numFmtId="0" fontId="44" fillId="0" borderId="0" xfId="50" applyFont="1"/>
    <xf numFmtId="0" fontId="44" fillId="0" borderId="55" xfId="50" applyFont="1" applyBorder="1"/>
    <xf numFmtId="0" fontId="50" fillId="20" borderId="56" xfId="50" applyFont="1" applyFill="1" applyBorder="1" applyAlignment="1">
      <alignment horizontal="center" vertical="center" wrapText="1"/>
    </xf>
    <xf numFmtId="0" fontId="51" fillId="20" borderId="56" xfId="50" applyFont="1" applyFill="1" applyBorder="1" applyAlignment="1">
      <alignment horizontal="center" vertical="center" wrapText="1"/>
    </xf>
    <xf numFmtId="0" fontId="45" fillId="0" borderId="15" xfId="50" applyFont="1" applyBorder="1" applyAlignment="1">
      <alignment vertical="center"/>
    </xf>
    <xf numFmtId="0" fontId="44" fillId="0" borderId="13" xfId="50" applyFont="1" applyBorder="1"/>
    <xf numFmtId="0" fontId="44" fillId="0" borderId="60" xfId="50" applyFont="1" applyBorder="1"/>
    <xf numFmtId="0" fontId="52" fillId="0" borderId="57" xfId="50" applyFont="1" applyBorder="1" applyAlignment="1">
      <alignment horizontal="center"/>
    </xf>
    <xf numFmtId="0" fontId="47" fillId="5" borderId="53" xfId="50" applyFont="1" applyFill="1" applyBorder="1"/>
    <xf numFmtId="179" fontId="53" fillId="5" borderId="48" xfId="50" applyNumberFormat="1" applyFont="1" applyFill="1" applyBorder="1" applyAlignment="1">
      <alignment horizontal="center"/>
    </xf>
    <xf numFmtId="178" fontId="48" fillId="5" borderId="57" xfId="50" applyNumberFormat="1" applyFont="1" applyFill="1" applyBorder="1" applyAlignment="1">
      <alignment horizontal="center" wrapText="1"/>
    </xf>
    <xf numFmtId="0" fontId="52" fillId="0" borderId="60" xfId="50" applyFont="1" applyBorder="1" applyAlignment="1">
      <alignment horizontal="center"/>
    </xf>
    <xf numFmtId="0" fontId="47" fillId="5" borderId="14" xfId="50" applyFont="1" applyFill="1" applyBorder="1"/>
    <xf numFmtId="179" fontId="53" fillId="5" borderId="13" xfId="50" applyNumberFormat="1" applyFont="1" applyFill="1" applyBorder="1" applyAlignment="1">
      <alignment horizontal="center"/>
    </xf>
    <xf numFmtId="178" fontId="48" fillId="0" borderId="57" xfId="50" applyNumberFormat="1" applyFont="1" applyBorder="1" applyAlignment="1">
      <alignment horizontal="center" wrapText="1"/>
    </xf>
    <xf numFmtId="0" fontId="48" fillId="0" borderId="53" xfId="50" applyFont="1" applyBorder="1" applyAlignment="1">
      <alignment horizontal="left"/>
    </xf>
    <xf numFmtId="179" fontId="53" fillId="0" borderId="60" xfId="50" applyNumberFormat="1" applyFont="1" applyBorder="1" applyAlignment="1">
      <alignment horizontal="center"/>
    </xf>
    <xf numFmtId="180" fontId="48" fillId="21" borderId="57" xfId="50" applyNumberFormat="1" applyFont="1" applyFill="1" applyBorder="1" applyAlignment="1">
      <alignment horizontal="center" wrapText="1"/>
    </xf>
    <xf numFmtId="179" fontId="53" fillId="5" borderId="60" xfId="50" applyNumberFormat="1" applyFont="1" applyFill="1" applyBorder="1" applyAlignment="1">
      <alignment horizontal="center"/>
    </xf>
    <xf numFmtId="179" fontId="53" fillId="5" borderId="57" xfId="50" applyNumberFormat="1" applyFont="1" applyFill="1" applyBorder="1" applyAlignment="1">
      <alignment horizontal="center"/>
    </xf>
    <xf numFmtId="180" fontId="53" fillId="0" borderId="60" xfId="50" applyNumberFormat="1" applyFont="1" applyBorder="1" applyAlignment="1">
      <alignment horizontal="center"/>
    </xf>
    <xf numFmtId="180" fontId="48" fillId="5" borderId="57" xfId="50" applyNumberFormat="1" applyFont="1" applyFill="1" applyBorder="1" applyAlignment="1">
      <alignment horizontal="center" wrapText="1"/>
    </xf>
    <xf numFmtId="180" fontId="47" fillId="5" borderId="48" xfId="50" applyNumberFormat="1" applyFont="1" applyFill="1" applyBorder="1" applyAlignment="1">
      <alignment horizontal="center" wrapText="1"/>
    </xf>
    <xf numFmtId="178" fontId="53" fillId="5" borderId="13" xfId="50" applyNumberFormat="1" applyFont="1" applyFill="1" applyBorder="1" applyAlignment="1">
      <alignment horizontal="center"/>
    </xf>
    <xf numFmtId="179" fontId="53" fillId="5" borderId="13" xfId="50" applyNumberFormat="1" applyFont="1" applyFill="1" applyBorder="1" applyAlignment="1">
      <alignment horizontal="center" vertical="center"/>
    </xf>
    <xf numFmtId="180" fontId="47" fillId="21" borderId="57" xfId="50" applyNumberFormat="1" applyFont="1" applyFill="1" applyBorder="1" applyAlignment="1">
      <alignment horizontal="center" wrapText="1"/>
    </xf>
    <xf numFmtId="180" fontId="47" fillId="21" borderId="60" xfId="50" applyNumberFormat="1" applyFont="1" applyFill="1" applyBorder="1" applyAlignment="1">
      <alignment horizontal="center" wrapText="1"/>
    </xf>
    <xf numFmtId="180" fontId="47" fillId="5" borderId="13" xfId="50" applyNumberFormat="1" applyFont="1" applyFill="1" applyBorder="1" applyAlignment="1">
      <alignment horizontal="center" wrapText="1"/>
    </xf>
    <xf numFmtId="0" fontId="48" fillId="5" borderId="53" xfId="50" applyFont="1" applyFill="1" applyBorder="1" applyAlignment="1">
      <alignment horizontal="left"/>
    </xf>
    <xf numFmtId="181" fontId="47" fillId="5" borderId="48" xfId="50" applyNumberFormat="1" applyFont="1" applyFill="1" applyBorder="1" applyAlignment="1">
      <alignment horizontal="center" wrapText="1"/>
    </xf>
    <xf numFmtId="181" fontId="48" fillId="5" borderId="57" xfId="50" applyNumberFormat="1" applyFont="1" applyFill="1" applyBorder="1" applyAlignment="1">
      <alignment horizontal="center" wrapText="1"/>
    </xf>
    <xf numFmtId="0" fontId="47" fillId="5" borderId="66" xfId="50" applyFont="1" applyFill="1" applyBorder="1"/>
    <xf numFmtId="0" fontId="44" fillId="0" borderId="62" xfId="50" applyFont="1" applyBorder="1"/>
    <xf numFmtId="180" fontId="48" fillId="21" borderId="58" xfId="50" applyNumberFormat="1" applyFont="1" applyFill="1" applyBorder="1" applyAlignment="1">
      <alignment horizontal="center" wrapText="1"/>
    </xf>
    <xf numFmtId="178" fontId="48" fillId="5" borderId="58" xfId="50" applyNumberFormat="1" applyFont="1" applyFill="1" applyBorder="1" applyAlignment="1">
      <alignment horizontal="center" wrapText="1"/>
    </xf>
    <xf numFmtId="0" fontId="52" fillId="0" borderId="14" xfId="50" applyFont="1" applyBorder="1" applyAlignment="1">
      <alignment horizontal="center"/>
    </xf>
    <xf numFmtId="0" fontId="0" fillId="0" borderId="34" xfId="50" applyBorder="1" applyAlignment="1">
      <alignment wrapText="1"/>
    </xf>
    <xf numFmtId="178" fontId="53" fillId="5" borderId="15" xfId="50" applyNumberFormat="1" applyFont="1" applyFill="1" applyBorder="1" applyAlignment="1">
      <alignment horizontal="center"/>
    </xf>
    <xf numFmtId="0" fontId="0" fillId="22" borderId="34" xfId="50" applyFill="1" applyBorder="1" applyAlignment="1">
      <alignment horizontal="center" wrapText="1"/>
    </xf>
    <xf numFmtId="178" fontId="0" fillId="0" borderId="34" xfId="50" applyNumberFormat="1" applyBorder="1" applyAlignment="1">
      <alignment horizontal="center" wrapText="1"/>
    </xf>
    <xf numFmtId="180" fontId="48" fillId="21" borderId="60" xfId="50" applyNumberFormat="1" applyFont="1" applyFill="1" applyBorder="1" applyAlignment="1">
      <alignment horizontal="center" wrapText="1"/>
    </xf>
    <xf numFmtId="181" fontId="47" fillId="5" borderId="13" xfId="50" applyNumberFormat="1" applyFont="1" applyFill="1" applyBorder="1" applyAlignment="1">
      <alignment horizontal="center" wrapText="1"/>
    </xf>
    <xf numFmtId="0" fontId="49" fillId="5" borderId="53" xfId="50" applyFont="1" applyFill="1" applyBorder="1" applyAlignment="1">
      <alignment vertical="center"/>
    </xf>
    <xf numFmtId="0" fontId="54" fillId="20" borderId="56" xfId="50" applyFont="1" applyFill="1" applyBorder="1" applyAlignment="1">
      <alignment horizontal="center" vertical="center" wrapText="1"/>
    </xf>
    <xf numFmtId="178" fontId="48" fillId="21" borderId="57" xfId="50" applyNumberFormat="1" applyFont="1" applyFill="1" applyBorder="1" applyAlignment="1">
      <alignment horizontal="center" wrapText="1"/>
    </xf>
    <xf numFmtId="180" fontId="48" fillId="0" borderId="57" xfId="50" applyNumberFormat="1" applyFont="1" applyBorder="1" applyAlignment="1">
      <alignment horizontal="center" wrapText="1"/>
    </xf>
    <xf numFmtId="180" fontId="47" fillId="0" borderId="48" xfId="50" applyNumberFormat="1" applyFont="1" applyBorder="1" applyAlignment="1">
      <alignment horizontal="center" wrapText="1"/>
    </xf>
    <xf numFmtId="180" fontId="47" fillId="0" borderId="13" xfId="50" applyNumberFormat="1" applyFont="1" applyBorder="1" applyAlignment="1">
      <alignment horizontal="center" wrapText="1"/>
    </xf>
    <xf numFmtId="180" fontId="47" fillId="0" borderId="57" xfId="50" applyNumberFormat="1" applyFont="1" applyBorder="1" applyAlignment="1">
      <alignment horizontal="center" vertical="center" wrapText="1"/>
    </xf>
    <xf numFmtId="180" fontId="47" fillId="5" borderId="57" xfId="50" applyNumberFormat="1" applyFont="1" applyFill="1" applyBorder="1" applyAlignment="1">
      <alignment horizontal="center" vertical="center" wrapText="1"/>
    </xf>
    <xf numFmtId="0" fontId="47" fillId="0" borderId="53" xfId="50" applyFont="1" applyBorder="1"/>
    <xf numFmtId="180" fontId="53" fillId="0" borderId="57" xfId="50" applyNumberFormat="1" applyFont="1" applyBorder="1" applyAlignment="1">
      <alignment horizontal="center"/>
    </xf>
    <xf numFmtId="0" fontId="47" fillId="0" borderId="14" xfId="50" applyFont="1" applyBorder="1"/>
    <xf numFmtId="179" fontId="47" fillId="0" borderId="48" xfId="50" applyNumberFormat="1" applyFont="1" applyBorder="1"/>
    <xf numFmtId="181" fontId="47" fillId="5" borderId="48" xfId="50" applyNumberFormat="1" applyFont="1" applyFill="1" applyBorder="1"/>
    <xf numFmtId="0" fontId="47" fillId="0" borderId="15" xfId="50" applyFont="1" applyBorder="1"/>
    <xf numFmtId="179" fontId="47" fillId="0" borderId="13" xfId="50" applyNumberFormat="1" applyFont="1" applyBorder="1"/>
    <xf numFmtId="181" fontId="47" fillId="5" borderId="13" xfId="50" applyNumberFormat="1" applyFont="1" applyFill="1" applyBorder="1"/>
    <xf numFmtId="179" fontId="53" fillId="0" borderId="13" xfId="50" applyNumberFormat="1" applyFont="1" applyBorder="1" applyAlignment="1">
      <alignment horizontal="center"/>
    </xf>
    <xf numFmtId="178" fontId="47" fillId="5" borderId="13" xfId="50" applyNumberFormat="1" applyFont="1" applyFill="1" applyBorder="1"/>
    <xf numFmtId="180" fontId="47" fillId="0" borderId="48" xfId="50" applyNumberFormat="1" applyFont="1" applyBorder="1"/>
    <xf numFmtId="180" fontId="47" fillId="0" borderId="13" xfId="50" applyNumberFormat="1" applyFont="1" applyBorder="1"/>
    <xf numFmtId="178" fontId="47" fillId="21" borderId="13" xfId="50" applyNumberFormat="1" applyFont="1" applyFill="1" applyBorder="1"/>
    <xf numFmtId="0" fontId="0" fillId="0" borderId="0" xfId="54"/>
    <xf numFmtId="0" fontId="43" fillId="18" borderId="34" xfId="54" applyFont="1" applyFill="1" applyBorder="1" applyAlignment="1">
      <alignment horizontal="center" vertical="center"/>
    </xf>
    <xf numFmtId="0" fontId="44" fillId="0" borderId="34" xfId="54" applyFont="1" applyBorder="1"/>
    <xf numFmtId="0" fontId="46" fillId="2" borderId="34" xfId="54" applyFont="1" applyFill="1" applyBorder="1" applyAlignment="1">
      <alignment horizontal="right" vertical="center"/>
    </xf>
    <xf numFmtId="0" fontId="48" fillId="0" borderId="34" xfId="54" applyFont="1" applyBorder="1" applyAlignment="1">
      <alignment horizontal="left" vertical="center"/>
    </xf>
    <xf numFmtId="0" fontId="48" fillId="0" borderId="34" xfId="54" applyFont="1" applyBorder="1" applyAlignment="1">
      <alignment vertical="center"/>
    </xf>
    <xf numFmtId="0" fontId="48" fillId="19" borderId="34" xfId="54" applyFont="1" applyFill="1" applyBorder="1" applyAlignment="1">
      <alignment horizontal="center" vertical="center"/>
    </xf>
    <xf numFmtId="49" fontId="48" fillId="0" borderId="34" xfId="54" applyNumberFormat="1" applyFont="1" applyBorder="1" applyAlignment="1">
      <alignment horizontal="left" vertical="center"/>
    </xf>
    <xf numFmtId="0" fontId="46" fillId="23" borderId="34" xfId="54" applyFont="1" applyFill="1" applyBorder="1" applyAlignment="1">
      <alignment horizontal="center" vertical="center" wrapText="1"/>
    </xf>
    <xf numFmtId="0" fontId="50" fillId="23" borderId="34" xfId="54" applyFont="1" applyFill="1" applyBorder="1" applyAlignment="1">
      <alignment horizontal="center" vertical="center" wrapText="1"/>
    </xf>
    <xf numFmtId="0" fontId="50" fillId="24" borderId="34" xfId="54" applyFont="1" applyFill="1" applyBorder="1" applyAlignment="1">
      <alignment horizontal="center" vertical="center" wrapText="1"/>
    </xf>
    <xf numFmtId="0" fontId="55" fillId="25" borderId="21" xfId="54" applyFont="1" applyFill="1" applyBorder="1" applyAlignment="1">
      <alignment horizontal="center" vertical="center"/>
    </xf>
    <xf numFmtId="0" fontId="0" fillId="0" borderId="34" xfId="54" applyBorder="1"/>
    <xf numFmtId="0" fontId="44" fillId="3" borderId="34" xfId="54" applyFont="1" applyFill="1" applyBorder="1"/>
    <xf numFmtId="0" fontId="50" fillId="7" borderId="70" xfId="54" applyFont="1" applyFill="1" applyBorder="1" applyAlignment="1">
      <alignment horizontal="center" vertical="center" wrapText="1"/>
    </xf>
    <xf numFmtId="0" fontId="50" fillId="7" borderId="45" xfId="54" applyFont="1" applyFill="1" applyBorder="1" applyAlignment="1">
      <alignment horizontal="center" vertical="center" wrapText="1"/>
    </xf>
    <xf numFmtId="0" fontId="47" fillId="0" borderId="34" xfId="54" applyFont="1" applyBorder="1" applyAlignment="1">
      <alignment horizontal="left" vertical="center"/>
    </xf>
    <xf numFmtId="178" fontId="56" fillId="0" borderId="34" xfId="54" applyNumberFormat="1" applyFont="1" applyBorder="1" applyAlignment="1">
      <alignment horizontal="center" vertical="center" wrapText="1"/>
    </xf>
    <xf numFmtId="178" fontId="47" fillId="10" borderId="34" xfId="54" applyNumberFormat="1" applyFont="1" applyFill="1" applyBorder="1" applyAlignment="1">
      <alignment horizontal="center" vertical="center" wrapText="1"/>
    </xf>
    <xf numFmtId="178" fontId="53" fillId="6" borderId="34" xfId="54" applyNumberFormat="1" applyFont="1" applyFill="1" applyBorder="1" applyAlignment="1">
      <alignment horizontal="center" vertical="center" wrapText="1"/>
    </xf>
    <xf numFmtId="0" fontId="47" fillId="0" borderId="34" xfId="54" applyFont="1" applyBorder="1" applyAlignment="1">
      <alignment horizontal="left" vertical="center" wrapText="1"/>
    </xf>
    <xf numFmtId="0" fontId="47" fillId="0" borderId="34" xfId="54" applyFont="1" applyBorder="1"/>
    <xf numFmtId="177" fontId="53" fillId="0" borderId="34" xfId="54" applyNumberFormat="1" applyFont="1" applyBorder="1" applyAlignment="1">
      <alignment horizontal="center" vertical="center" wrapText="1"/>
    </xf>
    <xf numFmtId="0" fontId="48" fillId="7" borderId="34" xfId="54" applyFont="1" applyFill="1" applyBorder="1" applyAlignment="1">
      <alignment horizontal="left" vertical="center"/>
    </xf>
    <xf numFmtId="0" fontId="53" fillId="0" borderId="34" xfId="54" applyFont="1" applyBorder="1" applyAlignment="1">
      <alignment horizontal="left" vertical="center"/>
    </xf>
    <xf numFmtId="0" fontId="55" fillId="25" borderId="22" xfId="54" applyFont="1" applyFill="1" applyBorder="1" applyAlignment="1">
      <alignment horizontal="center" vertical="center"/>
    </xf>
    <xf numFmtId="0" fontId="55" fillId="25" borderId="23" xfId="54" applyFont="1" applyFill="1" applyBorder="1" applyAlignment="1">
      <alignment horizontal="center" vertical="center"/>
    </xf>
    <xf numFmtId="0" fontId="46" fillId="7" borderId="21" xfId="54" applyFont="1" applyFill="1" applyBorder="1" applyAlignment="1">
      <alignment horizontal="center" vertical="center"/>
    </xf>
    <xf numFmtId="0" fontId="46" fillId="7" borderId="22" xfId="54" applyFont="1" applyFill="1" applyBorder="1" applyAlignment="1">
      <alignment horizontal="center" vertical="center"/>
    </xf>
    <xf numFmtId="0" fontId="46" fillId="7" borderId="23" xfId="54" applyFont="1" applyFill="1" applyBorder="1" applyAlignment="1">
      <alignment horizontal="center" vertical="center"/>
    </xf>
    <xf numFmtId="0" fontId="50" fillId="7" borderId="34" xfId="54" applyFont="1" applyFill="1" applyBorder="1" applyAlignment="1">
      <alignment horizontal="center" vertical="center" wrapText="1"/>
    </xf>
    <xf numFmtId="178" fontId="48" fillId="6" borderId="34" xfId="54" applyNumberFormat="1" applyFont="1" applyFill="1" applyBorder="1" applyAlignment="1">
      <alignment horizontal="center" vertical="center" wrapText="1"/>
    </xf>
    <xf numFmtId="178" fontId="47" fillId="26" borderId="34" xfId="54" applyNumberFormat="1" applyFont="1" applyFill="1" applyBorder="1" applyAlignment="1">
      <alignment horizontal="center" vertical="center" wrapText="1"/>
    </xf>
    <xf numFmtId="178" fontId="49" fillId="0" borderId="34" xfId="54" applyNumberFormat="1" applyFont="1" applyBorder="1" applyAlignment="1">
      <alignment horizontal="center" vertical="center" wrapText="1"/>
    </xf>
    <xf numFmtId="178" fontId="47" fillId="0" borderId="34" xfId="54" applyNumberFormat="1" applyFont="1" applyBorder="1" applyAlignment="1">
      <alignment horizontal="center" vertical="center" wrapText="1"/>
    </xf>
    <xf numFmtId="178" fontId="46" fillId="0" borderId="34" xfId="54" applyNumberFormat="1" applyFont="1" applyBorder="1" applyAlignment="1">
      <alignment horizontal="center" vertical="center" wrapText="1"/>
    </xf>
    <xf numFmtId="178" fontId="48" fillId="0" borderId="34" xfId="54" applyNumberFormat="1" applyFont="1" applyBorder="1" applyAlignment="1">
      <alignment horizontal="center" vertical="center" wrapText="1"/>
    </xf>
    <xf numFmtId="178" fontId="46" fillId="6" borderId="34" xfId="54" applyNumberFormat="1" applyFont="1" applyFill="1" applyBorder="1" applyAlignment="1">
      <alignment horizontal="center" vertical="center" wrapText="1"/>
    </xf>
    <xf numFmtId="178" fontId="48" fillId="5" borderId="34" xfId="54" applyNumberFormat="1" applyFont="1" applyFill="1" applyBorder="1" applyAlignment="1">
      <alignment horizontal="center" vertical="center" wrapText="1"/>
    </xf>
    <xf numFmtId="0" fontId="0" fillId="0" borderId="0" xfId="0" applyFont="1" applyFill="1" applyAlignment="1"/>
    <xf numFmtId="0" fontId="12" fillId="0" borderId="0" xfId="0" applyFont="1" applyFill="1" applyAlignment="1"/>
    <xf numFmtId="0" fontId="10" fillId="0" borderId="41" xfId="0" applyFont="1" applyFill="1" applyBorder="1" applyAlignment="1">
      <alignment horizontal="center" vertical="center"/>
    </xf>
    <xf numFmtId="0" fontId="10" fillId="0" borderId="42" xfId="0" applyFont="1" applyFill="1" applyBorder="1" applyAlignment="1">
      <alignment horizontal="center" vertical="center"/>
    </xf>
    <xf numFmtId="0" fontId="10" fillId="0" borderId="43" xfId="0" applyFont="1" applyFill="1" applyBorder="1" applyAlignment="1">
      <alignment horizontal="center" vertical="center"/>
    </xf>
    <xf numFmtId="0" fontId="11" fillId="0" borderId="4" xfId="0" applyFont="1" applyFill="1" applyBorder="1" applyAlignment="1">
      <alignment horizontal="center" vertical="center"/>
    </xf>
    <xf numFmtId="0" fontId="11" fillId="0" borderId="2"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2" xfId="0" applyFont="1" applyFill="1" applyBorder="1" applyAlignment="1">
      <alignment horizontal="center" vertical="center"/>
    </xf>
    <xf numFmtId="0" fontId="14" fillId="0" borderId="45" xfId="0" applyFont="1" applyFill="1" applyBorder="1" applyAlignment="1">
      <alignment horizontal="left" vertical="center"/>
    </xf>
    <xf numFmtId="176" fontId="14" fillId="0" borderId="8" xfId="0" applyNumberFormat="1" applyFont="1" applyFill="1" applyBorder="1" applyAlignment="1">
      <alignment horizontal="left" vertical="center"/>
    </xf>
    <xf numFmtId="176" fontId="12" fillId="0" borderId="8" xfId="0" applyNumberFormat="1" applyFont="1" applyFill="1" applyBorder="1" applyAlignment="1">
      <alignment horizontal="left" vertical="center"/>
    </xf>
    <xf numFmtId="176" fontId="14" fillId="0" borderId="6" xfId="0" applyNumberFormat="1" applyFont="1" applyFill="1" applyBorder="1" applyAlignment="1">
      <alignment horizontal="left" vertical="center"/>
    </xf>
    <xf numFmtId="176" fontId="14" fillId="0" borderId="20" xfId="0" applyNumberFormat="1" applyFont="1" applyFill="1" applyBorder="1" applyAlignment="1">
      <alignment horizontal="left" vertical="center"/>
    </xf>
    <xf numFmtId="0" fontId="14" fillId="0" borderId="34" xfId="0" applyFont="1" applyFill="1" applyBorder="1" applyAlignment="1">
      <alignment horizontal="left" vertical="center"/>
    </xf>
    <xf numFmtId="176" fontId="14" fillId="0" borderId="47" xfId="0" applyNumberFormat="1" applyFont="1" applyFill="1" applyBorder="1" applyAlignment="1">
      <alignment horizontal="left" vertical="center"/>
    </xf>
    <xf numFmtId="176" fontId="12" fillId="0" borderId="47" xfId="0" applyNumberFormat="1" applyFont="1" applyFill="1" applyBorder="1" applyAlignment="1">
      <alignment horizontal="left" vertical="center"/>
    </xf>
    <xf numFmtId="176" fontId="14" fillId="0" borderId="48" xfId="0" applyNumberFormat="1" applyFont="1" applyFill="1" applyBorder="1" applyAlignment="1">
      <alignment horizontal="left" vertical="center"/>
    </xf>
    <xf numFmtId="176" fontId="14" fillId="0" borderId="23" xfId="0" applyNumberFormat="1" applyFont="1" applyFill="1" applyBorder="1" applyAlignment="1">
      <alignment horizontal="left" vertical="center"/>
    </xf>
    <xf numFmtId="176" fontId="14" fillId="0" borderId="49" xfId="0" applyNumberFormat="1" applyFont="1" applyFill="1" applyBorder="1" applyAlignment="1">
      <alignment horizontal="left" vertical="center"/>
    </xf>
    <xf numFmtId="176" fontId="14" fillId="0" borderId="22" xfId="0" applyNumberFormat="1" applyFont="1" applyFill="1" applyBorder="1" applyAlignment="1">
      <alignment horizontal="left" vertical="center"/>
    </xf>
    <xf numFmtId="0" fontId="14" fillId="0" borderId="36" xfId="0" applyFont="1" applyFill="1" applyBorder="1" applyAlignment="1">
      <alignment horizontal="left" vertical="center"/>
    </xf>
    <xf numFmtId="176" fontId="14" fillId="0" borderId="51" xfId="0" applyNumberFormat="1" applyFont="1" applyFill="1" applyBorder="1" applyAlignment="1">
      <alignment horizontal="left" vertical="center"/>
    </xf>
    <xf numFmtId="176" fontId="12" fillId="0" borderId="51" xfId="0" applyNumberFormat="1" applyFont="1" applyFill="1" applyBorder="1" applyAlignment="1">
      <alignment horizontal="left" vertical="center"/>
    </xf>
    <xf numFmtId="176" fontId="14" fillId="0" borderId="52" xfId="0" applyNumberFormat="1" applyFont="1" applyFill="1" applyBorder="1" applyAlignment="1">
      <alignment horizontal="left" vertical="center"/>
    </xf>
    <xf numFmtId="176" fontId="14" fillId="0" borderId="29" xfId="0" applyNumberFormat="1" applyFont="1" applyFill="1" applyBorder="1" applyAlignment="1">
      <alignment horizontal="left" vertical="center"/>
    </xf>
    <xf numFmtId="0" fontId="11" fillId="0" borderId="0" xfId="0" applyFont="1" applyFill="1" applyAlignment="1">
      <alignment vertical="center"/>
    </xf>
    <xf numFmtId="0" fontId="57" fillId="3" borderId="64" xfId="0" applyFont="1" applyFill="1" applyBorder="1" applyAlignment="1">
      <alignment horizontal="center" vertical="center"/>
    </xf>
    <xf numFmtId="0" fontId="58" fillId="4" borderId="45" xfId="0" applyFont="1" applyFill="1" applyBorder="1" applyAlignment="1">
      <alignment horizontal="center" vertical="center" wrapText="1"/>
    </xf>
    <xf numFmtId="0" fontId="11" fillId="0" borderId="15" xfId="0" applyFont="1" applyFill="1" applyBorder="1" applyAlignment="1">
      <alignment vertical="center"/>
    </xf>
    <xf numFmtId="0" fontId="57" fillId="3" borderId="45" xfId="0" applyFont="1" applyFill="1" applyBorder="1" applyAlignment="1">
      <alignment horizontal="center" vertical="center"/>
    </xf>
    <xf numFmtId="0" fontId="22" fillId="0" borderId="53" xfId="0" applyFont="1" applyFill="1" applyBorder="1" applyAlignment="1">
      <alignment horizontal="center"/>
    </xf>
    <xf numFmtId="0" fontId="23" fillId="0" borderId="21" xfId="0" applyFont="1" applyFill="1" applyBorder="1" applyAlignment="1">
      <alignment horizontal="left" wrapText="1"/>
    </xf>
    <xf numFmtId="0" fontId="23" fillId="0" borderId="22" xfId="0" applyFont="1" applyFill="1" applyBorder="1" applyAlignment="1">
      <alignment horizontal="left" wrapText="1"/>
    </xf>
    <xf numFmtId="0" fontId="23" fillId="0" borderId="23" xfId="0" applyFont="1" applyFill="1" applyBorder="1" applyAlignment="1">
      <alignment horizontal="left" wrapText="1"/>
    </xf>
    <xf numFmtId="0" fontId="59" fillId="0" borderId="20" xfId="0" applyFont="1" applyFill="1" applyBorder="1" applyAlignment="1">
      <alignment horizontal="left"/>
    </xf>
    <xf numFmtId="179" fontId="60" fillId="5" borderId="60" xfId="52" applyNumberFormat="1" applyFont="1" applyFill="1" applyBorder="1" applyAlignment="1">
      <alignment horizontal="center"/>
    </xf>
    <xf numFmtId="182" fontId="61" fillId="14" borderId="34" xfId="54" applyNumberFormat="1" applyFont="1" applyFill="1" applyBorder="1" applyAlignment="1">
      <alignment horizontal="center" vertical="center"/>
    </xf>
    <xf numFmtId="0" fontId="59" fillId="0" borderId="20" xfId="0" applyFont="1" applyFill="1" applyBorder="1" applyAlignment="1">
      <alignment horizontal="left" wrapText="1"/>
    </xf>
    <xf numFmtId="179" fontId="60" fillId="0" borderId="60" xfId="52" applyNumberFormat="1" applyFont="1" applyFill="1" applyBorder="1" applyAlignment="1">
      <alignment horizontal="center"/>
    </xf>
    <xf numFmtId="0" fontId="59" fillId="0" borderId="0" xfId="0" applyFont="1" applyFill="1" applyBorder="1" applyAlignment="1">
      <alignment horizontal="left"/>
    </xf>
    <xf numFmtId="179" fontId="60" fillId="0" borderId="69" xfId="52" applyNumberFormat="1" applyFont="1" applyFill="1" applyBorder="1" applyAlignment="1">
      <alignment horizontal="center"/>
    </xf>
    <xf numFmtId="0" fontId="23" fillId="27" borderId="21" xfId="0" applyFont="1" applyFill="1" applyBorder="1" applyAlignment="1">
      <alignment horizontal="center" wrapText="1"/>
    </xf>
    <xf numFmtId="0" fontId="23" fillId="27" borderId="22" xfId="0" applyFont="1" applyFill="1" applyBorder="1" applyAlignment="1">
      <alignment horizontal="center" wrapText="1"/>
    </xf>
    <xf numFmtId="0" fontId="23" fillId="27" borderId="23" xfId="0" applyFont="1" applyFill="1" applyBorder="1" applyAlignment="1">
      <alignment horizontal="center" wrapText="1"/>
    </xf>
    <xf numFmtId="0" fontId="59" fillId="27" borderId="23" xfId="0" applyFont="1" applyFill="1" applyBorder="1" applyAlignment="1">
      <alignment horizontal="center"/>
    </xf>
    <xf numFmtId="177" fontId="62" fillId="27" borderId="34" xfId="0" applyNumberFormat="1" applyFont="1" applyFill="1" applyBorder="1" applyAlignment="1">
      <alignment horizontal="center" wrapText="1"/>
    </xf>
    <xf numFmtId="0" fontId="63" fillId="0" borderId="20" xfId="0" applyFont="1" applyFill="1" applyBorder="1" applyAlignment="1">
      <alignment horizontal="left"/>
    </xf>
    <xf numFmtId="0" fontId="59" fillId="0" borderId="17" xfId="0" applyFont="1" applyFill="1" applyBorder="1" applyAlignment="1">
      <alignment horizontal="left"/>
    </xf>
    <xf numFmtId="179" fontId="60" fillId="5" borderId="56" xfId="52" applyNumberFormat="1" applyFont="1" applyFill="1" applyBorder="1" applyAlignment="1">
      <alignment horizontal="center"/>
    </xf>
    <xf numFmtId="178" fontId="60" fillId="5" borderId="60" xfId="53" applyNumberFormat="1" applyFont="1" applyFill="1" applyBorder="1" applyAlignment="1">
      <alignment horizontal="center" wrapText="1"/>
    </xf>
    <xf numFmtId="0" fontId="23" fillId="0" borderId="21" xfId="0" applyFont="1" applyFill="1" applyBorder="1" applyAlignment="1">
      <alignment horizontal="center"/>
    </xf>
    <xf numFmtId="0" fontId="23" fillId="0" borderId="22" xfId="0" applyFont="1" applyFill="1" applyBorder="1" applyAlignment="1">
      <alignment horizontal="center"/>
    </xf>
    <xf numFmtId="0" fontId="23" fillId="0" borderId="23" xfId="0" applyFont="1" applyFill="1" applyBorder="1" applyAlignment="1">
      <alignment horizontal="center"/>
    </xf>
    <xf numFmtId="0" fontId="59" fillId="0" borderId="23" xfId="0" applyFont="1" applyFill="1" applyBorder="1" applyAlignment="1">
      <alignment horizontal="center"/>
    </xf>
    <xf numFmtId="177" fontId="24" fillId="0" borderId="34" xfId="0" applyNumberFormat="1" applyFont="1" applyFill="1" applyBorder="1" applyAlignment="1">
      <alignment horizontal="center" wrapText="1"/>
    </xf>
    <xf numFmtId="0" fontId="12" fillId="0" borderId="4" xfId="0" applyFont="1" applyFill="1" applyBorder="1" applyAlignment="1">
      <alignment horizontal="center" vertical="center"/>
    </xf>
    <xf numFmtId="0" fontId="11" fillId="0" borderId="1" xfId="0" applyFont="1" applyFill="1" applyBorder="1" applyAlignment="1">
      <alignment horizontal="center" vertical="center"/>
    </xf>
    <xf numFmtId="0" fontId="26" fillId="0" borderId="0" xfId="0" applyFont="1" applyFill="1" applyAlignment="1"/>
    <xf numFmtId="0" fontId="15" fillId="0" borderId="45" xfId="0" applyFont="1" applyFill="1" applyBorder="1" applyAlignment="1">
      <alignment horizontal="center" vertical="center"/>
    </xf>
    <xf numFmtId="0" fontId="18" fillId="0" borderId="16" xfId="0" applyFont="1" applyFill="1" applyBorder="1" applyAlignment="1">
      <alignment horizontal="center" vertical="center"/>
    </xf>
    <xf numFmtId="0" fontId="18" fillId="0" borderId="0" xfId="0" applyFont="1" applyFill="1" applyAlignment="1">
      <alignment horizontal="center" vertical="center"/>
    </xf>
    <xf numFmtId="0" fontId="18" fillId="0" borderId="32" xfId="0" applyFont="1" applyFill="1" applyBorder="1" applyAlignment="1">
      <alignment horizontal="center" vertical="center"/>
    </xf>
    <xf numFmtId="0" fontId="23" fillId="5" borderId="0" xfId="0" applyFont="1" applyFill="1" applyAlignment="1"/>
    <xf numFmtId="0" fontId="15" fillId="0" borderId="34" xfId="0" applyFont="1" applyFill="1" applyBorder="1" applyAlignment="1">
      <alignment horizontal="center" vertical="center"/>
    </xf>
    <xf numFmtId="0" fontId="18" fillId="0" borderId="18" xfId="0" applyFont="1" applyFill="1" applyBorder="1" applyAlignment="1">
      <alignment horizontal="center" vertical="center"/>
    </xf>
    <xf numFmtId="0" fontId="18" fillId="0" borderId="19" xfId="0" applyFont="1" applyFill="1" applyBorder="1" applyAlignment="1">
      <alignment horizontal="center" vertical="center"/>
    </xf>
    <xf numFmtId="0" fontId="18" fillId="0" borderId="33" xfId="0" applyFont="1" applyFill="1" applyBorder="1" applyAlignment="1">
      <alignment horizontal="center" vertical="center"/>
    </xf>
    <xf numFmtId="0" fontId="16" fillId="0" borderId="21" xfId="0" applyFont="1" applyFill="1" applyBorder="1" applyAlignment="1">
      <alignment horizontal="center" vertical="center" wrapText="1"/>
    </xf>
    <xf numFmtId="0" fontId="16" fillId="0" borderId="22" xfId="0" applyFont="1" applyFill="1" applyBorder="1" applyAlignment="1">
      <alignment horizontal="center" vertical="center" wrapText="1"/>
    </xf>
    <xf numFmtId="0" fontId="16" fillId="0" borderId="23" xfId="0" applyFont="1" applyFill="1" applyBorder="1" applyAlignment="1">
      <alignment horizontal="center" vertical="center" wrapText="1"/>
    </xf>
    <xf numFmtId="0" fontId="19" fillId="0" borderId="34" xfId="0" applyFont="1" applyFill="1" applyBorder="1" applyAlignment="1">
      <alignment horizontal="center" vertical="center"/>
    </xf>
    <xf numFmtId="0" fontId="19" fillId="0" borderId="35" xfId="0" applyFont="1" applyFill="1" applyBorder="1" applyAlignment="1">
      <alignment horizontal="center" vertical="center"/>
    </xf>
    <xf numFmtId="0" fontId="16" fillId="0" borderId="28" xfId="0" applyFont="1" applyFill="1" applyBorder="1" applyAlignment="1">
      <alignment horizontal="center" vertical="center" wrapText="1"/>
    </xf>
    <xf numFmtId="0" fontId="16" fillId="0" borderId="29" xfId="0" applyFont="1" applyFill="1" applyBorder="1" applyAlignment="1">
      <alignment horizontal="center" vertical="center" wrapText="1"/>
    </xf>
    <xf numFmtId="0" fontId="16" fillId="0" borderId="30" xfId="0" applyFont="1" applyFill="1" applyBorder="1" applyAlignment="1">
      <alignment horizontal="center" vertical="center" wrapText="1"/>
    </xf>
    <xf numFmtId="0" fontId="19" fillId="0" borderId="36" xfId="0" applyFont="1" applyFill="1" applyBorder="1" applyAlignment="1">
      <alignment horizontal="center" vertical="center"/>
    </xf>
    <xf numFmtId="0" fontId="19" fillId="0" borderId="37" xfId="0" applyFont="1" applyFill="1" applyBorder="1" applyAlignment="1">
      <alignment horizontal="center" vertical="center"/>
    </xf>
    <xf numFmtId="0" fontId="21" fillId="0" borderId="0" xfId="0" applyFont="1" applyFill="1" applyAlignment="1">
      <alignment vertical="center"/>
    </xf>
    <xf numFmtId="0" fontId="24" fillId="3" borderId="34" xfId="0" applyFont="1" applyFill="1" applyBorder="1" applyAlignment="1">
      <alignment vertical="center"/>
    </xf>
    <xf numFmtId="0" fontId="23" fillId="3" borderId="34" xfId="0" applyFont="1" applyFill="1" applyBorder="1" applyAlignment="1">
      <alignment vertical="center"/>
    </xf>
    <xf numFmtId="0" fontId="30" fillId="0" borderId="0" xfId="0" applyFont="1" applyFill="1" applyAlignment="1">
      <alignment horizontal="center" vertical="center"/>
    </xf>
    <xf numFmtId="178" fontId="0" fillId="0" borderId="34" xfId="0" applyNumberFormat="1" applyFont="1" applyFill="1" applyBorder="1" applyAlignment="1">
      <alignment horizontal="center"/>
    </xf>
    <xf numFmtId="178" fontId="23" fillId="0" borderId="0" xfId="0" applyNumberFormat="1" applyFont="1" applyFill="1" applyAlignment="1">
      <alignment horizontal="center" vertical="center" wrapText="1"/>
    </xf>
    <xf numFmtId="179" fontId="0" fillId="0" borderId="34" xfId="0" applyNumberFormat="1" applyFont="1" applyFill="1" applyBorder="1" applyAlignment="1">
      <alignment horizontal="center"/>
    </xf>
    <xf numFmtId="178" fontId="0" fillId="27" borderId="34" xfId="0" applyNumberFormat="1" applyFont="1" applyFill="1" applyBorder="1" applyAlignment="1">
      <alignment horizontal="center"/>
    </xf>
    <xf numFmtId="178" fontId="0" fillId="0" borderId="34" xfId="0" applyNumberFormat="1" applyFont="1" applyFill="1" applyBorder="1" applyAlignment="1"/>
    <xf numFmtId="178" fontId="0" fillId="27" borderId="34" xfId="0" applyNumberFormat="1" applyFont="1" applyFill="1" applyBorder="1" applyAlignment="1"/>
    <xf numFmtId="0" fontId="23" fillId="6" borderId="0" xfId="0" applyFont="1" applyFill="1" applyAlignment="1"/>
    <xf numFmtId="0" fontId="29" fillId="0" borderId="0" xfId="0" applyFont="1" applyFill="1" applyAlignment="1">
      <alignment horizontal="center" vertical="center"/>
    </xf>
    <xf numFmtId="0" fontId="20" fillId="0" borderId="0" xfId="0" applyFont="1" applyFill="1" applyAlignment="1">
      <alignment horizontal="center" vertical="center" wrapText="1"/>
    </xf>
    <xf numFmtId="178" fontId="14" fillId="0" borderId="0" xfId="0" applyNumberFormat="1" applyFont="1" applyFill="1" applyAlignment="1">
      <alignment horizontal="center" vertical="center" wrapText="1"/>
    </xf>
    <xf numFmtId="0" fontId="23" fillId="0" borderId="0" xfId="0" applyFont="1" applyFill="1" applyAlignment="1">
      <alignment horizontal="center" vertical="center"/>
    </xf>
    <xf numFmtId="178" fontId="61" fillId="14" borderId="34" xfId="54" applyNumberFormat="1" applyFont="1" applyFill="1" applyBorder="1" applyAlignment="1">
      <alignment horizontal="center" vertical="center"/>
    </xf>
    <xf numFmtId="178" fontId="64" fillId="28" borderId="57" xfId="0" applyNumberFormat="1" applyFont="1" applyFill="1" applyBorder="1" applyAlignment="1">
      <alignment horizontal="center" wrapText="1"/>
    </xf>
    <xf numFmtId="178" fontId="61" fillId="14" borderId="70" xfId="54" applyNumberFormat="1" applyFont="1" applyFill="1" applyBorder="1" applyAlignment="1">
      <alignment horizontal="center" vertical="center"/>
    </xf>
    <xf numFmtId="178" fontId="65" fillId="27" borderId="34" xfId="0" applyNumberFormat="1" applyFont="1" applyFill="1" applyBorder="1" applyAlignment="1">
      <alignment horizontal="center"/>
    </xf>
    <xf numFmtId="178" fontId="61" fillId="14" borderId="45" xfId="54" applyNumberFormat="1" applyFont="1" applyFill="1" applyBorder="1" applyAlignment="1">
      <alignment horizontal="center" vertical="center"/>
    </xf>
    <xf numFmtId="178" fontId="64" fillId="6" borderId="45" xfId="54" applyNumberFormat="1" applyFont="1" applyFill="1" applyBorder="1" applyAlignment="1">
      <alignment horizontal="center" vertical="center" wrapText="1"/>
    </xf>
    <xf numFmtId="178" fontId="66" fillId="14" borderId="34" xfId="54" applyNumberFormat="1" applyFont="1" applyFill="1" applyBorder="1" applyAlignment="1">
      <alignment horizontal="center" vertical="center" wrapText="1"/>
    </xf>
    <xf numFmtId="178" fontId="61" fillId="0" borderId="34" xfId="54" applyNumberFormat="1" applyFont="1" applyFill="1" applyBorder="1" applyAlignment="1">
      <alignment horizontal="center" vertical="center"/>
    </xf>
    <xf numFmtId="178" fontId="64" fillId="5" borderId="57" xfId="0" applyNumberFormat="1" applyFont="1" applyFill="1" applyBorder="1" applyAlignment="1">
      <alignment horizontal="center" wrapText="1"/>
    </xf>
    <xf numFmtId="178" fontId="61" fillId="0" borderId="70" xfId="54" applyNumberFormat="1" applyFont="1" applyFill="1" applyBorder="1" applyAlignment="1">
      <alignment horizontal="center" vertical="center"/>
    </xf>
    <xf numFmtId="178" fontId="61" fillId="0" borderId="45" xfId="54" applyNumberFormat="1" applyFont="1" applyFill="1" applyBorder="1" applyAlignment="1">
      <alignment horizontal="center" vertical="center"/>
    </xf>
    <xf numFmtId="0" fontId="61" fillId="0" borderId="34" xfId="54" applyFont="1" applyFill="1" applyBorder="1" applyAlignment="1">
      <alignment horizontal="center" vertical="center"/>
    </xf>
    <xf numFmtId="180" fontId="66" fillId="5" borderId="48" xfId="0" applyNumberFormat="1" applyFont="1" applyFill="1" applyBorder="1" applyAlignment="1">
      <alignment horizontal="center" wrapText="1"/>
    </xf>
    <xf numFmtId="178" fontId="64" fillId="0" borderId="45" xfId="54" applyNumberFormat="1" applyFont="1" applyFill="1" applyBorder="1" applyAlignment="1">
      <alignment horizontal="center" vertical="center" wrapText="1"/>
    </xf>
    <xf numFmtId="180" fontId="64" fillId="5" borderId="57" xfId="0" applyNumberFormat="1" applyFont="1" applyFill="1" applyBorder="1" applyAlignment="1">
      <alignment horizontal="center" wrapText="1"/>
    </xf>
    <xf numFmtId="180" fontId="66" fillId="0" borderId="62" xfId="0" applyNumberFormat="1" applyFont="1" applyFill="1" applyBorder="1" applyAlignment="1">
      <alignment horizontal="center" wrapText="1"/>
    </xf>
    <xf numFmtId="178" fontId="64" fillId="5" borderId="34" xfId="0" applyNumberFormat="1" applyFont="1" applyFill="1" applyBorder="1" applyAlignment="1">
      <alignment horizontal="center" wrapText="1"/>
    </xf>
    <xf numFmtId="180" fontId="66" fillId="0" borderId="48" xfId="0" applyNumberFormat="1" applyFont="1" applyFill="1" applyBorder="1" applyAlignment="1">
      <alignment horizontal="center" wrapText="1"/>
    </xf>
    <xf numFmtId="0" fontId="61" fillId="0" borderId="45" xfId="54" applyFont="1" applyFill="1" applyBorder="1" applyAlignment="1">
      <alignment horizontal="center" vertical="center"/>
    </xf>
    <xf numFmtId="178" fontId="66" fillId="0" borderId="34" xfId="54" applyNumberFormat="1" applyFont="1" applyFill="1" applyBorder="1" applyAlignment="1">
      <alignment horizontal="center" vertical="center" wrapText="1"/>
    </xf>
    <xf numFmtId="0" fontId="67" fillId="0" borderId="0" xfId="55" applyFont="1" applyFill="1" applyAlignment="1"/>
    <xf numFmtId="0" fontId="0" fillId="0" borderId="0" xfId="50" applyFont="1" applyFill="1" applyAlignment="1"/>
    <xf numFmtId="182" fontId="59" fillId="0" borderId="0" xfId="55" applyNumberFormat="1" applyFont="1" applyFill="1" applyAlignment="1">
      <alignment horizontal="left"/>
    </xf>
    <xf numFmtId="0" fontId="19" fillId="0" borderId="47" xfId="55" applyFont="1" applyFill="1" applyBorder="1" applyAlignment="1"/>
    <xf numFmtId="0" fontId="19" fillId="0" borderId="67" xfId="55" applyFont="1" applyFill="1" applyBorder="1" applyAlignment="1"/>
    <xf numFmtId="0" fontId="19" fillId="0" borderId="48" xfId="55" applyFont="1" applyFill="1" applyBorder="1" applyAlignment="1"/>
    <xf numFmtId="182" fontId="68" fillId="29" borderId="53" xfId="55" applyNumberFormat="1" applyFont="1" applyFill="1" applyBorder="1" applyAlignment="1">
      <alignment horizontal="left" vertical="center"/>
    </xf>
    <xf numFmtId="182" fontId="69" fillId="0" borderId="47" xfId="55" applyNumberFormat="1" applyFont="1" applyFill="1" applyBorder="1" applyAlignment="1">
      <alignment horizontal="left"/>
    </xf>
    <xf numFmtId="0" fontId="16" fillId="2" borderId="48" xfId="55" applyFont="1" applyFill="1" applyBorder="1" applyAlignment="1">
      <alignment horizontal="right" vertical="center"/>
    </xf>
    <xf numFmtId="0" fontId="70" fillId="0" borderId="14" xfId="55" applyFont="1" applyFill="1" applyBorder="1" applyAlignment="1">
      <alignment vertical="center"/>
    </xf>
    <xf numFmtId="0" fontId="16" fillId="2" borderId="34" xfId="55" applyFont="1" applyFill="1" applyBorder="1" applyAlignment="1">
      <alignment horizontal="right" vertical="center"/>
    </xf>
    <xf numFmtId="0" fontId="70" fillId="2" borderId="34" xfId="55" applyFont="1" applyFill="1" applyBorder="1" applyAlignment="1">
      <alignment horizontal="left" vertical="center"/>
    </xf>
    <xf numFmtId="176" fontId="71" fillId="19" borderId="0" xfId="55" applyNumberFormat="1" applyFont="1" applyFill="1" applyBorder="1" applyAlignment="1">
      <alignment horizontal="center" vertical="center"/>
    </xf>
    <xf numFmtId="182" fontId="72" fillId="0" borderId="0" xfId="55" applyNumberFormat="1" applyFont="1" applyFill="1" applyAlignment="1">
      <alignment horizontal="left"/>
    </xf>
    <xf numFmtId="14" fontId="70" fillId="0" borderId="14" xfId="55" applyNumberFormat="1" applyFont="1" applyFill="1" applyBorder="1" applyAlignment="1">
      <alignment horizontal="left" vertical="center"/>
    </xf>
    <xf numFmtId="0" fontId="72" fillId="0" borderId="0" xfId="55" applyFont="1" applyFill="1" applyBorder="1" applyAlignment="1"/>
    <xf numFmtId="182" fontId="73" fillId="0" borderId="0" xfId="55" applyNumberFormat="1" applyFont="1" applyFill="1" applyAlignment="1">
      <alignment horizontal="left"/>
    </xf>
    <xf numFmtId="49" fontId="70" fillId="0" borderId="14" xfId="55" applyNumberFormat="1" applyFont="1" applyFill="1" applyBorder="1" applyAlignment="1">
      <alignment vertical="center"/>
    </xf>
    <xf numFmtId="14" fontId="70" fillId="0" borderId="53" xfId="55" applyNumberFormat="1" applyFont="1" applyFill="1" applyBorder="1" applyAlignment="1">
      <alignment horizontal="left" vertical="center"/>
    </xf>
    <xf numFmtId="0" fontId="72" fillId="0" borderId="15" xfId="55" applyFont="1" applyFill="1" applyBorder="1" applyAlignment="1"/>
    <xf numFmtId="182" fontId="72" fillId="0" borderId="15" xfId="55" applyNumberFormat="1" applyFont="1" applyFill="1" applyBorder="1" applyAlignment="1">
      <alignment horizontal="left"/>
    </xf>
    <xf numFmtId="0" fontId="74" fillId="20" borderId="69" xfId="55" applyFont="1" applyFill="1" applyBorder="1" applyAlignment="1">
      <alignment horizontal="center" vertical="center" wrapText="1"/>
    </xf>
    <xf numFmtId="0" fontId="19" fillId="0" borderId="0" xfId="55" applyFont="1" applyFill="1" applyAlignment="1"/>
    <xf numFmtId="0" fontId="16" fillId="20" borderId="56" xfId="55" applyFont="1" applyFill="1" applyBorder="1" applyAlignment="1">
      <alignment horizontal="center" vertical="center" wrapText="1"/>
    </xf>
    <xf numFmtId="182" fontId="68" fillId="20" borderId="56" xfId="55" applyNumberFormat="1" applyFont="1" applyFill="1" applyBorder="1" applyAlignment="1">
      <alignment horizontal="left" vertical="center" wrapText="1"/>
    </xf>
    <xf numFmtId="182" fontId="75" fillId="20" borderId="56" xfId="55" applyNumberFormat="1" applyFont="1" applyFill="1" applyBorder="1" applyAlignment="1">
      <alignment horizontal="left" vertical="center" wrapText="1"/>
    </xf>
    <xf numFmtId="0" fontId="19" fillId="0" borderId="14" xfId="55" applyFont="1" applyFill="1" applyBorder="1" applyAlignment="1"/>
    <xf numFmtId="0" fontId="19" fillId="0" borderId="15" xfId="55" applyFont="1" applyFill="1" applyBorder="1" applyAlignment="1"/>
    <xf numFmtId="0" fontId="19" fillId="0" borderId="60" xfId="55" applyFont="1" applyFill="1" applyBorder="1" applyAlignment="1"/>
    <xf numFmtId="182" fontId="69" fillId="0" borderId="60" xfId="55" applyNumberFormat="1" applyFont="1" applyFill="1" applyBorder="1" applyAlignment="1">
      <alignment horizontal="left"/>
    </xf>
    <xf numFmtId="0" fontId="19" fillId="14" borderId="53" xfId="55" applyFont="1" applyFill="1" applyBorder="1" applyAlignment="1">
      <alignment horizontal="left" wrapText="1"/>
    </xf>
    <xf numFmtId="0" fontId="19" fillId="14" borderId="47" xfId="55" applyFont="1" applyFill="1" applyBorder="1" applyAlignment="1">
      <alignment horizontal="left" wrapText="1"/>
    </xf>
    <xf numFmtId="0" fontId="76" fillId="0" borderId="71" xfId="0" applyFont="1" applyFill="1" applyBorder="1" applyAlignment="1">
      <alignment horizontal="left" vertical="top" wrapText="1"/>
    </xf>
    <xf numFmtId="179" fontId="77" fillId="5" borderId="57" xfId="55" applyNumberFormat="1" applyFont="1" applyFill="1" applyBorder="1" applyAlignment="1">
      <alignment horizontal="center"/>
    </xf>
    <xf numFmtId="183" fontId="78" fillId="0" borderId="48" xfId="55" applyNumberFormat="1" applyFont="1" applyFill="1" applyBorder="1" applyAlignment="1">
      <alignment horizontal="center" wrapText="1"/>
    </xf>
    <xf numFmtId="182" fontId="79" fillId="0" borderId="48" xfId="55" applyNumberFormat="1" applyFont="1" applyFill="1" applyBorder="1" applyAlignment="1">
      <alignment horizontal="left" wrapText="1"/>
    </xf>
    <xf numFmtId="0" fontId="76" fillId="0" borderId="72" xfId="0" applyFont="1" applyFill="1" applyBorder="1" applyAlignment="1">
      <alignment horizontal="left" vertical="top" wrapText="1"/>
    </xf>
    <xf numFmtId="179" fontId="77" fillId="5" borderId="60" xfId="55" applyNumberFormat="1" applyFont="1" applyFill="1" applyBorder="1" applyAlignment="1">
      <alignment horizontal="center"/>
    </xf>
    <xf numFmtId="0" fontId="19" fillId="14" borderId="21" xfId="54" applyFont="1" applyFill="1" applyBorder="1" applyAlignment="1">
      <alignment horizontal="left" vertical="top" wrapText="1"/>
    </xf>
    <xf numFmtId="0" fontId="19" fillId="14" borderId="22" xfId="50" applyFont="1" applyFill="1" applyBorder="1" applyAlignment="1">
      <alignment horizontal="left" vertical="top" wrapText="1"/>
    </xf>
    <xf numFmtId="0" fontId="76" fillId="0" borderId="72" xfId="0" applyFont="1" applyFill="1" applyBorder="1" applyAlignment="1">
      <alignment horizontal="left" vertical="top"/>
    </xf>
    <xf numFmtId="179" fontId="77" fillId="0" borderId="60" xfId="55" applyNumberFormat="1" applyFont="1" applyFill="1" applyBorder="1" applyAlignment="1">
      <alignment horizontal="center"/>
    </xf>
    <xf numFmtId="183" fontId="78" fillId="0" borderId="57" xfId="55" applyNumberFormat="1" applyFont="1" applyFill="1" applyBorder="1" applyAlignment="1">
      <alignment horizontal="center" wrapText="1"/>
    </xf>
    <xf numFmtId="0" fontId="19" fillId="14" borderId="73" xfId="54" applyFont="1" applyFill="1" applyBorder="1" applyAlignment="1">
      <alignment horizontal="left" vertical="top" wrapText="1"/>
    </xf>
    <xf numFmtId="0" fontId="19" fillId="14" borderId="74" xfId="50" applyFont="1" applyFill="1" applyBorder="1" applyAlignment="1">
      <alignment horizontal="left" vertical="top" wrapText="1"/>
    </xf>
    <xf numFmtId="0" fontId="19" fillId="14" borderId="22" xfId="54" applyFont="1" applyFill="1" applyBorder="1" applyAlignment="1">
      <alignment horizontal="left" vertical="top" wrapText="1"/>
    </xf>
    <xf numFmtId="178" fontId="70" fillId="0" borderId="57" xfId="55" applyNumberFormat="1" applyFont="1" applyFill="1" applyBorder="1" applyAlignment="1">
      <alignment horizontal="center" wrapText="1"/>
    </xf>
    <xf numFmtId="0" fontId="19" fillId="14" borderId="18" xfId="54" applyFont="1" applyFill="1" applyBorder="1" applyAlignment="1">
      <alignment horizontal="left" vertical="top" wrapText="1"/>
    </xf>
    <xf numFmtId="0" fontId="19" fillId="14" borderId="19" xfId="50" applyFont="1" applyFill="1" applyBorder="1" applyAlignment="1">
      <alignment horizontal="left" vertical="top" wrapText="1"/>
    </xf>
    <xf numFmtId="178" fontId="77" fillId="5" borderId="60" xfId="55" applyNumberFormat="1" applyFont="1" applyFill="1" applyBorder="1" applyAlignment="1">
      <alignment horizontal="center"/>
    </xf>
    <xf numFmtId="183" fontId="70" fillId="0" borderId="57" xfId="55" applyNumberFormat="1" applyFont="1" applyFill="1" applyBorder="1" applyAlignment="1">
      <alignment horizontal="center" wrapText="1"/>
    </xf>
    <xf numFmtId="0" fontId="76" fillId="0" borderId="72" xfId="0" applyFont="1" applyFill="1" applyBorder="1" applyAlignment="1">
      <alignment horizontal="left" vertical="center" wrapText="1"/>
    </xf>
    <xf numFmtId="180" fontId="77" fillId="0" borderId="60" xfId="55" applyNumberFormat="1" applyFont="1" applyFill="1" applyBorder="1" applyAlignment="1">
      <alignment horizontal="center"/>
    </xf>
    <xf numFmtId="0" fontId="80" fillId="0" borderId="72" xfId="54" applyFont="1" applyFill="1" applyBorder="1" applyAlignment="1">
      <alignment horizontal="left" vertical="top" wrapText="1"/>
    </xf>
    <xf numFmtId="182" fontId="72" fillId="0" borderId="0" xfId="55" applyNumberFormat="1" applyFont="1" applyFill="1" applyBorder="1" applyAlignment="1">
      <alignment horizontal="left"/>
    </xf>
    <xf numFmtId="182" fontId="81" fillId="20" borderId="56" xfId="55" applyNumberFormat="1" applyFont="1" applyFill="1" applyBorder="1" applyAlignment="1">
      <alignment horizontal="left" vertical="center" wrapText="1"/>
    </xf>
    <xf numFmtId="182" fontId="68" fillId="20" borderId="69" xfId="55" applyNumberFormat="1" applyFont="1" applyFill="1" applyBorder="1" applyAlignment="1">
      <alignment horizontal="left" vertical="center" wrapText="1"/>
    </xf>
    <xf numFmtId="182" fontId="69" fillId="0" borderId="14" xfId="55" applyNumberFormat="1" applyFont="1" applyFill="1" applyBorder="1" applyAlignment="1">
      <alignment horizontal="left"/>
    </xf>
    <xf numFmtId="0" fontId="59" fillId="0" borderId="0" xfId="55" applyFont="1" applyFill="1" applyAlignment="1">
      <alignment horizontal="left"/>
    </xf>
    <xf numFmtId="0" fontId="68" fillId="29" borderId="53" xfId="55" applyFont="1" applyFill="1" applyBorder="1" applyAlignment="1">
      <alignment horizontal="left" vertical="center"/>
    </xf>
    <xf numFmtId="0" fontId="69" fillId="0" borderId="47" xfId="55" applyFont="1" applyFill="1" applyBorder="1" applyAlignment="1">
      <alignment horizontal="left"/>
    </xf>
    <xf numFmtId="0" fontId="19" fillId="0" borderId="34" xfId="55" applyFont="1" applyFill="1" applyBorder="1" applyAlignment="1"/>
    <xf numFmtId="0" fontId="72" fillId="0" borderId="0" xfId="55" applyFont="1" applyFill="1" applyAlignment="1">
      <alignment horizontal="left"/>
    </xf>
    <xf numFmtId="0" fontId="73" fillId="0" borderId="0" xfId="55" applyFont="1" applyFill="1" applyAlignment="1">
      <alignment horizontal="left"/>
    </xf>
    <xf numFmtId="0" fontId="72" fillId="0" borderId="15" xfId="55" applyFont="1" applyFill="1" applyBorder="1" applyAlignment="1">
      <alignment horizontal="left"/>
    </xf>
    <xf numFmtId="0" fontId="68" fillId="20" borderId="56" xfId="55" applyFont="1" applyFill="1" applyBorder="1" applyAlignment="1">
      <alignment horizontal="left" vertical="center" wrapText="1"/>
    </xf>
    <xf numFmtId="0" fontId="75" fillId="20" borderId="56" xfId="55" applyFont="1" applyFill="1" applyBorder="1" applyAlignment="1">
      <alignment horizontal="left" vertical="center" wrapText="1"/>
    </xf>
    <xf numFmtId="0" fontId="69" fillId="0" borderId="60" xfId="55" applyFont="1" applyFill="1" applyBorder="1" applyAlignment="1">
      <alignment horizontal="left"/>
    </xf>
    <xf numFmtId="183" fontId="79" fillId="0" borderId="48" xfId="55" applyNumberFormat="1" applyFont="1" applyFill="1" applyBorder="1" applyAlignment="1">
      <alignment horizontal="left" wrapText="1"/>
    </xf>
    <xf numFmtId="178" fontId="82" fillId="0" borderId="57" xfId="55" applyNumberFormat="1" applyFont="1" applyFill="1" applyBorder="1" applyAlignment="1">
      <alignment horizontal="left" wrapText="1"/>
    </xf>
    <xf numFmtId="183" fontId="82" fillId="0" borderId="57" xfId="55" applyNumberFormat="1" applyFont="1" applyFill="1" applyBorder="1" applyAlignment="1">
      <alignment horizontal="left" wrapText="1"/>
    </xf>
    <xf numFmtId="0" fontId="72" fillId="0" borderId="0" xfId="55" applyFont="1" applyFill="1" applyBorder="1" applyAlignment="1">
      <alignment horizontal="left"/>
    </xf>
    <xf numFmtId="0" fontId="81" fillId="20" borderId="56" xfId="55" applyFont="1" applyFill="1" applyBorder="1" applyAlignment="1">
      <alignment horizontal="left" vertical="center" wrapText="1"/>
    </xf>
    <xf numFmtId="0" fontId="68" fillId="20" borderId="69" xfId="55" applyFont="1" applyFill="1" applyBorder="1" applyAlignment="1">
      <alignment horizontal="left" vertical="center" wrapText="1"/>
    </xf>
    <xf numFmtId="0" fontId="69" fillId="0" borderId="14" xfId="55" applyFont="1" applyFill="1" applyBorder="1" applyAlignment="1">
      <alignment horizontal="left"/>
    </xf>
    <xf numFmtId="180" fontId="82" fillId="0" borderId="57" xfId="55" applyNumberFormat="1" applyFont="1" applyFill="1" applyBorder="1" applyAlignment="1">
      <alignment horizontal="left" wrapText="1"/>
    </xf>
    <xf numFmtId="0" fontId="0" fillId="0" borderId="0" xfId="51"/>
    <xf numFmtId="0" fontId="43" fillId="18" borderId="34" xfId="50" applyFont="1" applyFill="1" applyBorder="1" applyAlignment="1">
      <alignment horizontal="center" vertical="center"/>
    </xf>
    <xf numFmtId="0" fontId="46" fillId="2" borderId="60" xfId="50" applyFont="1" applyFill="1" applyBorder="1" applyAlignment="1">
      <alignment horizontal="right" vertical="center"/>
    </xf>
    <xf numFmtId="0" fontId="48" fillId="0" borderId="57" xfId="50" applyFont="1" applyBorder="1" applyAlignment="1">
      <alignment horizontal="left" vertical="center"/>
    </xf>
    <xf numFmtId="0" fontId="46" fillId="2" borderId="45" xfId="50" applyFont="1" applyFill="1" applyBorder="1" applyAlignment="1">
      <alignment horizontal="right" vertical="center"/>
    </xf>
    <xf numFmtId="14" fontId="48" fillId="0" borderId="53" xfId="50" applyNumberFormat="1" applyFont="1" applyBorder="1" applyAlignment="1">
      <alignment horizontal="left" vertical="center"/>
    </xf>
    <xf numFmtId="0" fontId="44" fillId="30" borderId="45" xfId="50" applyFont="1" applyFill="1" applyBorder="1" applyAlignment="1">
      <alignment horizontal="center"/>
    </xf>
    <xf numFmtId="0" fontId="46" fillId="2" borderId="57" xfId="50" applyFont="1" applyFill="1" applyBorder="1" applyAlignment="1">
      <alignment horizontal="right" vertical="center"/>
    </xf>
    <xf numFmtId="0" fontId="48" fillId="0" borderId="53" xfId="50" applyFont="1" applyBorder="1" applyAlignment="1">
      <alignment horizontal="left" vertical="center"/>
    </xf>
    <xf numFmtId="0" fontId="46" fillId="2" borderId="34" xfId="50" applyFont="1" applyFill="1" applyBorder="1" applyAlignment="1">
      <alignment horizontal="right" vertical="center"/>
    </xf>
    <xf numFmtId="0" fontId="44" fillId="30" borderId="34" xfId="50" applyFont="1" applyFill="1" applyBorder="1" applyAlignment="1">
      <alignment horizontal="center"/>
    </xf>
    <xf numFmtId="0" fontId="46" fillId="2" borderId="58" xfId="50" applyFont="1" applyFill="1" applyBorder="1" applyAlignment="1">
      <alignment horizontal="right" vertical="center"/>
    </xf>
    <xf numFmtId="49" fontId="48" fillId="0" borderId="66" xfId="50" applyNumberFormat="1" applyFont="1" applyBorder="1" applyAlignment="1">
      <alignment horizontal="left" vertical="center"/>
    </xf>
    <xf numFmtId="0" fontId="46" fillId="2" borderId="70" xfId="50" applyFont="1" applyFill="1" applyBorder="1" applyAlignment="1">
      <alignment horizontal="right" vertical="center"/>
    </xf>
    <xf numFmtId="0" fontId="44" fillId="30" borderId="70" xfId="50" applyFont="1" applyFill="1" applyBorder="1" applyAlignment="1">
      <alignment horizontal="center"/>
    </xf>
    <xf numFmtId="0" fontId="15" fillId="31" borderId="34" xfId="50" applyFont="1" applyFill="1" applyBorder="1" applyAlignment="1">
      <alignment horizontal="center" vertical="top"/>
    </xf>
    <xf numFmtId="0" fontId="15" fillId="0" borderId="73" xfId="50" applyFont="1" applyBorder="1" applyAlignment="1">
      <alignment horizontal="center" vertical="top"/>
    </xf>
    <xf numFmtId="0" fontId="15" fillId="0" borderId="74" xfId="50" applyFont="1" applyBorder="1" applyAlignment="1">
      <alignment horizontal="center" vertical="top"/>
    </xf>
    <xf numFmtId="0" fontId="15" fillId="0" borderId="16" xfId="50" applyFont="1" applyBorder="1" applyAlignment="1">
      <alignment horizontal="center" vertical="top"/>
    </xf>
    <xf numFmtId="0" fontId="15" fillId="0" borderId="0" xfId="50" applyFont="1" applyAlignment="1">
      <alignment horizontal="center" vertical="top"/>
    </xf>
    <xf numFmtId="0" fontId="15" fillId="0" borderId="18" xfId="50" applyFont="1" applyBorder="1" applyAlignment="1">
      <alignment horizontal="center" vertical="top"/>
    </xf>
    <xf numFmtId="0" fontId="15" fillId="0" borderId="19" xfId="50" applyFont="1" applyBorder="1" applyAlignment="1">
      <alignment horizontal="center" vertical="top"/>
    </xf>
    <xf numFmtId="0" fontId="83" fillId="0" borderId="0" xfId="50" applyFont="1" applyAlignment="1">
      <alignment vertical="center"/>
    </xf>
    <xf numFmtId="0" fontId="83" fillId="0" borderId="0" xfId="50" applyFont="1"/>
    <xf numFmtId="0" fontId="15" fillId="0" borderId="75" xfId="50" applyFont="1" applyBorder="1" applyAlignment="1">
      <alignment horizontal="center" vertical="top"/>
    </xf>
    <xf numFmtId="0" fontId="84" fillId="0" borderId="0" xfId="50" applyFont="1"/>
    <xf numFmtId="0" fontId="15" fillId="0" borderId="17" xfId="50" applyFont="1" applyBorder="1" applyAlignment="1">
      <alignment horizontal="center" vertical="top"/>
    </xf>
    <xf numFmtId="0" fontId="24" fillId="0" borderId="0" xfId="50" applyFont="1"/>
    <xf numFmtId="0" fontId="83" fillId="0" borderId="0" xfId="51" applyFont="1"/>
    <xf numFmtId="0" fontId="15" fillId="0" borderId="20" xfId="50" applyFont="1" applyBorder="1" applyAlignment="1">
      <alignment horizontal="center" vertical="top"/>
    </xf>
    <xf numFmtId="0" fontId="85" fillId="0" borderId="0" xfId="50" applyFont="1"/>
    <xf numFmtId="0" fontId="15" fillId="0" borderId="34" xfId="50" applyFont="1" applyBorder="1" applyAlignment="1">
      <alignment horizontal="center" vertical="top"/>
    </xf>
    <xf numFmtId="0" fontId="86" fillId="0" borderId="1" xfId="0" applyFont="1" applyBorder="1" applyAlignment="1">
      <alignment horizontal="center" vertical="center"/>
    </xf>
    <xf numFmtId="0" fontId="86" fillId="0" borderId="2" xfId="0" applyFont="1" applyBorder="1" applyAlignment="1">
      <alignment horizontal="center" vertical="center"/>
    </xf>
    <xf numFmtId="0" fontId="86" fillId="0" borderId="4" xfId="0" applyFont="1" applyBorder="1" applyAlignment="1">
      <alignment horizontal="center" vertical="center"/>
    </xf>
    <xf numFmtId="0" fontId="87" fillId="0" borderId="63" xfId="0" applyFont="1" applyBorder="1" applyAlignment="1">
      <alignment horizontal="center" vertical="center"/>
    </xf>
    <xf numFmtId="0" fontId="88" fillId="0" borderId="63" xfId="0" applyFont="1" applyBorder="1" applyAlignment="1">
      <alignment horizontal="center" vertical="center"/>
    </xf>
    <xf numFmtId="0" fontId="87" fillId="3" borderId="1" xfId="0" applyFont="1" applyFill="1" applyBorder="1" applyAlignment="1">
      <alignment horizontal="center" vertical="center"/>
    </xf>
    <xf numFmtId="0" fontId="87" fillId="3" borderId="2" xfId="0" applyFont="1" applyFill="1" applyBorder="1" applyAlignment="1">
      <alignment horizontal="center" vertical="center"/>
    </xf>
    <xf numFmtId="0" fontId="89" fillId="2" borderId="12" xfId="0" applyFont="1" applyFill="1" applyBorder="1" applyAlignment="1">
      <alignment vertical="center"/>
    </xf>
    <xf numFmtId="0" fontId="83" fillId="0" borderId="60" xfId="0" applyFont="1" applyBorder="1" applyAlignment="1">
      <alignment horizontal="left" vertical="center"/>
    </xf>
    <xf numFmtId="0" fontId="89" fillId="2" borderId="60" xfId="0" applyFont="1" applyFill="1" applyBorder="1" applyAlignment="1">
      <alignment horizontal="left" vertical="center"/>
    </xf>
    <xf numFmtId="176" fontId="83" fillId="0" borderId="7" xfId="0" applyNumberFormat="1" applyFont="1" applyBorder="1" applyAlignment="1">
      <alignment horizontal="left" vertical="center"/>
    </xf>
    <xf numFmtId="176" fontId="83" fillId="0" borderId="6" xfId="0" applyNumberFormat="1" applyFont="1" applyBorder="1" applyAlignment="1">
      <alignment horizontal="left" vertical="center"/>
    </xf>
    <xf numFmtId="0" fontId="89" fillId="2" borderId="76" xfId="0" applyFont="1" applyFill="1" applyBorder="1" applyAlignment="1">
      <alignment vertical="center"/>
    </xf>
    <xf numFmtId="14" fontId="83" fillId="0" borderId="60" xfId="0" applyNumberFormat="1" applyFont="1" applyBorder="1" applyAlignment="1">
      <alignment horizontal="left" vertical="center"/>
    </xf>
    <xf numFmtId="176" fontId="83" fillId="0" borderId="53" xfId="0" applyNumberFormat="1" applyFont="1" applyBorder="1" applyAlignment="1">
      <alignment horizontal="left" vertical="center"/>
    </xf>
    <xf numFmtId="176" fontId="83" fillId="0" borderId="48" xfId="0" applyNumberFormat="1" applyFont="1" applyBorder="1" applyAlignment="1">
      <alignment horizontal="left" vertical="center"/>
    </xf>
    <xf numFmtId="0" fontId="89" fillId="2" borderId="77" xfId="0" applyFont="1" applyFill="1" applyBorder="1" applyAlignment="1">
      <alignment vertical="center"/>
    </xf>
    <xf numFmtId="0" fontId="83" fillId="0" borderId="78" xfId="0" applyFont="1" applyBorder="1" applyAlignment="1">
      <alignment horizontal="left" vertical="center"/>
    </xf>
    <xf numFmtId="0" fontId="89" fillId="2" borderId="78" xfId="0" applyFont="1" applyFill="1" applyBorder="1" applyAlignment="1">
      <alignment horizontal="left" vertical="center"/>
    </xf>
    <xf numFmtId="176" fontId="83" fillId="0" borderId="79" xfId="0" applyNumberFormat="1" applyFont="1" applyBorder="1" applyAlignment="1">
      <alignment horizontal="left" vertical="center"/>
    </xf>
    <xf numFmtId="176" fontId="83" fillId="0" borderId="80" xfId="0" applyNumberFormat="1" applyFont="1" applyBorder="1" applyAlignment="1">
      <alignment horizontal="left" vertical="center"/>
    </xf>
    <xf numFmtId="0" fontId="83" fillId="0" borderId="45" xfId="0" applyFont="1" applyBorder="1" applyAlignment="1">
      <alignment horizontal="left" vertical="top"/>
    </xf>
    <xf numFmtId="0" fontId="90" fillId="0" borderId="45" xfId="0" applyFont="1" applyBorder="1"/>
    <xf numFmtId="0" fontId="90" fillId="0" borderId="34" xfId="0" applyFont="1" applyBorder="1"/>
    <xf numFmtId="0" fontId="0" fillId="0" borderId="34" xfId="0" applyBorder="1"/>
    <xf numFmtId="0" fontId="87" fillId="3" borderId="4" xfId="0" applyFont="1" applyFill="1" applyBorder="1" applyAlignment="1">
      <alignment horizontal="center" vertical="center"/>
    </xf>
    <xf numFmtId="0" fontId="18" fillId="0" borderId="16"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32" xfId="0" applyFont="1" applyBorder="1" applyAlignment="1">
      <alignment horizontal="center" vertical="center" wrapText="1"/>
    </xf>
    <xf numFmtId="0" fontId="18" fillId="0" borderId="18" xfId="0" applyFont="1" applyBorder="1" applyAlignment="1">
      <alignment horizontal="center" vertical="center" wrapText="1"/>
    </xf>
    <xf numFmtId="0" fontId="18" fillId="0" borderId="19" xfId="0" applyFont="1" applyBorder="1" applyAlignment="1">
      <alignment horizontal="center" vertical="center" wrapText="1"/>
    </xf>
    <xf numFmtId="0" fontId="18" fillId="0" borderId="33" xfId="0" applyFont="1" applyBorder="1" applyAlignment="1">
      <alignment horizontal="center" vertical="center" wrapText="1"/>
    </xf>
    <xf numFmtId="0" fontId="89" fillId="2" borderId="12" xfId="0" applyFont="1" applyFill="1" applyBorder="1" applyAlignment="1">
      <alignment vertical="center" shrinkToFit="1"/>
    </xf>
    <xf numFmtId="0" fontId="83" fillId="0" borderId="60" xfId="0" applyFont="1" applyBorder="1" applyAlignment="1">
      <alignment horizontal="left" vertical="center" shrinkToFit="1"/>
    </xf>
    <xf numFmtId="0" fontId="89" fillId="2" borderId="60" xfId="0" applyFont="1" applyFill="1" applyBorder="1" applyAlignment="1">
      <alignment horizontal="left" vertical="center" shrinkToFit="1"/>
    </xf>
    <xf numFmtId="176" fontId="83" fillId="0" borderId="7" xfId="0" applyNumberFormat="1" applyFont="1" applyBorder="1" applyAlignment="1">
      <alignment horizontal="left" vertical="center" shrinkToFit="1"/>
    </xf>
    <xf numFmtId="176" fontId="83" fillId="0" borderId="6" xfId="0" applyNumberFormat="1" applyFont="1" applyBorder="1" applyAlignment="1">
      <alignment horizontal="left" vertical="center" shrinkToFit="1"/>
    </xf>
    <xf numFmtId="0" fontId="15" fillId="0" borderId="45" xfId="0" applyFont="1" applyBorder="1" applyAlignment="1">
      <alignment horizontal="center" vertical="center" shrinkToFit="1"/>
    </xf>
    <xf numFmtId="0" fontId="89" fillId="2" borderId="76" xfId="0" applyFont="1" applyFill="1" applyBorder="1" applyAlignment="1">
      <alignment vertical="center" shrinkToFit="1"/>
    </xf>
    <xf numFmtId="14" fontId="83" fillId="0" borderId="60" xfId="0" applyNumberFormat="1" applyFont="1" applyBorder="1" applyAlignment="1">
      <alignment horizontal="left" vertical="center" shrinkToFit="1"/>
    </xf>
    <xf numFmtId="176" fontId="83" fillId="0" borderId="53" xfId="0" applyNumberFormat="1" applyFont="1" applyBorder="1" applyAlignment="1">
      <alignment horizontal="left" vertical="center" shrinkToFit="1"/>
    </xf>
    <xf numFmtId="176" fontId="83" fillId="0" borderId="48" xfId="0" applyNumberFormat="1" applyFont="1" applyBorder="1" applyAlignment="1">
      <alignment horizontal="left" vertical="center" shrinkToFit="1"/>
    </xf>
    <xf numFmtId="0" fontId="15" fillId="0" borderId="34" xfId="0" applyFont="1" applyBorder="1" applyAlignment="1">
      <alignment horizontal="center" vertical="center" shrinkToFit="1"/>
    </xf>
    <xf numFmtId="0" fontId="16" fillId="0" borderId="21" xfId="0" applyFont="1" applyBorder="1" applyAlignment="1">
      <alignment horizontal="center" vertical="center" shrinkToFit="1"/>
    </xf>
    <xf numFmtId="0" fontId="16" fillId="0" borderId="22" xfId="0" applyFont="1" applyBorder="1" applyAlignment="1">
      <alignment horizontal="center" vertical="center" shrinkToFit="1"/>
    </xf>
    <xf numFmtId="0" fontId="16" fillId="0" borderId="23" xfId="0" applyFont="1" applyBorder="1" applyAlignment="1">
      <alignment horizontal="center" vertical="center" shrinkToFit="1"/>
    </xf>
    <xf numFmtId="0" fontId="89" fillId="2" borderId="77" xfId="0" applyFont="1" applyFill="1" applyBorder="1" applyAlignment="1">
      <alignment vertical="center" shrinkToFit="1"/>
    </xf>
    <xf numFmtId="0" fontId="83" fillId="0" borderId="78" xfId="0" applyFont="1" applyBorder="1" applyAlignment="1">
      <alignment horizontal="left" vertical="center" shrinkToFit="1"/>
    </xf>
    <xf numFmtId="0" fontId="89" fillId="2" borderId="78" xfId="0" applyFont="1" applyFill="1" applyBorder="1" applyAlignment="1">
      <alignment horizontal="left" vertical="center" shrinkToFit="1"/>
    </xf>
    <xf numFmtId="176" fontId="83" fillId="0" borderId="79" xfId="0" applyNumberFormat="1" applyFont="1" applyBorder="1" applyAlignment="1">
      <alignment horizontal="left" vertical="center" shrinkToFit="1"/>
    </xf>
    <xf numFmtId="176" fontId="83" fillId="0" borderId="80" xfId="0" applyNumberFormat="1" applyFont="1" applyBorder="1" applyAlignment="1">
      <alignment horizontal="left" vertical="center" shrinkToFit="1"/>
    </xf>
    <xf numFmtId="0" fontId="16" fillId="0" borderId="28" xfId="0" applyFont="1" applyBorder="1" applyAlignment="1">
      <alignment horizontal="center" vertical="center" shrinkToFit="1"/>
    </xf>
    <xf numFmtId="0" fontId="16" fillId="0" borderId="29" xfId="0" applyFont="1" applyBorder="1" applyAlignment="1">
      <alignment horizontal="center" vertical="center" shrinkToFit="1"/>
    </xf>
    <xf numFmtId="0" fontId="16" fillId="0" borderId="30" xfId="0" applyFont="1" applyBorder="1" applyAlignment="1">
      <alignment horizontal="center" vertical="center" shrinkToFit="1"/>
    </xf>
    <xf numFmtId="0" fontId="18" fillId="0" borderId="9" xfId="0" applyFont="1" applyBorder="1" applyAlignment="1">
      <alignment horizontal="center" vertical="center" shrinkToFit="1"/>
    </xf>
    <xf numFmtId="0" fontId="18" fillId="0" borderId="10" xfId="0" applyFont="1" applyBorder="1" applyAlignment="1">
      <alignment horizontal="center" vertical="center" shrinkToFit="1"/>
    </xf>
    <xf numFmtId="0" fontId="18" fillId="0" borderId="31" xfId="0" applyFont="1" applyBorder="1" applyAlignment="1">
      <alignment horizontal="center" vertical="center" shrinkToFit="1"/>
    </xf>
    <xf numFmtId="0" fontId="18" fillId="0" borderId="16" xfId="0" applyFont="1" applyBorder="1" applyAlignment="1">
      <alignment horizontal="center" vertical="center" shrinkToFit="1"/>
    </xf>
    <xf numFmtId="0" fontId="18" fillId="0" borderId="0" xfId="0" applyFont="1" applyBorder="1" applyAlignment="1">
      <alignment horizontal="center" vertical="center" shrinkToFit="1"/>
    </xf>
    <xf numFmtId="0" fontId="18" fillId="0" borderId="32" xfId="0" applyFont="1" applyBorder="1" applyAlignment="1">
      <alignment horizontal="center" vertical="center" shrinkToFit="1"/>
    </xf>
    <xf numFmtId="0" fontId="18" fillId="0" borderId="18" xfId="0" applyFont="1" applyBorder="1" applyAlignment="1">
      <alignment horizontal="center" vertical="center" shrinkToFit="1"/>
    </xf>
    <xf numFmtId="0" fontId="18" fillId="0" borderId="19" xfId="0" applyFont="1" applyBorder="1" applyAlignment="1">
      <alignment horizontal="center" vertical="center" shrinkToFit="1"/>
    </xf>
    <xf numFmtId="0" fontId="18" fillId="0" borderId="33" xfId="0" applyFont="1" applyBorder="1" applyAlignment="1">
      <alignment horizontal="center" vertical="center" shrinkToFit="1"/>
    </xf>
    <xf numFmtId="0" fontId="19" fillId="0" borderId="34" xfId="0" applyFont="1" applyBorder="1" applyAlignment="1">
      <alignment horizontal="center" vertical="center" shrinkToFit="1"/>
    </xf>
    <xf numFmtId="0" fontId="19" fillId="0" borderId="35" xfId="0" applyFont="1" applyBorder="1" applyAlignment="1">
      <alignment horizontal="center" vertical="center" shrinkToFit="1"/>
    </xf>
    <xf numFmtId="0" fontId="19" fillId="0" borderId="36" xfId="0" applyFont="1" applyBorder="1" applyAlignment="1">
      <alignment horizontal="center" vertical="center" shrinkToFit="1"/>
    </xf>
    <xf numFmtId="0" fontId="19" fillId="0" borderId="37" xfId="0" applyFont="1" applyBorder="1" applyAlignment="1">
      <alignment horizontal="center" vertical="center" shrinkToFit="1"/>
    </xf>
  </cellXfs>
  <cellStyles count="5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2" xfId="49"/>
    <cellStyle name="Normal 2 2" xfId="50"/>
    <cellStyle name="Normal 2 3 2" xfId="51"/>
    <cellStyle name="Normal 3 2" xfId="52"/>
    <cellStyle name="Normal 3 2 2 3" xfId="53"/>
    <cellStyle name="Normal 8" xfId="54"/>
    <cellStyle name="Normal 3 3" xfId="55"/>
  </cellStyles>
  <dxfs count="1">
    <dxf>
      <fill>
        <patternFill patternType="none"/>
      </fill>
    </dxf>
  </dxfs>
  <tableStyles count="0" defaultTableStyle="TableStyleMedium2" defaultPivotStyle="PivotStyleLight16"/>
  <colors>
    <mruColors>
      <color rgb="00FFE3D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5" Type="http://schemas.openxmlformats.org/officeDocument/2006/relationships/styles" Target="styles.xml"/><Relationship Id="rId24" Type="http://schemas.openxmlformats.org/officeDocument/2006/relationships/sharedStrings" Target="sharedStrings.xml"/><Relationship Id="rId23" Type="http://schemas.openxmlformats.org/officeDocument/2006/relationships/theme" Target="theme/theme1.xml"/><Relationship Id="rId22" Type="http://schemas.openxmlformats.org/officeDocument/2006/relationships/externalLink" Target="externalLinks/externalLink3.xml"/><Relationship Id="rId21" Type="http://schemas.openxmlformats.org/officeDocument/2006/relationships/externalLink" Target="externalLinks/externalLink2.xml"/><Relationship Id="rId20" Type="http://schemas.openxmlformats.org/officeDocument/2006/relationships/externalLink" Target="externalLinks/externalLink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5" Type="http://schemas.openxmlformats.org/officeDocument/2006/relationships/image" Target="../media/image7.jpeg"/><Relationship Id="rId4" Type="http://schemas.openxmlformats.org/officeDocument/2006/relationships/image" Target="../media/image6.jpeg"/><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4" Type="http://schemas.openxmlformats.org/officeDocument/2006/relationships/image" Target="../media/image1.png"/><Relationship Id="rId3" Type="http://schemas.openxmlformats.org/officeDocument/2006/relationships/image" Target="../media/image10.jpeg"/><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1</xdr:col>
      <xdr:colOff>1244600</xdr:colOff>
      <xdr:row>6</xdr:row>
      <xdr:rowOff>114300</xdr:rowOff>
    </xdr:from>
    <xdr:to>
      <xdr:col>5</xdr:col>
      <xdr:colOff>152400</xdr:colOff>
      <xdr:row>8</xdr:row>
      <xdr:rowOff>139700</xdr:rowOff>
    </xdr:to>
    <xdr:sp>
      <xdr:nvSpPr>
        <xdr:cNvPr id="3" name="TextBox 2"/>
        <xdr:cNvSpPr txBox="1"/>
      </xdr:nvSpPr>
      <xdr:spPr>
        <a:xfrm>
          <a:off x="2464435" y="1400175"/>
          <a:ext cx="4975225" cy="368300"/>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REFERENCE</a:t>
          </a:r>
          <a:r>
            <a:rPr lang="en-US" sz="1100" b="1" baseline="0"/>
            <a:t> FOR BONING CONSTRUCTION</a:t>
          </a:r>
          <a:endParaRPr lang="en-US" sz="1100" b="1"/>
        </a:p>
      </xdr:txBody>
    </xdr:sp>
    <xdr:clientData/>
  </xdr:twoCellAnchor>
  <xdr:oneCellAnchor>
    <xdr:from>
      <xdr:col>6</xdr:col>
      <xdr:colOff>285750</xdr:colOff>
      <xdr:row>0</xdr:row>
      <xdr:rowOff>25400</xdr:rowOff>
    </xdr:from>
    <xdr:ext cx="2381250" cy="323850"/>
    <xdr:pic>
      <xdr:nvPicPr>
        <xdr:cNvPr id="7" name="image1.png" title="Image"/>
        <xdr:cNvPicPr preferRelativeResize="0"/>
      </xdr:nvPicPr>
      <xdr:blipFill>
        <a:blip r:embed="rId1" cstate="print"/>
        <a:stretch>
          <a:fillRect/>
        </a:stretch>
      </xdr:blipFill>
      <xdr:spPr>
        <a:xfrm>
          <a:off x="8051165" y="25400"/>
          <a:ext cx="2381250" cy="323850"/>
        </a:xfrm>
        <a:prstGeom prst="rect">
          <a:avLst/>
        </a:prstGeom>
        <a:noFill/>
      </xdr:spPr>
    </xdr:pic>
    <xdr:clientData fLocksWithSheet="0"/>
  </xdr:oneCellAnchor>
  <xdr:oneCellAnchor>
    <xdr:from>
      <xdr:col>0</xdr:col>
      <xdr:colOff>165100</xdr:colOff>
      <xdr:row>14</xdr:row>
      <xdr:rowOff>60976</xdr:rowOff>
    </xdr:from>
    <xdr:ext cx="4753428" cy="2856798"/>
    <xdr:pic>
      <xdr:nvPicPr>
        <xdr:cNvPr id="2" name="image17.png" title="Image"/>
        <xdr:cNvPicPr preferRelativeResize="0"/>
      </xdr:nvPicPr>
      <xdr:blipFill>
        <a:blip r:embed="rId2"/>
        <a:stretch>
          <a:fillRect/>
        </a:stretch>
      </xdr:blipFill>
      <xdr:spPr>
        <a:xfrm>
          <a:off x="165100" y="2718435"/>
          <a:ext cx="4752975" cy="2856230"/>
        </a:xfrm>
        <a:prstGeom prst="rect">
          <a:avLst/>
        </a:prstGeom>
        <a:noFill/>
      </xdr:spPr>
    </xdr:pic>
    <xdr:clientData fLocksWithSheet="0"/>
  </xdr:oneCellAnchor>
  <xdr:oneCellAnchor>
    <xdr:from>
      <xdr:col>0</xdr:col>
      <xdr:colOff>346528</xdr:colOff>
      <xdr:row>32</xdr:row>
      <xdr:rowOff>14916</xdr:rowOff>
    </xdr:from>
    <xdr:ext cx="4299857" cy="653143"/>
    <xdr:sp>
      <xdr:nvSpPr>
        <xdr:cNvPr id="4" name="Shape 22"/>
        <xdr:cNvSpPr txBox="1"/>
      </xdr:nvSpPr>
      <xdr:spPr>
        <a:xfrm>
          <a:off x="346075" y="5758180"/>
          <a:ext cx="4300220" cy="653415"/>
        </a:xfrm>
        <a:prstGeom prst="rect">
          <a:avLst/>
        </a:prstGeom>
        <a:solidFill>
          <a:srgbClr val="FFFFFF"/>
        </a:solidFill>
        <a:ln w="9525" cap="flat" cmpd="sng">
          <a:solidFill>
            <a:srgbClr val="000000"/>
          </a:solidFill>
          <a:prstDash val="solid"/>
          <a:round/>
          <a:headEnd type="none" w="sm" len="sm"/>
          <a:tailEnd type="none" w="sm" len="sm"/>
        </a:ln>
      </xdr:spPr>
      <xdr:txBody>
        <a:bodyPr spcFirstLastPara="1" wrap="square" lIns="91425" tIns="91425" rIns="91425" bIns="91425" anchor="t" anchorCtr="0">
          <a:noAutofit/>
        </a:bodyPr>
        <a:lstStyle/>
        <a:p>
          <a:pPr marL="0" lvl="0" indent="0" algn="ctr" rtl="0">
            <a:spcBef>
              <a:spcPts val="0"/>
            </a:spcBef>
            <a:spcAft>
              <a:spcPts val="0"/>
            </a:spcAft>
            <a:buNone/>
          </a:pPr>
          <a:r>
            <a:rPr lang="en-US" sz="1600">
              <a:latin typeface="Calibri" panose="020F0502020204030204"/>
              <a:ea typeface="Calibri" panose="020F0502020204030204"/>
              <a:cs typeface="Calibri" panose="020F0502020204030204"/>
              <a:sym typeface="Calibri" panose="020F0502020204030204"/>
            </a:rPr>
            <a:t>FOR </a:t>
          </a:r>
          <a:r>
            <a:rPr lang="en-US" sz="1600" b="1">
              <a:latin typeface="Calibri" panose="020F0502020204030204"/>
              <a:ea typeface="Calibri" panose="020F0502020204030204"/>
              <a:cs typeface="Calibri" panose="020F0502020204030204"/>
              <a:sym typeface="Calibri" panose="020F0502020204030204"/>
            </a:rPr>
            <a:t>EXTERNAL</a:t>
          </a:r>
          <a:r>
            <a:rPr lang="en-US" sz="1600" baseline="0">
              <a:latin typeface="Calibri" panose="020F0502020204030204"/>
              <a:ea typeface="Calibri" panose="020F0502020204030204"/>
              <a:cs typeface="Calibri" panose="020F0502020204030204"/>
              <a:sym typeface="Calibri" panose="020F0502020204030204"/>
            </a:rPr>
            <a:t> (TOP APPLIED) BONING- MUST BE FINISHED AS THIS- ROUNDED OFF EDGES</a:t>
          </a:r>
          <a:endParaRPr sz="1600" b="1">
            <a:latin typeface="Calibri" panose="020F0502020204030204"/>
            <a:ea typeface="Calibri" panose="020F0502020204030204"/>
            <a:cs typeface="Calibri" panose="020F0502020204030204"/>
            <a:sym typeface="Calibri" panose="020F0502020204030204"/>
          </a:endParaRPr>
        </a:p>
      </xdr:txBody>
    </xdr:sp>
    <xdr:clientData fLocksWithSheet="0"/>
  </xdr:oneCellAnchor>
  <xdr:twoCellAnchor editAs="oneCell">
    <xdr:from>
      <xdr:col>4</xdr:col>
      <xdr:colOff>23436</xdr:colOff>
      <xdr:row>12</xdr:row>
      <xdr:rowOff>76200</xdr:rowOff>
    </xdr:from>
    <xdr:to>
      <xdr:col>7</xdr:col>
      <xdr:colOff>357901</xdr:colOff>
      <xdr:row>35</xdr:row>
      <xdr:rowOff>140707</xdr:rowOff>
    </xdr:to>
    <xdr:pic>
      <xdr:nvPicPr>
        <xdr:cNvPr id="5" name="Picture 4"/>
        <xdr:cNvPicPr>
          <a:picLocks noChangeAspect="1"/>
        </xdr:cNvPicPr>
      </xdr:nvPicPr>
      <xdr:blipFill>
        <a:blip r:embed="rId3"/>
        <a:stretch>
          <a:fillRect/>
        </a:stretch>
      </xdr:blipFill>
      <xdr:spPr>
        <a:xfrm rot="5400000">
          <a:off x="5234305" y="3031490"/>
          <a:ext cx="4008120" cy="2726055"/>
        </a:xfrm>
        <a:prstGeom prst="rect">
          <a:avLst/>
        </a:prstGeom>
      </xdr:spPr>
    </xdr:pic>
    <xdr:clientData/>
  </xdr:twoCellAnchor>
  <xdr:oneCellAnchor>
    <xdr:from>
      <xdr:col>7</xdr:col>
      <xdr:colOff>488077</xdr:colOff>
      <xdr:row>19</xdr:row>
      <xdr:rowOff>503</xdr:rowOff>
    </xdr:from>
    <xdr:ext cx="1938110" cy="1240064"/>
    <xdr:sp>
      <xdr:nvSpPr>
        <xdr:cNvPr id="6" name="Shape 22"/>
        <xdr:cNvSpPr txBox="1"/>
      </xdr:nvSpPr>
      <xdr:spPr>
        <a:xfrm>
          <a:off x="8721725" y="3514725"/>
          <a:ext cx="1938020" cy="1240155"/>
        </a:xfrm>
        <a:prstGeom prst="rect">
          <a:avLst/>
        </a:prstGeom>
        <a:solidFill>
          <a:srgbClr val="FFFFFF"/>
        </a:solidFill>
        <a:ln w="9525" cap="flat" cmpd="sng">
          <a:solidFill>
            <a:srgbClr val="000000"/>
          </a:solidFill>
          <a:prstDash val="solid"/>
          <a:round/>
          <a:headEnd type="none" w="sm" len="sm"/>
          <a:tailEnd type="none" w="sm" len="sm"/>
        </a:ln>
      </xdr:spPr>
      <xdr:txBody>
        <a:bodyPr spcFirstLastPara="1" wrap="square" lIns="91425" tIns="91425" rIns="91425" bIns="91425" anchor="t" anchorCtr="0">
          <a:noAutofit/>
        </a:bodyPr>
        <a:lstStyle/>
        <a:p>
          <a:pPr marL="0" lvl="0" indent="0" algn="ctr" rtl="0">
            <a:spcBef>
              <a:spcPts val="0"/>
            </a:spcBef>
            <a:spcAft>
              <a:spcPts val="0"/>
            </a:spcAft>
            <a:buNone/>
          </a:pPr>
          <a:r>
            <a:rPr lang="en-US" sz="1600">
              <a:latin typeface="Calibri" panose="020F0502020204030204"/>
              <a:ea typeface="Calibri" panose="020F0502020204030204"/>
              <a:cs typeface="Calibri" panose="020F0502020204030204"/>
              <a:sym typeface="Calibri" panose="020F0502020204030204"/>
            </a:rPr>
            <a:t>FOR </a:t>
          </a:r>
          <a:r>
            <a:rPr lang="en-US" sz="1600" b="1">
              <a:latin typeface="Calibri" panose="020F0502020204030204"/>
              <a:ea typeface="Calibri" panose="020F0502020204030204"/>
              <a:cs typeface="Calibri" panose="020F0502020204030204"/>
              <a:sym typeface="Calibri" panose="020F0502020204030204"/>
            </a:rPr>
            <a:t>INTERNAL</a:t>
          </a:r>
          <a:r>
            <a:rPr lang="en-US" sz="1600">
              <a:latin typeface="Calibri" panose="020F0502020204030204"/>
              <a:ea typeface="Calibri" panose="020F0502020204030204"/>
              <a:cs typeface="Calibri" panose="020F0502020204030204"/>
              <a:sym typeface="Calibri" panose="020F0502020204030204"/>
            </a:rPr>
            <a:t> </a:t>
          </a:r>
          <a:r>
            <a:rPr lang="en-US" sz="1600" baseline="0">
              <a:latin typeface="Calibri" panose="020F0502020204030204"/>
              <a:ea typeface="Calibri" panose="020F0502020204030204"/>
              <a:cs typeface="Calibri" panose="020F0502020204030204"/>
              <a:sym typeface="Calibri" panose="020F0502020204030204"/>
            </a:rPr>
            <a:t>BONING- MUST BE FINISHED AS THIS- SILICONE CAPS</a:t>
          </a:r>
          <a:endParaRPr sz="1600" b="1">
            <a:latin typeface="Calibri" panose="020F0502020204030204"/>
            <a:ea typeface="Calibri" panose="020F0502020204030204"/>
            <a:cs typeface="Calibri" panose="020F0502020204030204"/>
            <a:sym typeface="Calibri" panose="020F0502020204030204"/>
          </a:endParaRPr>
        </a:p>
      </xdr:txBody>
    </xdr:sp>
    <xdr:clientData fLocksWithSheet="0"/>
  </xdr:oneCellAnchor>
</xdr:wsDr>
</file>

<file path=xl/drawings/drawing10.xml><?xml version="1.0" encoding="utf-8"?>
<xdr:wsDr xmlns:xdr="http://schemas.openxmlformats.org/drawingml/2006/spreadsheetDrawing" xmlns:r="http://schemas.openxmlformats.org/officeDocument/2006/relationships" xmlns:a="http://schemas.openxmlformats.org/drawingml/2006/main">
  <xdr:oneCellAnchor>
    <xdr:from>
      <xdr:col>8</xdr:col>
      <xdr:colOff>649111</xdr:colOff>
      <xdr:row>0</xdr:row>
      <xdr:rowOff>28223</xdr:rowOff>
    </xdr:from>
    <xdr:ext cx="2381250" cy="323850"/>
    <xdr:pic>
      <xdr:nvPicPr>
        <xdr:cNvPr id="2" name="image1.png" title="Image"/>
        <xdr:cNvPicPr preferRelativeResize="0"/>
      </xdr:nvPicPr>
      <xdr:blipFill>
        <a:blip r:embed="rId1" cstate="print"/>
        <a:stretch>
          <a:fillRect/>
        </a:stretch>
      </xdr:blipFill>
      <xdr:spPr>
        <a:xfrm>
          <a:off x="8896350" y="27940"/>
          <a:ext cx="2381250" cy="323850"/>
        </a:xfrm>
        <a:prstGeom prst="rect">
          <a:avLst/>
        </a:prstGeom>
        <a:noFill/>
      </xdr:spPr>
    </xdr:pic>
    <xdr:clientData fLocksWithSheet="0"/>
  </xdr:one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xdr:from>
      <xdr:col>2</xdr:col>
      <xdr:colOff>38484</xdr:colOff>
      <xdr:row>15</xdr:row>
      <xdr:rowOff>153939</xdr:rowOff>
    </xdr:from>
    <xdr:to>
      <xdr:col>10</xdr:col>
      <xdr:colOff>571884</xdr:colOff>
      <xdr:row>35</xdr:row>
      <xdr:rowOff>1539</xdr:rowOff>
    </xdr:to>
    <xdr:sp>
      <xdr:nvSpPr>
        <xdr:cNvPr id="2" name="TextBox 1"/>
        <xdr:cNvSpPr txBox="1"/>
      </xdr:nvSpPr>
      <xdr:spPr>
        <a:xfrm>
          <a:off x="2764790" y="3220720"/>
          <a:ext cx="8313420" cy="3771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a:latin typeface="Century Gothic" panose="020B0502020202020204" pitchFamily="34" charset="0"/>
            </a:rPr>
            <a:t>HIDE PAGE</a:t>
          </a:r>
          <a:r>
            <a:rPr lang="en-US" sz="1800" baseline="0">
              <a:latin typeface="Century Gothic" panose="020B0502020202020204" pitchFamily="34" charset="0"/>
            </a:rPr>
            <a:t> FOR INITIAL TECH PACK DEVELOPMENT</a:t>
          </a:r>
          <a:endParaRPr lang="en-US" sz="1800" baseline="0">
            <a:latin typeface="Century Gothic" panose="020B0502020202020204" pitchFamily="34" charset="0"/>
          </a:endParaRPr>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7</xdr:col>
      <xdr:colOff>101600</xdr:colOff>
      <xdr:row>0</xdr:row>
      <xdr:rowOff>38100</xdr:rowOff>
    </xdr:from>
    <xdr:ext cx="2381250" cy="323850"/>
    <xdr:pic>
      <xdr:nvPicPr>
        <xdr:cNvPr id="2" name="image1.png" title="Image"/>
        <xdr:cNvPicPr preferRelativeResize="0"/>
      </xdr:nvPicPr>
      <xdr:blipFill>
        <a:blip r:embed="rId1" cstate="print"/>
        <a:stretch>
          <a:fillRect/>
        </a:stretch>
      </xdr:blipFill>
      <xdr:spPr>
        <a:xfrm>
          <a:off x="8352790" y="38100"/>
          <a:ext cx="2381250" cy="323850"/>
        </a:xfrm>
        <a:prstGeom prst="rect">
          <a:avLst/>
        </a:prstGeom>
        <a:noFill/>
      </xdr:spPr>
    </xdr:pic>
    <xdr:clientData fLocksWithSheet="0"/>
  </xdr:oneCellAnchor>
  <xdr:oneCellAnchor>
    <xdr:from>
      <xdr:col>0</xdr:col>
      <xdr:colOff>215900</xdr:colOff>
      <xdr:row>46</xdr:row>
      <xdr:rowOff>63500</xdr:rowOff>
    </xdr:from>
    <xdr:ext cx="10846920" cy="1117600"/>
    <xdr:sp>
      <xdr:nvSpPr>
        <xdr:cNvPr id="3" name="Shape 3"/>
        <xdr:cNvSpPr txBox="1"/>
      </xdr:nvSpPr>
      <xdr:spPr>
        <a:xfrm>
          <a:off x="215900" y="8207375"/>
          <a:ext cx="10846435" cy="1117600"/>
        </a:xfrm>
        <a:prstGeom prst="rect">
          <a:avLst/>
        </a:prstGeom>
        <a:noFill/>
        <a:ln>
          <a:solidFill>
            <a:schemeClr val="tx1"/>
          </a:solidFill>
        </a:ln>
      </xdr:spPr>
      <xdr:txBody>
        <a:bodyPr spcFirstLastPara="1" wrap="square" lIns="91425" tIns="91425" rIns="91425" bIns="91425" anchor="t" anchorCtr="0">
          <a:noAutofit/>
        </a:bodyPr>
        <a:lstStyle/>
        <a:p>
          <a:pPr marL="0" lvl="0" indent="0" algn="l" rtl="0">
            <a:lnSpc>
              <a:spcPct val="115000"/>
            </a:lnSpc>
            <a:spcBef>
              <a:spcPts val="0"/>
            </a:spcBef>
            <a:spcAft>
              <a:spcPts val="0"/>
            </a:spcAft>
            <a:buNone/>
          </a:pPr>
          <a:r>
            <a:rPr lang="en-US" sz="1250" b="1" i="1"/>
            <a:t>CALL OUTS:</a:t>
          </a:r>
          <a:endParaRPr lang="en-US" sz="1100" baseline="0"/>
        </a:p>
        <a:p>
          <a:pPr marL="0" lvl="0" indent="0" algn="l" rtl="0">
            <a:spcBef>
              <a:spcPts val="0"/>
            </a:spcBef>
            <a:spcAft>
              <a:spcPts val="0"/>
            </a:spcAft>
            <a:buNone/>
          </a:pPr>
          <a:r>
            <a:rPr lang="en-US" sz="1100" baseline="0"/>
            <a:t>- PLACE X FROM SEAM</a:t>
          </a:r>
          <a:endParaRPr lang="en-US" sz="1100" baseline="0"/>
        </a:p>
        <a:p>
          <a:pPr marL="0" lvl="0" indent="0" algn="l" rtl="0">
            <a:spcBef>
              <a:spcPts val="0"/>
            </a:spcBef>
            <a:spcAft>
              <a:spcPts val="0"/>
            </a:spcAft>
            <a:buNone/>
          </a:pPr>
          <a:endParaRPr lang="en-US" sz="1100" baseline="0"/>
        </a:p>
      </xdr:txBody>
    </xdr:sp>
    <xdr:clientData fLocksWithSheet="0"/>
  </xdr:oneCellAnchor>
  <xdr:twoCellAnchor>
    <xdr:from>
      <xdr:col>1</xdr:col>
      <xdr:colOff>1055220</xdr:colOff>
      <xdr:row>6</xdr:row>
      <xdr:rowOff>127000</xdr:rowOff>
    </xdr:from>
    <xdr:to>
      <xdr:col>4</xdr:col>
      <xdr:colOff>1474320</xdr:colOff>
      <xdr:row>8</xdr:row>
      <xdr:rowOff>152400</xdr:rowOff>
    </xdr:to>
    <xdr:sp>
      <xdr:nvSpPr>
        <xdr:cNvPr id="4" name="TextBox 3"/>
        <xdr:cNvSpPr txBox="1"/>
      </xdr:nvSpPr>
      <xdr:spPr>
        <a:xfrm>
          <a:off x="2274570" y="1412875"/>
          <a:ext cx="5020310" cy="368300"/>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REFERENCE</a:t>
          </a:r>
          <a:r>
            <a:rPr lang="en-US" sz="1100" b="1" baseline="0"/>
            <a:t> FOR PRINT PLACEMENT</a:t>
          </a:r>
          <a:endParaRPr lang="en-US" sz="1100" b="1"/>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1</xdr:col>
      <xdr:colOff>1244600</xdr:colOff>
      <xdr:row>6</xdr:row>
      <xdr:rowOff>114300</xdr:rowOff>
    </xdr:from>
    <xdr:to>
      <xdr:col>5</xdr:col>
      <xdr:colOff>152400</xdr:colOff>
      <xdr:row>8</xdr:row>
      <xdr:rowOff>139700</xdr:rowOff>
    </xdr:to>
    <xdr:sp>
      <xdr:nvSpPr>
        <xdr:cNvPr id="2" name="TextBox 1"/>
        <xdr:cNvSpPr txBox="1"/>
      </xdr:nvSpPr>
      <xdr:spPr>
        <a:xfrm>
          <a:off x="2464435" y="1400175"/>
          <a:ext cx="4975225" cy="368300"/>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t>REFERENCE</a:t>
          </a:r>
          <a:r>
            <a:rPr lang="en-US" sz="1100" b="1" baseline="0"/>
            <a:t> FOR BONING CONSTRUCTION</a:t>
          </a:r>
          <a:endParaRPr lang="en-US" sz="1100" b="1"/>
        </a:p>
      </xdr:txBody>
    </xdr:sp>
    <xdr:clientData/>
  </xdr:twoCellAnchor>
  <xdr:oneCellAnchor>
    <xdr:from>
      <xdr:col>6</xdr:col>
      <xdr:colOff>295275</xdr:colOff>
      <xdr:row>0</xdr:row>
      <xdr:rowOff>63500</xdr:rowOff>
    </xdr:from>
    <xdr:ext cx="2381250" cy="323850"/>
    <xdr:pic>
      <xdr:nvPicPr>
        <xdr:cNvPr id="3" name="image1.png" title="Image"/>
        <xdr:cNvPicPr preferRelativeResize="0"/>
      </xdr:nvPicPr>
      <xdr:blipFill>
        <a:blip r:embed="rId1" cstate="print"/>
        <a:stretch>
          <a:fillRect/>
        </a:stretch>
      </xdr:blipFill>
      <xdr:spPr>
        <a:xfrm>
          <a:off x="8060690" y="63500"/>
          <a:ext cx="2381250" cy="323850"/>
        </a:xfrm>
        <a:prstGeom prst="rect">
          <a:avLst/>
        </a:prstGeom>
        <a:noFill/>
      </xdr:spPr>
    </xdr:pic>
    <xdr:clientData fLocksWithSheet="0"/>
  </xdr:oneCellAnchor>
  <xdr:twoCellAnchor editAs="oneCell">
    <xdr:from>
      <xdr:col>1</xdr:col>
      <xdr:colOff>1625600</xdr:colOff>
      <xdr:row>13</xdr:row>
      <xdr:rowOff>38100</xdr:rowOff>
    </xdr:from>
    <xdr:to>
      <xdr:col>3</xdr:col>
      <xdr:colOff>858480</xdr:colOff>
      <xdr:row>35</xdr:row>
      <xdr:rowOff>127000</xdr:rowOff>
    </xdr:to>
    <xdr:pic>
      <xdr:nvPicPr>
        <xdr:cNvPr id="8" name="Picture 7"/>
        <xdr:cNvPicPr>
          <a:picLocks noChangeAspect="1"/>
        </xdr:cNvPicPr>
      </xdr:nvPicPr>
      <xdr:blipFill>
        <a:blip r:embed="rId2"/>
        <a:stretch>
          <a:fillRect/>
        </a:stretch>
      </xdr:blipFill>
      <xdr:spPr>
        <a:xfrm rot="5400000">
          <a:off x="2209165" y="3159760"/>
          <a:ext cx="3860800" cy="2588895"/>
        </a:xfrm>
        <a:prstGeom prst="rect">
          <a:avLst/>
        </a:prstGeom>
      </xdr:spPr>
    </xdr:pic>
    <xdr:clientData/>
  </xdr:twoCellAnchor>
  <xdr:twoCellAnchor editAs="oneCell">
    <xdr:from>
      <xdr:col>0</xdr:col>
      <xdr:colOff>63500</xdr:colOff>
      <xdr:row>13</xdr:row>
      <xdr:rowOff>50800</xdr:rowOff>
    </xdr:from>
    <xdr:to>
      <xdr:col>1</xdr:col>
      <xdr:colOff>1539875</xdr:colOff>
      <xdr:row>35</xdr:row>
      <xdr:rowOff>114300</xdr:rowOff>
    </xdr:to>
    <xdr:pic>
      <xdr:nvPicPr>
        <xdr:cNvPr id="9" name="Picture 8"/>
        <xdr:cNvPicPr>
          <a:picLocks noChangeAspect="1"/>
        </xdr:cNvPicPr>
      </xdr:nvPicPr>
      <xdr:blipFill>
        <a:blip r:embed="rId3"/>
        <a:stretch>
          <a:fillRect/>
        </a:stretch>
      </xdr:blipFill>
      <xdr:spPr>
        <a:xfrm rot="5400000">
          <a:off x="-506095" y="3106420"/>
          <a:ext cx="3835400" cy="2696210"/>
        </a:xfrm>
        <a:prstGeom prst="rect">
          <a:avLst/>
        </a:prstGeom>
      </xdr:spPr>
    </xdr:pic>
    <xdr:clientData/>
  </xdr:twoCellAnchor>
  <xdr:twoCellAnchor>
    <xdr:from>
      <xdr:col>0</xdr:col>
      <xdr:colOff>127000</xdr:colOff>
      <xdr:row>38</xdr:row>
      <xdr:rowOff>25400</xdr:rowOff>
    </xdr:from>
    <xdr:to>
      <xdr:col>2</xdr:col>
      <xdr:colOff>1536700</xdr:colOff>
      <xdr:row>43</xdr:row>
      <xdr:rowOff>101600</xdr:rowOff>
    </xdr:to>
    <xdr:sp>
      <xdr:nvSpPr>
        <xdr:cNvPr id="10" name="TextBox 9"/>
        <xdr:cNvSpPr txBox="1"/>
      </xdr:nvSpPr>
      <xdr:spPr>
        <a:xfrm>
          <a:off x="127000" y="6797675"/>
          <a:ext cx="4423410" cy="933450"/>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lvl="0" indent="0" algn="ctr" rtl="0">
            <a:spcBef>
              <a:spcPts val="0"/>
            </a:spcBef>
            <a:spcAft>
              <a:spcPts val="0"/>
            </a:spcAft>
            <a:buNone/>
          </a:pPr>
          <a:r>
            <a:rPr lang="en-US" sz="1100">
              <a:latin typeface="Calibri" panose="020F0502020204030204"/>
              <a:ea typeface="Calibri" panose="020F0502020204030204"/>
              <a:cs typeface="Calibri" panose="020F0502020204030204"/>
              <a:sym typeface="Calibri" panose="020F0502020204030204"/>
            </a:rPr>
            <a:t>BONING MUST ALWAYS BE CUT TO THE EXACT LENGTH OF</a:t>
          </a:r>
          <a:r>
            <a:rPr lang="en-US" sz="1100" baseline="0">
              <a:latin typeface="Calibri" panose="020F0502020204030204"/>
              <a:ea typeface="Calibri" panose="020F0502020204030204"/>
              <a:cs typeface="Calibri" panose="020F0502020204030204"/>
              <a:sym typeface="Calibri" panose="020F0502020204030204"/>
            </a:rPr>
            <a:t> TUNNEL OR SEAM FINISHING IN LINE WITH EDGE OR SEAM, AS THESE ABOVE EXAMPLES </a:t>
          </a:r>
          <a:endParaRPr lang="en-US" sz="1100" b="1">
            <a:latin typeface="Calibri" panose="020F0502020204030204"/>
            <a:ea typeface="Calibri" panose="020F0502020204030204"/>
            <a:cs typeface="Calibri" panose="020F0502020204030204"/>
            <a:sym typeface="Calibri" panose="020F0502020204030204"/>
          </a:endParaRPr>
        </a:p>
      </xdr:txBody>
    </xdr:sp>
    <xdr:clientData/>
  </xdr:twoCellAnchor>
  <xdr:oneCellAnchor>
    <xdr:from>
      <xdr:col>3</xdr:col>
      <xdr:colOff>1079500</xdr:colOff>
      <xdr:row>13</xdr:row>
      <xdr:rowOff>50803</xdr:rowOff>
    </xdr:from>
    <xdr:ext cx="2771774" cy="3695698"/>
    <xdr:pic>
      <xdr:nvPicPr>
        <xdr:cNvPr id="11" name="Picture 10"/>
        <xdr:cNvPicPr>
          <a:picLocks noChangeAspect="1"/>
        </xdr:cNvPicPr>
      </xdr:nvPicPr>
      <xdr:blipFill>
        <a:blip r:embed="rId4"/>
        <a:stretch>
          <a:fillRect/>
        </a:stretch>
      </xdr:blipFill>
      <xdr:spPr>
        <a:xfrm rot="5400000">
          <a:off x="5193665" y="2998470"/>
          <a:ext cx="3695700" cy="2771775"/>
        </a:xfrm>
        <a:prstGeom prst="rect">
          <a:avLst/>
        </a:prstGeom>
      </xdr:spPr>
    </xdr:pic>
    <xdr:clientData/>
  </xdr:oneCellAnchor>
  <xdr:oneCellAnchor>
    <xdr:from>
      <xdr:col>6</xdr:col>
      <xdr:colOff>177802</xdr:colOff>
      <xdr:row>13</xdr:row>
      <xdr:rowOff>50803</xdr:rowOff>
    </xdr:from>
    <xdr:ext cx="2771776" cy="3695701"/>
    <xdr:pic>
      <xdr:nvPicPr>
        <xdr:cNvPr id="12" name="Picture 11"/>
        <xdr:cNvPicPr>
          <a:picLocks noChangeAspect="1"/>
        </xdr:cNvPicPr>
      </xdr:nvPicPr>
      <xdr:blipFill>
        <a:blip r:embed="rId5"/>
        <a:stretch>
          <a:fillRect/>
        </a:stretch>
      </xdr:blipFill>
      <xdr:spPr>
        <a:xfrm rot="5400000">
          <a:off x="7480935" y="2998470"/>
          <a:ext cx="3695700" cy="2771775"/>
        </a:xfrm>
        <a:prstGeom prst="rect">
          <a:avLst/>
        </a:prstGeom>
      </xdr:spPr>
    </xdr:pic>
    <xdr:clientData/>
  </xdr:oneCellAnchor>
  <xdr:twoCellAnchor>
    <xdr:from>
      <xdr:col>4</xdr:col>
      <xdr:colOff>88900</xdr:colOff>
      <xdr:row>38</xdr:row>
      <xdr:rowOff>12700</xdr:rowOff>
    </xdr:from>
    <xdr:to>
      <xdr:col>11</xdr:col>
      <xdr:colOff>127000</xdr:colOff>
      <xdr:row>43</xdr:row>
      <xdr:rowOff>88900</xdr:rowOff>
    </xdr:to>
    <xdr:sp>
      <xdr:nvSpPr>
        <xdr:cNvPr id="13" name="TextBox 12"/>
        <xdr:cNvSpPr txBox="1"/>
      </xdr:nvSpPr>
      <xdr:spPr>
        <a:xfrm>
          <a:off x="5941060" y="6784975"/>
          <a:ext cx="4342130" cy="933450"/>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lvl="0" indent="0" algn="ctr" rtl="0">
            <a:spcBef>
              <a:spcPts val="0"/>
            </a:spcBef>
            <a:spcAft>
              <a:spcPts val="0"/>
            </a:spcAft>
            <a:buNone/>
          </a:pPr>
          <a:r>
            <a:rPr lang="en-US" sz="1100" b="1">
              <a:latin typeface="Calibri" panose="020F0502020204030204"/>
              <a:ea typeface="Calibri" panose="020F0502020204030204"/>
              <a:cs typeface="Calibri" panose="020F0502020204030204"/>
              <a:sym typeface="Calibri" panose="020F0502020204030204"/>
            </a:rPr>
            <a:t>FOR INTERNAL BONING:</a:t>
          </a:r>
          <a:endParaRPr lang="en-US" sz="1100" b="1">
            <a:latin typeface="Calibri" panose="020F0502020204030204"/>
            <a:ea typeface="Calibri" panose="020F0502020204030204"/>
            <a:cs typeface="Calibri" panose="020F0502020204030204"/>
            <a:sym typeface="Calibri" panose="020F0502020204030204"/>
          </a:endParaRPr>
        </a:p>
        <a:p>
          <a:pPr marL="0" lvl="0" indent="0" algn="ctr" rtl="0">
            <a:spcBef>
              <a:spcPts val="0"/>
            </a:spcBef>
            <a:spcAft>
              <a:spcPts val="0"/>
            </a:spcAft>
            <a:buNone/>
          </a:pPr>
          <a:r>
            <a:rPr lang="en-US" sz="1100" b="0">
              <a:latin typeface="Calibri" panose="020F0502020204030204"/>
              <a:ea typeface="Calibri" panose="020F0502020204030204"/>
              <a:cs typeface="Calibri" panose="020F0502020204030204"/>
              <a:sym typeface="Calibri" panose="020F0502020204030204"/>
            </a:rPr>
            <a:t>SEW THE BONING TO THE LINING (SAME AS CURRENT CONSTRUCTION) BETWEEN CAPS</a:t>
          </a:r>
          <a:endParaRPr lang="en-US" sz="1100" b="0">
            <a:latin typeface="Calibri" panose="020F0502020204030204"/>
            <a:ea typeface="Calibri" panose="020F0502020204030204"/>
            <a:cs typeface="Calibri" panose="020F0502020204030204"/>
            <a:sym typeface="Calibri" panose="020F0502020204030204"/>
          </a:endParaRPr>
        </a:p>
        <a:p>
          <a:pPr marL="0" lvl="0" indent="0" algn="ctr" rtl="0">
            <a:spcBef>
              <a:spcPts val="0"/>
            </a:spcBef>
            <a:spcAft>
              <a:spcPts val="0"/>
            </a:spcAft>
            <a:buNone/>
          </a:pPr>
          <a:r>
            <a:rPr lang="en-US" sz="1100" b="0">
              <a:latin typeface="Calibri" panose="020F0502020204030204"/>
              <a:ea typeface="Calibri" panose="020F0502020204030204"/>
              <a:cs typeface="Calibri" panose="020F0502020204030204"/>
              <a:sym typeface="Calibri" panose="020F0502020204030204"/>
            </a:rPr>
            <a:t>CAPS/END OF BONING MUST BE TO EDGES/SEAMS</a:t>
          </a:r>
          <a:endParaRPr lang="en-US" sz="1100" b="0">
            <a:latin typeface="Calibri" panose="020F0502020204030204"/>
            <a:ea typeface="Calibri" panose="020F0502020204030204"/>
            <a:cs typeface="Calibri" panose="020F0502020204030204"/>
            <a:sym typeface="Calibri" panose="020F0502020204030204"/>
          </a:endParaRPr>
        </a:p>
      </xdr:txBody>
    </xdr:sp>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0</xdr:col>
      <xdr:colOff>129745</xdr:colOff>
      <xdr:row>6</xdr:row>
      <xdr:rowOff>158235</xdr:rowOff>
    </xdr:from>
    <xdr:to>
      <xdr:col>2</xdr:col>
      <xdr:colOff>317500</xdr:colOff>
      <xdr:row>53</xdr:row>
      <xdr:rowOff>72425</xdr:rowOff>
    </xdr:to>
    <xdr:sp>
      <xdr:nvSpPr>
        <xdr:cNvPr id="2" name="Rectangle 1"/>
        <xdr:cNvSpPr/>
      </xdr:nvSpPr>
      <xdr:spPr>
        <a:xfrm>
          <a:off x="129540" y="1443990"/>
          <a:ext cx="3209290" cy="7972425"/>
        </a:xfrm>
        <a:prstGeom prst="rect">
          <a:avLst/>
        </a:prstGeom>
        <a:noFill/>
        <a:ln w="12700">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164071</xdr:colOff>
      <xdr:row>7</xdr:row>
      <xdr:rowOff>24284</xdr:rowOff>
    </xdr:from>
    <xdr:to>
      <xdr:col>2</xdr:col>
      <xdr:colOff>25400</xdr:colOff>
      <xdr:row>19</xdr:row>
      <xdr:rowOff>88899</xdr:rowOff>
    </xdr:to>
    <xdr:sp>
      <xdr:nvSpPr>
        <xdr:cNvPr id="3" name="TextBox 2"/>
        <xdr:cNvSpPr txBox="1"/>
      </xdr:nvSpPr>
      <xdr:spPr>
        <a:xfrm>
          <a:off x="163830" y="1481455"/>
          <a:ext cx="2882900" cy="2121535"/>
        </a:xfrm>
        <a:prstGeom prst="rect">
          <a:avLst/>
        </a:prstGeom>
        <a:noFill/>
        <a:ln w="9525" cmpd="sng">
          <a:noFill/>
          <a:prstDash val="lg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b="1" i="1" u="none" baseline="0">
              <a:latin typeface="+mn-lt"/>
            </a:rPr>
            <a:t>BUTTON:</a:t>
          </a:r>
          <a:endParaRPr lang="en-US" sz="1600" b="1" i="1" u="none" baseline="0">
            <a:latin typeface="+mn-lt"/>
          </a:endParaRPr>
        </a:p>
        <a:p>
          <a:pPr algn="l"/>
          <a:endParaRPr lang="en-US" sz="1100" u="none" baseline="0">
            <a:latin typeface="+mn-lt"/>
          </a:endParaRPr>
        </a:p>
        <a:p>
          <a:pPr algn="l"/>
          <a:r>
            <a:rPr lang="en-US" sz="1100" b="1" i="1" u="none" baseline="0">
              <a:latin typeface="+mn-lt"/>
            </a:rPr>
            <a:t>NAME:</a:t>
          </a:r>
          <a:r>
            <a:rPr lang="en-US" sz="1100" b="0" i="0" u="none" baseline="0">
              <a:latin typeface="+mn-lt"/>
            </a:rPr>
            <a:t>  DIAMANTE SHANK BUTTON</a:t>
          </a:r>
          <a:endParaRPr lang="en-US" sz="1100" b="0" i="0" u="none" baseline="0">
            <a:latin typeface="+mn-lt"/>
          </a:endParaRPr>
        </a:p>
        <a:p>
          <a:pPr algn="l"/>
          <a:r>
            <a:rPr lang="en-US" sz="1100" b="1" i="1" u="none" baseline="0">
              <a:latin typeface="+mn-lt"/>
            </a:rPr>
            <a:t>SUPPLIER: </a:t>
          </a:r>
          <a:r>
            <a:rPr lang="en-US" sz="1100" b="0" i="1" u="none" baseline="0">
              <a:latin typeface="+mn-lt"/>
            </a:rPr>
            <a:t>WSG</a:t>
          </a:r>
          <a:endParaRPr lang="en-US" sz="1100" b="0" i="1" u="none" baseline="0">
            <a:latin typeface="+mn-lt"/>
          </a:endParaRPr>
        </a:p>
        <a:p>
          <a:pPr algn="l"/>
          <a:r>
            <a:rPr lang="en-US" sz="1100" b="1" i="1" u="none" baseline="0">
              <a:latin typeface="+mn-lt"/>
            </a:rPr>
            <a:t>ART#: </a:t>
          </a:r>
          <a:r>
            <a:rPr lang="en-US" sz="1100" b="0" i="1" u="none" baseline="0">
              <a:latin typeface="+mn-lt"/>
            </a:rPr>
            <a:t>CB037333</a:t>
          </a:r>
          <a:endParaRPr lang="en-US" sz="1100" b="0" i="1" u="none" baseline="0">
            <a:latin typeface="+mn-lt"/>
          </a:endParaRPr>
        </a:p>
        <a:p>
          <a:pPr algn="l"/>
          <a:r>
            <a:rPr lang="en-US" sz="1100" b="1" i="1" u="none" baseline="0">
              <a:latin typeface="+mn-lt"/>
            </a:rPr>
            <a:t>COLOR: </a:t>
          </a:r>
          <a:r>
            <a:rPr lang="en-US" sz="1100" b="0" i="1" u="none" baseline="0">
              <a:latin typeface="+mn-lt"/>
            </a:rPr>
            <a:t>AS SAMPLE- SILVER</a:t>
          </a:r>
          <a:endParaRPr lang="en-US" sz="1100" b="0" i="1" u="none" baseline="0">
            <a:latin typeface="+mn-lt"/>
          </a:endParaRPr>
        </a:p>
        <a:p>
          <a:pPr algn="ctr"/>
          <a:endParaRPr lang="en-US" sz="1800" b="1" i="1" u="none" baseline="0">
            <a:latin typeface="Century Gothic" panose="020B0502020202020204" pitchFamily="34" charset="0"/>
          </a:endParaRPr>
        </a:p>
        <a:p>
          <a:pPr algn="ctr"/>
          <a:endParaRPr lang="en-US" sz="1800" b="1" i="1" u="none" baseline="0">
            <a:latin typeface="Century Gothic" panose="020B0502020202020204" pitchFamily="34" charset="0"/>
          </a:endParaRPr>
        </a:p>
        <a:p>
          <a:pPr algn="ctr"/>
          <a:endParaRPr lang="en-US" sz="1100" b="0" i="1" u="none" baseline="0">
            <a:latin typeface="Century Gothic" panose="020B0502020202020204" pitchFamily="34" charset="0"/>
          </a:endParaRPr>
        </a:p>
        <a:p>
          <a:pPr algn="ctr"/>
          <a:endParaRPr lang="en-US" sz="1100" b="0" i="1" u="none" baseline="0">
            <a:latin typeface="Century Gothic" panose="020B0502020202020204" pitchFamily="34" charset="0"/>
          </a:endParaRPr>
        </a:p>
      </xdr:txBody>
    </xdr:sp>
    <xdr:clientData/>
  </xdr:twoCellAnchor>
  <xdr:twoCellAnchor>
    <xdr:from>
      <xdr:col>2</xdr:col>
      <xdr:colOff>469901</xdr:colOff>
      <xdr:row>6</xdr:row>
      <xdr:rowOff>118534</xdr:rowOff>
    </xdr:from>
    <xdr:to>
      <xdr:col>4</xdr:col>
      <xdr:colOff>1028701</xdr:colOff>
      <xdr:row>53</xdr:row>
      <xdr:rowOff>25400</xdr:rowOff>
    </xdr:to>
    <xdr:sp>
      <xdr:nvSpPr>
        <xdr:cNvPr id="4" name="TextBox 3"/>
        <xdr:cNvSpPr txBox="1"/>
      </xdr:nvSpPr>
      <xdr:spPr>
        <a:xfrm>
          <a:off x="3491230" y="1403985"/>
          <a:ext cx="3397250" cy="7965440"/>
        </a:xfrm>
        <a:prstGeom prst="rect">
          <a:avLst/>
        </a:prstGeom>
        <a:noFill/>
        <a:ln w="9525" cmpd="sng">
          <a:solidFill>
            <a:schemeClr val="tx1"/>
          </a:solidFill>
          <a:prstDash val="lg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b="1" i="1" u="none">
              <a:latin typeface="+mn-lt"/>
            </a:rPr>
            <a:t>THREAD</a:t>
          </a:r>
          <a:r>
            <a:rPr lang="en-US" sz="1600" b="1" i="1" u="none" baseline="0">
              <a:latin typeface="+mn-lt"/>
            </a:rPr>
            <a:t>:</a:t>
          </a:r>
          <a:endParaRPr lang="en-US" sz="1600" b="1" i="1" u="none" baseline="0">
            <a:latin typeface="+mn-lt"/>
          </a:endParaRPr>
        </a:p>
        <a:p>
          <a:pPr algn="ctr"/>
          <a:endParaRPr lang="en-US" sz="1100" u="none" baseline="0"/>
        </a:p>
        <a:p>
          <a:pPr algn="l"/>
          <a:r>
            <a:rPr lang="en-US" sz="1100" b="1" i="1" u="none" baseline="0">
              <a:latin typeface="+mn-lt"/>
            </a:rPr>
            <a:t>NAME: </a:t>
          </a:r>
          <a:r>
            <a:rPr lang="en-US" sz="1100" b="0" i="0" u="none" baseline="0">
              <a:latin typeface="+mn-lt"/>
            </a:rPr>
            <a:t>GRAMAX TEXTURED POLY</a:t>
          </a:r>
          <a:endParaRPr lang="en-US" sz="1100" b="0" i="0" u="none" baseline="0">
            <a:latin typeface="+mn-lt"/>
          </a:endParaRPr>
        </a:p>
        <a:p>
          <a:pPr algn="l"/>
          <a:r>
            <a:rPr lang="en-US" sz="1100" b="1" i="1" u="none" baseline="0">
              <a:latin typeface="+mn-lt"/>
            </a:rPr>
            <a:t>SUPPLIER: </a:t>
          </a:r>
          <a:r>
            <a:rPr lang="en-US" sz="1100" b="0" i="0" u="none" baseline="0">
              <a:latin typeface="+mn-lt"/>
            </a:rPr>
            <a:t>VENDOR SOURCE - SIMILAR TO COATS QUALITY</a:t>
          </a:r>
          <a:endParaRPr lang="en-US" sz="1100" b="0" i="0" u="none" baseline="0">
            <a:latin typeface="+mn-lt"/>
          </a:endParaRPr>
        </a:p>
        <a:p>
          <a:pPr algn="l"/>
          <a:r>
            <a:rPr lang="en-US" sz="1100" b="1" i="1" u="none" baseline="0">
              <a:latin typeface="+mn-lt"/>
            </a:rPr>
            <a:t>ART#: </a:t>
          </a:r>
          <a:r>
            <a:rPr lang="en-US" sz="1100" b="0" i="0" u="none" baseline="0">
              <a:latin typeface="+mn-lt"/>
            </a:rPr>
            <a:t>TBD</a:t>
          </a:r>
          <a:endParaRPr lang="en-US" sz="1100" b="0" i="0" u="none" baseline="0">
            <a:latin typeface="+mn-lt"/>
          </a:endParaRPr>
        </a:p>
        <a:p>
          <a:pPr algn="l"/>
          <a:r>
            <a:rPr lang="en-US" sz="1100" b="1" i="1" u="none" baseline="0">
              <a:latin typeface="+mn-lt"/>
            </a:rPr>
            <a:t>COLOR: </a:t>
          </a:r>
          <a:r>
            <a:rPr lang="en-US" sz="1100" b="0" i="0" u="none" baseline="0">
              <a:latin typeface="+mn-lt"/>
            </a:rPr>
            <a:t>MATCH TO SELF</a:t>
          </a:r>
          <a:endParaRPr lang="en-US" sz="1100" b="0" i="0" u="none" baseline="0">
            <a:latin typeface="+mn-lt"/>
          </a:endParaRPr>
        </a:p>
      </xdr:txBody>
    </xdr:sp>
    <xdr:clientData/>
  </xdr:twoCellAnchor>
  <xdr:twoCellAnchor editAs="oneCell">
    <xdr:from>
      <xdr:col>2</xdr:col>
      <xdr:colOff>739483</xdr:colOff>
      <xdr:row>17</xdr:row>
      <xdr:rowOff>12700</xdr:rowOff>
    </xdr:from>
    <xdr:to>
      <xdr:col>4</xdr:col>
      <xdr:colOff>891509</xdr:colOff>
      <xdr:row>34</xdr:row>
      <xdr:rowOff>118533</xdr:rowOff>
    </xdr:to>
    <xdr:pic>
      <xdr:nvPicPr>
        <xdr:cNvPr id="5" name="Picture 4"/>
        <xdr:cNvPicPr>
          <a:picLocks noChangeAspect="1"/>
        </xdr:cNvPicPr>
      </xdr:nvPicPr>
      <xdr:blipFill>
        <a:blip r:embed="rId1"/>
        <a:stretch>
          <a:fillRect/>
        </a:stretch>
      </xdr:blipFill>
      <xdr:spPr>
        <a:xfrm>
          <a:off x="3760470" y="3184525"/>
          <a:ext cx="2990215" cy="3020060"/>
        </a:xfrm>
        <a:prstGeom prst="rect">
          <a:avLst/>
        </a:prstGeom>
        <a:ln>
          <a:noFill/>
          <a:prstDash val="lgDash"/>
        </a:ln>
      </xdr:spPr>
    </xdr:pic>
    <xdr:clientData/>
  </xdr:twoCellAnchor>
  <xdr:twoCellAnchor>
    <xdr:from>
      <xdr:col>4</xdr:col>
      <xdr:colOff>1219200</xdr:colOff>
      <xdr:row>6</xdr:row>
      <xdr:rowOff>139700</xdr:rowOff>
    </xdr:from>
    <xdr:to>
      <xdr:col>11</xdr:col>
      <xdr:colOff>245190</xdr:colOff>
      <xdr:row>53</xdr:row>
      <xdr:rowOff>38100</xdr:rowOff>
    </xdr:to>
    <xdr:sp>
      <xdr:nvSpPr>
        <xdr:cNvPr id="6" name="TextBox 5"/>
        <xdr:cNvSpPr txBox="1"/>
      </xdr:nvSpPr>
      <xdr:spPr>
        <a:xfrm>
          <a:off x="7078980" y="1425575"/>
          <a:ext cx="3329940" cy="7956550"/>
        </a:xfrm>
        <a:prstGeom prst="rect">
          <a:avLst/>
        </a:prstGeom>
        <a:noFill/>
        <a:ln w="9525" cmpd="sng">
          <a:solidFill>
            <a:schemeClr val="tx1"/>
          </a:solidFill>
          <a:prstDash val="lg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600" b="1" i="1" u="none">
              <a:latin typeface="+mn-lt"/>
            </a:rPr>
            <a:t>MOBILON</a:t>
          </a:r>
          <a:r>
            <a:rPr lang="en-US" sz="1600" b="1" i="1" u="none" baseline="0">
              <a:latin typeface="+mn-lt"/>
            </a:rPr>
            <a:t>:</a:t>
          </a:r>
          <a:endParaRPr lang="en-US" sz="1600" b="1" i="1" u="none" baseline="0">
            <a:latin typeface="+mn-lt"/>
          </a:endParaRPr>
        </a:p>
        <a:p>
          <a:pPr algn="l"/>
          <a:endParaRPr lang="en-US" sz="1100" u="none" baseline="0">
            <a:latin typeface="+mn-lt"/>
          </a:endParaRPr>
        </a:p>
        <a:p>
          <a:pPr algn="l"/>
          <a:r>
            <a:rPr lang="en-US" sz="1100" b="1" i="1" u="none" baseline="0">
              <a:latin typeface="+mn-lt"/>
            </a:rPr>
            <a:t>NAME: </a:t>
          </a:r>
          <a:r>
            <a:rPr lang="en-US" sz="1100" b="0" i="0" u="none" baseline="0">
              <a:latin typeface="+mn-lt"/>
            </a:rPr>
            <a:t>CLEAR MOBILON/ GEL TAPE</a:t>
          </a:r>
          <a:endParaRPr lang="en-US" sz="1100" b="0" i="0" u="none" baseline="0">
            <a:latin typeface="+mn-lt"/>
          </a:endParaRPr>
        </a:p>
        <a:p>
          <a:pPr algn="l"/>
          <a:r>
            <a:rPr lang="en-US" sz="1100" b="1" i="1" u="none" baseline="0">
              <a:latin typeface="+mn-lt"/>
            </a:rPr>
            <a:t>SUPPLIER: </a:t>
          </a:r>
          <a:r>
            <a:rPr lang="en-US" sz="1100" b="0" i="0" u="none" baseline="0">
              <a:latin typeface="+mn-lt"/>
            </a:rPr>
            <a:t>VENDOR SOURCE </a:t>
          </a:r>
          <a:endParaRPr lang="en-US" sz="1100" b="0" i="0" u="none" baseline="0">
            <a:latin typeface="+mn-lt"/>
          </a:endParaRPr>
        </a:p>
        <a:p>
          <a:pPr algn="l"/>
          <a:r>
            <a:rPr lang="en-US" sz="1100" b="1" i="1" u="none" baseline="0">
              <a:latin typeface="+mn-lt"/>
            </a:rPr>
            <a:t>ART#: </a:t>
          </a:r>
          <a:r>
            <a:rPr lang="en-US" sz="1100" b="0" i="0" u="none" baseline="0">
              <a:latin typeface="+mn-lt"/>
            </a:rPr>
            <a:t>TBD</a:t>
          </a:r>
          <a:endParaRPr lang="en-US" sz="1100" b="0" i="0" u="none" baseline="0">
            <a:latin typeface="+mn-lt"/>
          </a:endParaRPr>
        </a:p>
        <a:p>
          <a:pPr algn="l"/>
          <a:r>
            <a:rPr lang="en-US" sz="1100" b="1" i="1" u="none" baseline="0">
              <a:latin typeface="+mn-lt"/>
            </a:rPr>
            <a:t>COLOR: </a:t>
          </a:r>
          <a:r>
            <a:rPr lang="en-US" sz="1100" b="0" i="0" u="none" baseline="0">
              <a:latin typeface="+mn-lt"/>
            </a:rPr>
            <a:t>CLEAR</a:t>
          </a:r>
          <a:endParaRPr lang="en-US" sz="1100" b="0" i="0" u="none" baseline="0">
            <a:latin typeface="+mn-lt"/>
          </a:endParaRPr>
        </a:p>
      </xdr:txBody>
    </xdr:sp>
    <xdr:clientData/>
  </xdr:twoCellAnchor>
  <xdr:oneCellAnchor>
    <xdr:from>
      <xdr:col>4</xdr:col>
      <xdr:colOff>1464733</xdr:colOff>
      <xdr:row>17</xdr:row>
      <xdr:rowOff>33736</xdr:rowOff>
    </xdr:from>
    <xdr:ext cx="3158068" cy="2061765"/>
    <xdr:pic>
      <xdr:nvPicPr>
        <xdr:cNvPr id="7" name="Picture 6"/>
        <xdr:cNvPicPr>
          <a:picLocks noChangeAspect="1"/>
        </xdr:cNvPicPr>
      </xdr:nvPicPr>
      <xdr:blipFill>
        <a:blip r:embed="rId2" cstate="email"/>
        <a:srcRect/>
        <a:stretch>
          <a:fillRect/>
        </a:stretch>
      </xdr:blipFill>
      <xdr:spPr>
        <a:xfrm>
          <a:off x="7294880" y="3205480"/>
          <a:ext cx="3157855" cy="2061845"/>
        </a:xfrm>
        <a:prstGeom prst="rect">
          <a:avLst/>
        </a:prstGeom>
        <a:ln>
          <a:noFill/>
          <a:prstDash val="lgDash"/>
        </a:ln>
      </xdr:spPr>
    </xdr:pic>
    <xdr:clientData/>
  </xdr:oneCellAnchor>
  <xdr:twoCellAnchor editAs="oneCell">
    <xdr:from>
      <xdr:col>0</xdr:col>
      <xdr:colOff>317500</xdr:colOff>
      <xdr:row>17</xdr:row>
      <xdr:rowOff>30348</xdr:rowOff>
    </xdr:from>
    <xdr:to>
      <xdr:col>2</xdr:col>
      <xdr:colOff>177800</xdr:colOff>
      <xdr:row>42</xdr:row>
      <xdr:rowOff>165099</xdr:rowOff>
    </xdr:to>
    <xdr:pic>
      <xdr:nvPicPr>
        <xdr:cNvPr id="8" name="Picture 7"/>
        <xdr:cNvPicPr>
          <a:picLocks noChangeAspect="1"/>
        </xdr:cNvPicPr>
      </xdr:nvPicPr>
      <xdr:blipFill>
        <a:blip r:embed="rId3"/>
        <a:srcRect/>
        <a:stretch>
          <a:fillRect/>
        </a:stretch>
      </xdr:blipFill>
      <xdr:spPr>
        <a:xfrm rot="5400000">
          <a:off x="-452120" y="3971290"/>
          <a:ext cx="4420870" cy="2881630"/>
        </a:xfrm>
        <a:prstGeom prst="rect">
          <a:avLst/>
        </a:prstGeom>
      </xdr:spPr>
    </xdr:pic>
    <xdr:clientData/>
  </xdr:twoCellAnchor>
  <xdr:oneCellAnchor>
    <xdr:from>
      <xdr:col>7</xdr:col>
      <xdr:colOff>101600</xdr:colOff>
      <xdr:row>0</xdr:row>
      <xdr:rowOff>63500</xdr:rowOff>
    </xdr:from>
    <xdr:ext cx="2381250" cy="323850"/>
    <xdr:pic>
      <xdr:nvPicPr>
        <xdr:cNvPr id="9" name="image1.png" title="Image"/>
        <xdr:cNvPicPr preferRelativeResize="0"/>
      </xdr:nvPicPr>
      <xdr:blipFill>
        <a:blip r:embed="rId4" cstate="print"/>
        <a:stretch>
          <a:fillRect/>
        </a:stretch>
      </xdr:blipFill>
      <xdr:spPr>
        <a:xfrm>
          <a:off x="8352790" y="63500"/>
          <a:ext cx="2381250" cy="323850"/>
        </a:xfrm>
        <a:prstGeom prst="rect">
          <a:avLst/>
        </a:prstGeom>
        <a:noFill/>
      </xdr:spPr>
    </xdr:pic>
    <xdr:clientData fLocksWithSheet="0"/>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5</xdr:col>
      <xdr:colOff>76200</xdr:colOff>
      <xdr:row>1</xdr:row>
      <xdr:rowOff>28575</xdr:rowOff>
    </xdr:from>
    <xdr:ext cx="3305174" cy="609600"/>
    <xdr:sp>
      <xdr:nvSpPr>
        <xdr:cNvPr id="2" name="Shape 3"/>
        <xdr:cNvSpPr txBox="1"/>
      </xdr:nvSpPr>
      <xdr:spPr>
        <a:xfrm>
          <a:off x="7354570" y="457200"/>
          <a:ext cx="3304540" cy="6096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FF0000"/>
            </a:buClr>
            <a:buSzPts val="1100"/>
            <a:buFont typeface="Calibri" panose="020F0502020204030204"/>
            <a:buNone/>
          </a:pPr>
          <a:r>
            <a:rPr lang="en-US" sz="900" b="1">
              <a:solidFill>
                <a:srgbClr val="FF0000"/>
              </a:solidFill>
              <a:latin typeface="Calibri" panose="020F0502020204030204"/>
              <a:ea typeface="Calibri" panose="020F0502020204030204"/>
              <a:cs typeface="Calibri" panose="020F0502020204030204"/>
              <a:sym typeface="Calibri" panose="020F0502020204030204"/>
            </a:rPr>
            <a:t>**Please provide the updated DXF pattern and spec sheet for the technical review at the next sample submission stage. When sending the DXF file, kindly ensure that the accompanying spec sheet is also updated and included.</a:t>
          </a:r>
          <a:endParaRPr sz="900"/>
        </a:p>
      </xdr:txBody>
    </xdr:sp>
    <xdr:clientData fLocksWithSheet="0"/>
  </xdr:oneCellAnchor>
  <xdr:oneCellAnchor>
    <xdr:from>
      <xdr:col>0</xdr:col>
      <xdr:colOff>209550</xdr:colOff>
      <xdr:row>0</xdr:row>
      <xdr:rowOff>114300</xdr:rowOff>
    </xdr:from>
    <xdr:ext cx="1714500" cy="228600"/>
    <xdr:pic>
      <xdr:nvPicPr>
        <xdr:cNvPr id="3" name="image1.png" title="Image"/>
        <xdr:cNvPicPr preferRelativeResize="0"/>
      </xdr:nvPicPr>
      <xdr:blipFill>
        <a:blip r:embed="rId1" cstate="print"/>
        <a:stretch>
          <a:fillRect/>
        </a:stretch>
      </xdr:blipFill>
      <xdr:spPr>
        <a:xfrm>
          <a:off x="209550" y="114300"/>
          <a:ext cx="1714500" cy="228600"/>
        </a:xfrm>
        <a:prstGeom prst="rect">
          <a:avLst/>
        </a:prstGeom>
        <a:noFill/>
      </xdr:spPr>
    </xdr:pic>
    <xdr:clientData fLocksWithSheet="0"/>
  </xdr:oneCellAnchor>
  <xdr:oneCellAnchor>
    <xdr:from>
      <xdr:col>5</xdr:col>
      <xdr:colOff>76200</xdr:colOff>
      <xdr:row>49</xdr:row>
      <xdr:rowOff>28575</xdr:rowOff>
    </xdr:from>
    <xdr:ext cx="3305174" cy="609600"/>
    <xdr:sp>
      <xdr:nvSpPr>
        <xdr:cNvPr id="5" name="Shape 3"/>
        <xdr:cNvSpPr txBox="1"/>
      </xdr:nvSpPr>
      <xdr:spPr>
        <a:xfrm>
          <a:off x="7354570" y="8943975"/>
          <a:ext cx="3304540" cy="6096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FF0000"/>
            </a:buClr>
            <a:buSzPts val="1100"/>
            <a:buFont typeface="Calibri" panose="020F0502020204030204"/>
            <a:buNone/>
          </a:pPr>
          <a:r>
            <a:rPr lang="en-US" sz="900" b="1">
              <a:solidFill>
                <a:srgbClr val="FF0000"/>
              </a:solidFill>
              <a:latin typeface="Calibri" panose="020F0502020204030204"/>
              <a:ea typeface="Calibri" panose="020F0502020204030204"/>
              <a:cs typeface="Calibri" panose="020F0502020204030204"/>
              <a:sym typeface="Calibri" panose="020F0502020204030204"/>
            </a:rPr>
            <a:t>**Please provide the updated DXF pattern and spec sheet for the technical review at the next sample submission stage. When sending the DXF file, kindly ensure that the accompanying spec sheet is also updated and included.</a:t>
          </a:r>
          <a:endParaRPr sz="900"/>
        </a:p>
      </xdr:txBody>
    </xdr:sp>
    <xdr:clientData fLocksWithSheet="0"/>
  </xdr:oneCellAnchor>
  <xdr:oneCellAnchor>
    <xdr:from>
      <xdr:col>0</xdr:col>
      <xdr:colOff>209550</xdr:colOff>
      <xdr:row>48</xdr:row>
      <xdr:rowOff>114300</xdr:rowOff>
    </xdr:from>
    <xdr:ext cx="1714500" cy="228600"/>
    <xdr:pic>
      <xdr:nvPicPr>
        <xdr:cNvPr id="6" name="image1.png" title="Image"/>
        <xdr:cNvPicPr preferRelativeResize="0"/>
      </xdr:nvPicPr>
      <xdr:blipFill>
        <a:blip r:embed="rId1" cstate="print"/>
        <a:stretch>
          <a:fillRect/>
        </a:stretch>
      </xdr:blipFill>
      <xdr:spPr>
        <a:xfrm>
          <a:off x="209550" y="8601075"/>
          <a:ext cx="1714500" cy="228600"/>
        </a:xfrm>
        <a:prstGeom prst="rect">
          <a:avLst/>
        </a:prstGeom>
        <a:noFill/>
      </xdr:spPr>
    </xdr:pic>
    <xdr:clientData fLocksWithSheet="0"/>
  </xdr:oneCellAnchor>
  <xdr:oneCellAnchor>
    <xdr:from>
      <xdr:col>5</xdr:col>
      <xdr:colOff>76200</xdr:colOff>
      <xdr:row>96</xdr:row>
      <xdr:rowOff>28575</xdr:rowOff>
    </xdr:from>
    <xdr:ext cx="3305174" cy="609600"/>
    <xdr:sp>
      <xdr:nvSpPr>
        <xdr:cNvPr id="7" name="Shape 3"/>
        <xdr:cNvSpPr txBox="1"/>
      </xdr:nvSpPr>
      <xdr:spPr>
        <a:xfrm>
          <a:off x="7354570" y="17259300"/>
          <a:ext cx="3304540" cy="6096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FF0000"/>
            </a:buClr>
            <a:buSzPts val="1100"/>
            <a:buFont typeface="Calibri" panose="020F0502020204030204"/>
            <a:buNone/>
          </a:pPr>
          <a:r>
            <a:rPr lang="en-US" sz="900" b="1">
              <a:solidFill>
                <a:srgbClr val="FF0000"/>
              </a:solidFill>
              <a:latin typeface="Calibri" panose="020F0502020204030204"/>
              <a:ea typeface="Calibri" panose="020F0502020204030204"/>
              <a:cs typeface="Calibri" panose="020F0502020204030204"/>
              <a:sym typeface="Calibri" panose="020F0502020204030204"/>
            </a:rPr>
            <a:t>**Please provide the updated DXF pattern and spec sheet for the technical review at the next sample submission stage. When sending the DXF file, kindly ensure that the accompanying spec sheet is also updated and included.</a:t>
          </a:r>
          <a:endParaRPr sz="900"/>
        </a:p>
      </xdr:txBody>
    </xdr:sp>
    <xdr:clientData fLocksWithSheet="0"/>
  </xdr:oneCellAnchor>
  <xdr:oneCellAnchor>
    <xdr:from>
      <xdr:col>0</xdr:col>
      <xdr:colOff>209550</xdr:colOff>
      <xdr:row>95</xdr:row>
      <xdr:rowOff>114300</xdr:rowOff>
    </xdr:from>
    <xdr:ext cx="1714500" cy="228600"/>
    <xdr:pic>
      <xdr:nvPicPr>
        <xdr:cNvPr id="8" name="image1.png" title="Image"/>
        <xdr:cNvPicPr preferRelativeResize="0"/>
      </xdr:nvPicPr>
      <xdr:blipFill>
        <a:blip r:embed="rId1" cstate="print"/>
        <a:stretch>
          <a:fillRect/>
        </a:stretch>
      </xdr:blipFill>
      <xdr:spPr>
        <a:xfrm>
          <a:off x="209550" y="16916400"/>
          <a:ext cx="1714500" cy="228600"/>
        </a:xfrm>
        <a:prstGeom prst="rect">
          <a:avLst/>
        </a:prstGeom>
        <a:noFill/>
      </xdr:spPr>
    </xdr:pic>
    <xdr:clientData fLocksWithSheet="0"/>
  </xdr:oneCellAnchor>
  <xdr:oneCellAnchor>
    <xdr:from>
      <xdr:col>5</xdr:col>
      <xdr:colOff>76200</xdr:colOff>
      <xdr:row>143</xdr:row>
      <xdr:rowOff>28575</xdr:rowOff>
    </xdr:from>
    <xdr:ext cx="3305174" cy="609600"/>
    <xdr:sp>
      <xdr:nvSpPr>
        <xdr:cNvPr id="9" name="Shape 3"/>
        <xdr:cNvSpPr txBox="1"/>
      </xdr:nvSpPr>
      <xdr:spPr>
        <a:xfrm>
          <a:off x="7354570" y="25574625"/>
          <a:ext cx="3304540" cy="6096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FF0000"/>
            </a:buClr>
            <a:buSzPts val="1100"/>
            <a:buFont typeface="Calibri" panose="020F0502020204030204"/>
            <a:buNone/>
          </a:pPr>
          <a:r>
            <a:rPr lang="en-US" sz="900" b="1">
              <a:solidFill>
                <a:srgbClr val="FF0000"/>
              </a:solidFill>
              <a:latin typeface="Calibri" panose="020F0502020204030204"/>
              <a:ea typeface="Calibri" panose="020F0502020204030204"/>
              <a:cs typeface="Calibri" panose="020F0502020204030204"/>
              <a:sym typeface="Calibri" panose="020F0502020204030204"/>
            </a:rPr>
            <a:t>**Please provide the updated DXF pattern and spec sheet for the technical review at the next sample submission stage. When sending the DXF file, kindly ensure that the accompanying spec sheet is also updated and included.</a:t>
          </a:r>
          <a:endParaRPr sz="900"/>
        </a:p>
      </xdr:txBody>
    </xdr:sp>
    <xdr:clientData fLocksWithSheet="0"/>
  </xdr:oneCellAnchor>
  <xdr:oneCellAnchor>
    <xdr:from>
      <xdr:col>0</xdr:col>
      <xdr:colOff>209550</xdr:colOff>
      <xdr:row>142</xdr:row>
      <xdr:rowOff>114300</xdr:rowOff>
    </xdr:from>
    <xdr:ext cx="1714500" cy="228600"/>
    <xdr:pic>
      <xdr:nvPicPr>
        <xdr:cNvPr id="10" name="image1.png" title="Image"/>
        <xdr:cNvPicPr preferRelativeResize="0"/>
      </xdr:nvPicPr>
      <xdr:blipFill>
        <a:blip r:embed="rId1" cstate="print"/>
        <a:stretch>
          <a:fillRect/>
        </a:stretch>
      </xdr:blipFill>
      <xdr:spPr>
        <a:xfrm>
          <a:off x="209550" y="25231725"/>
          <a:ext cx="1714500" cy="228600"/>
        </a:xfrm>
        <a:prstGeom prst="rect">
          <a:avLst/>
        </a:prstGeom>
        <a:noFill/>
      </xdr:spPr>
    </xdr:pic>
    <xdr:clientData fLocksWithSheet="0"/>
  </xdr:oneCellAnchor>
  <xdr:oneCellAnchor>
    <xdr:from>
      <xdr:col>5</xdr:col>
      <xdr:colOff>76200</xdr:colOff>
      <xdr:row>190</xdr:row>
      <xdr:rowOff>28575</xdr:rowOff>
    </xdr:from>
    <xdr:ext cx="3305174" cy="609600"/>
    <xdr:sp>
      <xdr:nvSpPr>
        <xdr:cNvPr id="11" name="Shape 3"/>
        <xdr:cNvSpPr txBox="1"/>
      </xdr:nvSpPr>
      <xdr:spPr>
        <a:xfrm>
          <a:off x="7354570" y="33889950"/>
          <a:ext cx="3304540" cy="6096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rgbClr val="FF0000"/>
            </a:buClr>
            <a:buSzPts val="1100"/>
            <a:buFont typeface="Calibri" panose="020F0502020204030204"/>
            <a:buNone/>
          </a:pPr>
          <a:r>
            <a:rPr lang="en-US" sz="900" b="1">
              <a:solidFill>
                <a:srgbClr val="FF0000"/>
              </a:solidFill>
              <a:latin typeface="Calibri" panose="020F0502020204030204"/>
              <a:ea typeface="Calibri" panose="020F0502020204030204"/>
              <a:cs typeface="Calibri" panose="020F0502020204030204"/>
              <a:sym typeface="Calibri" panose="020F0502020204030204"/>
            </a:rPr>
            <a:t>**Please provide the updated DXF pattern and spec sheet for the technical review at the next sample submission stage. When sending the DXF file, kindly ensure that the accompanying spec sheet is also updated and included.</a:t>
          </a:r>
          <a:endParaRPr sz="900"/>
        </a:p>
      </xdr:txBody>
    </xdr:sp>
    <xdr:clientData fLocksWithSheet="0"/>
  </xdr:oneCellAnchor>
  <xdr:oneCellAnchor>
    <xdr:from>
      <xdr:col>0</xdr:col>
      <xdr:colOff>209550</xdr:colOff>
      <xdr:row>189</xdr:row>
      <xdr:rowOff>114300</xdr:rowOff>
    </xdr:from>
    <xdr:ext cx="1714500" cy="228600"/>
    <xdr:pic>
      <xdr:nvPicPr>
        <xdr:cNvPr id="12" name="image1.png" title="Image"/>
        <xdr:cNvPicPr preferRelativeResize="0"/>
      </xdr:nvPicPr>
      <xdr:blipFill>
        <a:blip r:embed="rId1" cstate="print"/>
        <a:stretch>
          <a:fillRect/>
        </a:stretch>
      </xdr:blipFill>
      <xdr:spPr>
        <a:xfrm>
          <a:off x="209550" y="33547050"/>
          <a:ext cx="1714500" cy="228600"/>
        </a:xfrm>
        <a:prstGeom prst="rect">
          <a:avLst/>
        </a:prstGeom>
        <a:noFill/>
      </xdr:spPr>
    </xdr:pic>
    <xdr:clientData fLocksWithSheet="0"/>
  </xdr:oneCellAnchor>
  <xdr:twoCellAnchor>
    <xdr:from>
      <xdr:col>16</xdr:col>
      <xdr:colOff>0</xdr:colOff>
      <xdr:row>107</xdr:row>
      <xdr:rowOff>0</xdr:rowOff>
    </xdr:from>
    <xdr:to>
      <xdr:col>17</xdr:col>
      <xdr:colOff>19050</xdr:colOff>
      <xdr:row>109</xdr:row>
      <xdr:rowOff>123825</xdr:rowOff>
    </xdr:to>
    <xdr:sp>
      <xdr:nvSpPr>
        <xdr:cNvPr id="13" name="Oval 12"/>
        <xdr:cNvSpPr/>
      </xdr:nvSpPr>
      <xdr:spPr>
        <a:xfrm>
          <a:off x="12857480" y="19116675"/>
          <a:ext cx="497205" cy="466725"/>
        </a:xfrm>
        <a:prstGeom prst="ellipse">
          <a:avLst/>
        </a:prstGeom>
        <a:solidFill>
          <a:schemeClr val="accent2">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57150</xdr:colOff>
      <xdr:row>107</xdr:row>
      <xdr:rowOff>19050</xdr:rowOff>
    </xdr:from>
    <xdr:to>
      <xdr:col>16</xdr:col>
      <xdr:colOff>428625</xdr:colOff>
      <xdr:row>109</xdr:row>
      <xdr:rowOff>47625</xdr:rowOff>
    </xdr:to>
    <xdr:sp>
      <xdr:nvSpPr>
        <xdr:cNvPr id="14" name="TextBox 13"/>
        <xdr:cNvSpPr txBox="1"/>
      </xdr:nvSpPr>
      <xdr:spPr>
        <a:xfrm>
          <a:off x="12914630" y="19135725"/>
          <a:ext cx="371475"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0">
              <a:solidFill>
                <a:schemeClr val="bg1"/>
              </a:solidFill>
            </a:rPr>
            <a:t>A</a:t>
          </a:r>
          <a:endParaRPr lang="en-US" sz="2800" b="0">
            <a:solidFill>
              <a:schemeClr val="bg1"/>
            </a:solidFill>
          </a:endParaRPr>
        </a:p>
      </xdr:txBody>
    </xdr:sp>
    <xdr:clientData/>
  </xdr:twoCellAnchor>
  <xdr:twoCellAnchor editAs="oneCell">
    <xdr:from>
      <xdr:col>0</xdr:col>
      <xdr:colOff>1106805</xdr:colOff>
      <xdr:row>102</xdr:row>
      <xdr:rowOff>45720</xdr:rowOff>
    </xdr:from>
    <xdr:to>
      <xdr:col>9</xdr:col>
      <xdr:colOff>443805</xdr:colOff>
      <xdr:row>140</xdr:row>
      <xdr:rowOff>47625</xdr:rowOff>
    </xdr:to>
    <xdr:pic>
      <xdr:nvPicPr>
        <xdr:cNvPr id="17" name="Picture 16"/>
        <xdr:cNvPicPr>
          <a:picLocks noChangeAspect="1"/>
        </xdr:cNvPicPr>
      </xdr:nvPicPr>
      <xdr:blipFill>
        <a:blip r:embed="rId2"/>
        <a:stretch>
          <a:fillRect/>
        </a:stretch>
      </xdr:blipFill>
      <xdr:spPr>
        <a:xfrm>
          <a:off x="1106805" y="18305145"/>
          <a:ext cx="8527415" cy="6517005"/>
        </a:xfrm>
        <a:prstGeom prst="rect">
          <a:avLst/>
        </a:prstGeom>
      </xdr:spPr>
    </xdr:pic>
    <xdr:clientData/>
  </xdr:twoCellAnchor>
  <xdr:twoCellAnchor editAs="oneCell">
    <xdr:from>
      <xdr:col>0</xdr:col>
      <xdr:colOff>392430</xdr:colOff>
      <xdr:row>7</xdr:row>
      <xdr:rowOff>112395</xdr:rowOff>
    </xdr:from>
    <xdr:to>
      <xdr:col>11</xdr:col>
      <xdr:colOff>616241</xdr:colOff>
      <xdr:row>46</xdr:row>
      <xdr:rowOff>123825</xdr:rowOff>
    </xdr:to>
    <xdr:pic>
      <xdr:nvPicPr>
        <xdr:cNvPr id="18" name="Picture 17"/>
        <xdr:cNvPicPr>
          <a:picLocks noChangeAspect="1"/>
        </xdr:cNvPicPr>
      </xdr:nvPicPr>
      <xdr:blipFill>
        <a:blip r:embed="rId3"/>
        <a:stretch>
          <a:fillRect/>
        </a:stretch>
      </xdr:blipFill>
      <xdr:spPr>
        <a:xfrm>
          <a:off x="392430" y="1569720"/>
          <a:ext cx="10370820" cy="6697980"/>
        </a:xfrm>
        <a:prstGeom prst="rect">
          <a:avLst/>
        </a:prstGeom>
      </xdr:spPr>
    </xdr:pic>
    <xdr:clientData/>
  </xdr:twoCellAnchor>
  <xdr:twoCellAnchor>
    <xdr:from>
      <xdr:col>0</xdr:col>
      <xdr:colOff>1123950</xdr:colOff>
      <xdr:row>57</xdr:row>
      <xdr:rowOff>133350</xdr:rowOff>
    </xdr:from>
    <xdr:to>
      <xdr:col>7</xdr:col>
      <xdr:colOff>348615</xdr:colOff>
      <xdr:row>88</xdr:row>
      <xdr:rowOff>76200</xdr:rowOff>
    </xdr:to>
    <xdr:sp>
      <xdr:nvSpPr>
        <xdr:cNvPr id="19" name="TextBox 18"/>
        <xdr:cNvSpPr txBox="1"/>
      </xdr:nvSpPr>
      <xdr:spPr>
        <a:xfrm>
          <a:off x="1123950" y="10420350"/>
          <a:ext cx="7459345" cy="5257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defRPr/>
          </a:pPr>
          <a:r>
            <a:rPr lang="en-US" sz="1100" i="0">
              <a:solidFill>
                <a:schemeClr val="dk1"/>
              </a:solidFill>
              <a:effectLst/>
              <a:latin typeface="+mn-lt"/>
              <a:ea typeface="+mn-ea"/>
              <a:cs typeface="+mn-cs"/>
            </a:rPr>
            <a:t>7/29: MF</a:t>
          </a:r>
          <a:endParaRPr lang="en-US" sz="1100" i="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defRPr/>
          </a:pPr>
          <a:endParaRPr lang="en-US" sz="1100" b="1" i="0" u="sng">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defRPr/>
          </a:pPr>
          <a:r>
            <a:rPr lang="en-US" sz="1100" b="1" i="0" u="sng">
              <a:solidFill>
                <a:schemeClr val="dk1"/>
              </a:solidFill>
              <a:effectLst/>
              <a:latin typeface="+mn-lt"/>
              <a:ea typeface="+mn-ea"/>
              <a:cs typeface="+mn-cs"/>
            </a:rPr>
            <a:t>SPECS/PATTERN:</a:t>
          </a:r>
          <a:endParaRPr lang="en-US" sz="1100" i="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defRPr/>
          </a:pPr>
          <a:r>
            <a:rPr lang="en-US" sz="1100" i="0">
              <a:solidFill>
                <a:schemeClr val="dk1"/>
              </a:solidFill>
              <a:effectLst/>
              <a:latin typeface="+mn-lt"/>
              <a:ea typeface="+mn-ea"/>
              <a:cs typeface="+mn-cs"/>
            </a:rPr>
            <a:t>Note,</a:t>
          </a:r>
          <a:r>
            <a:rPr lang="en-US" sz="1100" i="0" baseline="0">
              <a:solidFill>
                <a:schemeClr val="dk1"/>
              </a:solidFill>
              <a:effectLst/>
              <a:latin typeface="+mn-lt"/>
              <a:ea typeface="+mn-ea"/>
              <a:cs typeface="+mn-cs"/>
            </a:rPr>
            <a:t> target specs are in the "Revised Spec" column. Revised specs are highlighted in YELLOW. </a:t>
          </a:r>
          <a:endParaRPr lang="en-US" sz="1100" i="0" baseline="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defRPr/>
          </a:pPr>
          <a:r>
            <a:rPr lang="en-US" sz="1100" i="0">
              <a:solidFill>
                <a:schemeClr val="dk1"/>
              </a:solidFill>
              <a:effectLst/>
              <a:latin typeface="+mn-lt"/>
              <a:ea typeface="+mn-ea"/>
              <a:cs typeface="+mn-cs"/>
            </a:rPr>
            <a:t>Mai shiny satin pattern is rejected.</a:t>
          </a:r>
          <a:endParaRPr lang="en-US" sz="1100" i="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defRPr/>
          </a:pPr>
          <a:r>
            <a:rPr lang="en-US" sz="1100" i="0">
              <a:solidFill>
                <a:schemeClr val="dk1"/>
              </a:solidFill>
              <a:effectLst/>
              <a:latin typeface="+mn-lt"/>
              <a:ea typeface="+mn-ea"/>
              <a:cs typeface="+mn-cs"/>
            </a:rPr>
            <a:t>To</a:t>
          </a:r>
          <a:r>
            <a:rPr lang="en-US" sz="1100" i="0" baseline="0">
              <a:solidFill>
                <a:schemeClr val="dk1"/>
              </a:solidFill>
              <a:effectLst/>
              <a:latin typeface="+mn-lt"/>
              <a:ea typeface="+mn-ea"/>
              <a:cs typeface="+mn-cs"/>
            </a:rPr>
            <a:t> correct, follow most updated pattern from STYLE# BG7158 MAI DRESS in MATTE SATIN to make 2ND FIT SAMPLE - see specs</a:t>
          </a:r>
          <a:endParaRPr lang="en-US" sz="1100" i="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defRPr/>
          </a:pPr>
          <a:r>
            <a:rPr lang="en-US" sz="1100" i="0">
              <a:solidFill>
                <a:schemeClr val="dk1"/>
              </a:solidFill>
              <a:effectLst/>
              <a:latin typeface="+mn-lt"/>
              <a:ea typeface="+mn-ea"/>
              <a:cs typeface="+mn-cs"/>
            </a:rPr>
            <a:t>Any</a:t>
          </a:r>
          <a:r>
            <a:rPr lang="en-US" sz="1100" i="0" baseline="0">
              <a:solidFill>
                <a:schemeClr val="dk1"/>
              </a:solidFill>
              <a:effectLst/>
              <a:latin typeface="+mn-lt"/>
              <a:ea typeface="+mn-ea"/>
              <a:cs typeface="+mn-cs"/>
            </a:rPr>
            <a:t> other POMs coming in off spec must go back to meet spec unless otherwise indicated</a:t>
          </a:r>
          <a:endParaRPr lang="en-US" sz="1100" i="0">
            <a:solidFill>
              <a:schemeClr val="dk1"/>
            </a:solidFill>
            <a:effectLst/>
            <a:latin typeface="+mn-lt"/>
            <a:ea typeface="+mn-ea"/>
            <a:cs typeface="+mn-cs"/>
          </a:endParaRPr>
        </a:p>
        <a:p>
          <a:pPr marL="685800" marR="0" lvl="1" indent="-228600" defTabSz="914400" eaLnBrk="1" fontAlgn="auto" latinLnBrk="0" hangingPunct="1">
            <a:lnSpc>
              <a:spcPct val="100000"/>
            </a:lnSpc>
            <a:spcBef>
              <a:spcPts val="0"/>
            </a:spcBef>
            <a:spcAft>
              <a:spcPts val="0"/>
            </a:spcAft>
            <a:buClrTx/>
            <a:buSzTx/>
            <a:buFont typeface="+mj-lt"/>
            <a:buAutoNum type="alphaLcParenR"/>
            <a:defRPr/>
          </a:pPr>
          <a:endParaRPr lang="en-US" sz="1100" i="0">
            <a:solidFill>
              <a:schemeClr val="dk1"/>
            </a:solidFill>
            <a:effectLst/>
            <a:latin typeface="+mn-lt"/>
            <a:ea typeface="+mn-ea"/>
            <a:cs typeface="+mn-cs"/>
          </a:endParaRPr>
        </a:p>
        <a:p>
          <a:pPr eaLnBrk="1" fontAlgn="auto" latinLnBrk="0" hangingPunct="1"/>
          <a:r>
            <a:rPr lang="en-US" b="1" u="sng">
              <a:effectLst/>
            </a:rPr>
            <a:t>CONSTRUCTION:</a:t>
          </a:r>
          <a:endParaRPr lang="en-US" b="1" u="sng">
            <a:effectLst/>
          </a:endParaRPr>
        </a:p>
        <a:p>
          <a:pPr marL="228600" marR="0" lvl="0" indent="-228600" defTabSz="914400" eaLnBrk="1" fontAlgn="auto" latinLnBrk="0" hangingPunct="1">
            <a:lnSpc>
              <a:spcPct val="100000"/>
            </a:lnSpc>
            <a:spcBef>
              <a:spcPts val="0"/>
            </a:spcBef>
            <a:spcAft>
              <a:spcPts val="0"/>
            </a:spcAft>
            <a:buClrTx/>
            <a:buSzTx/>
            <a:buFont typeface="+mj-lt"/>
            <a:buAutoNum type="arabicPeriod"/>
            <a:defRPr/>
          </a:pPr>
          <a:r>
            <a:rPr lang="en-US" sz="1100" i="0">
              <a:solidFill>
                <a:schemeClr val="dk1"/>
              </a:solidFill>
              <a:effectLst/>
              <a:latin typeface="+mn-lt"/>
              <a:ea typeface="+mn-ea"/>
              <a:cs typeface="+mn-cs"/>
            </a:rPr>
            <a:t>Missing</a:t>
          </a:r>
          <a:r>
            <a:rPr lang="en-US" sz="1100" i="0" baseline="0">
              <a:solidFill>
                <a:schemeClr val="dk1"/>
              </a:solidFill>
              <a:effectLst/>
              <a:latin typeface="+mn-lt"/>
              <a:ea typeface="+mn-ea"/>
              <a:cs typeface="+mn-cs"/>
            </a:rPr>
            <a:t> side back boning - see added POM </a:t>
          </a:r>
          <a:endParaRPr lang="en-US" sz="1100" i="0">
            <a:solidFill>
              <a:schemeClr val="dk1"/>
            </a:solidFill>
            <a:effectLst/>
            <a:latin typeface="+mn-lt"/>
            <a:ea typeface="+mn-ea"/>
            <a:cs typeface="+mn-cs"/>
          </a:endParaRPr>
        </a:p>
        <a:p>
          <a:pPr marL="228600" marR="0" lvl="0" indent="-228600" defTabSz="914400" eaLnBrk="1" fontAlgn="auto" latinLnBrk="0" hangingPunct="1">
            <a:lnSpc>
              <a:spcPct val="100000"/>
            </a:lnSpc>
            <a:spcBef>
              <a:spcPts val="0"/>
            </a:spcBef>
            <a:spcAft>
              <a:spcPts val="0"/>
            </a:spcAft>
            <a:buClrTx/>
            <a:buSzTx/>
            <a:buFont typeface="+mj-lt"/>
            <a:buAutoNum type="arabicPeriod"/>
            <a:defRPr/>
          </a:pPr>
          <a:r>
            <a:rPr lang="en-US" sz="1100" i="0">
              <a:solidFill>
                <a:schemeClr val="dk1"/>
              </a:solidFill>
              <a:effectLst/>
              <a:latin typeface="+mn-lt"/>
              <a:ea typeface="+mn-ea"/>
              <a:cs typeface="+mn-cs"/>
            </a:rPr>
            <a:t>Trim</a:t>
          </a:r>
          <a:r>
            <a:rPr lang="en-US" sz="1100" i="0" baseline="0">
              <a:solidFill>
                <a:schemeClr val="dk1"/>
              </a:solidFill>
              <a:effectLst/>
              <a:latin typeface="+mn-lt"/>
              <a:ea typeface="+mn-ea"/>
              <a:cs typeface="+mn-cs"/>
            </a:rPr>
            <a:t> all loose threads</a:t>
          </a:r>
          <a:endParaRPr lang="en-US" sz="1100" i="0">
            <a:solidFill>
              <a:schemeClr val="dk1"/>
            </a:solidFill>
            <a:effectLst/>
            <a:latin typeface="+mn-lt"/>
            <a:ea typeface="+mn-ea"/>
            <a:cs typeface="+mn-cs"/>
          </a:endParaRPr>
        </a:p>
        <a:p>
          <a:br>
            <a:rPr lang="en-US" sz="1100" b="0" i="0" u="none" strike="noStrike">
              <a:solidFill>
                <a:schemeClr val="dk1"/>
              </a:solidFill>
              <a:effectLst/>
              <a:latin typeface="+mn-lt"/>
              <a:ea typeface="+mn-ea"/>
              <a:cs typeface="+mn-cs"/>
            </a:rPr>
          </a:br>
          <a:endParaRPr lang="en-US" sz="1100" b="0">
            <a:ln>
              <a:noFill/>
            </a:ln>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7</xdr:col>
      <xdr:colOff>533400</xdr:colOff>
      <xdr:row>0</xdr:row>
      <xdr:rowOff>76200</xdr:rowOff>
    </xdr:from>
    <xdr:ext cx="1714500" cy="228600"/>
    <xdr:pic>
      <xdr:nvPicPr>
        <xdr:cNvPr id="2" name="image1.png" title="Image"/>
        <xdr:cNvPicPr preferRelativeResize="0"/>
      </xdr:nvPicPr>
      <xdr:blipFill>
        <a:blip r:embed="rId1" cstate="print"/>
        <a:stretch>
          <a:fillRect/>
        </a:stretch>
      </xdr:blipFill>
      <xdr:spPr>
        <a:xfrm>
          <a:off x="8733155" y="76200"/>
          <a:ext cx="1714500" cy="228600"/>
        </a:xfrm>
        <a:prstGeom prst="rect">
          <a:avLst/>
        </a:prstGeom>
        <a:noFill/>
      </xdr:spPr>
    </xdr:pic>
    <xdr:clientData fLocksWithSheet="0"/>
  </xdr:oneCellAnchor>
  <xdr:oneCellAnchor>
    <xdr:from>
      <xdr:col>7</xdr:col>
      <xdr:colOff>533400</xdr:colOff>
      <xdr:row>0</xdr:row>
      <xdr:rowOff>76200</xdr:rowOff>
    </xdr:from>
    <xdr:ext cx="1714500" cy="228600"/>
    <xdr:pic>
      <xdr:nvPicPr>
        <xdr:cNvPr id="3" name="image1.png" title="Image"/>
        <xdr:cNvPicPr preferRelativeResize="0"/>
      </xdr:nvPicPr>
      <xdr:blipFill>
        <a:blip r:embed="rId1" cstate="print"/>
        <a:stretch>
          <a:fillRect/>
        </a:stretch>
      </xdr:blipFill>
      <xdr:spPr>
        <a:xfrm>
          <a:off x="8733155" y="76200"/>
          <a:ext cx="1714500" cy="228600"/>
        </a:xfrm>
        <a:prstGeom prst="rect">
          <a:avLst/>
        </a:prstGeom>
        <a:noFill/>
      </xdr:spPr>
    </xdr:pic>
    <xdr:clientData fLocksWithSheet="0"/>
  </xdr:oneCellAnchor>
  <xdr:twoCellAnchor editAs="oneCell">
    <xdr:from>
      <xdr:col>12</xdr:col>
      <xdr:colOff>64770</xdr:colOff>
      <xdr:row>0</xdr:row>
      <xdr:rowOff>48260</xdr:rowOff>
    </xdr:from>
    <xdr:to>
      <xdr:col>15</xdr:col>
      <xdr:colOff>766445</xdr:colOff>
      <xdr:row>14</xdr:row>
      <xdr:rowOff>359410</xdr:rowOff>
    </xdr:to>
    <xdr:pic>
      <xdr:nvPicPr>
        <xdr:cNvPr id="4" name="Picture 3"/>
        <xdr:cNvPicPr>
          <a:picLocks noChangeAspect="1"/>
        </xdr:cNvPicPr>
      </xdr:nvPicPr>
      <xdr:blipFill>
        <a:blip r:embed="rId2"/>
        <a:stretch>
          <a:fillRect/>
        </a:stretch>
      </xdr:blipFill>
      <xdr:spPr>
        <a:xfrm>
          <a:off x="11852275" y="48260"/>
          <a:ext cx="2748915" cy="461010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7</xdr:col>
      <xdr:colOff>533400</xdr:colOff>
      <xdr:row>0</xdr:row>
      <xdr:rowOff>76200</xdr:rowOff>
    </xdr:from>
    <xdr:ext cx="1714500" cy="228600"/>
    <xdr:pic>
      <xdr:nvPicPr>
        <xdr:cNvPr id="2" name="image1.png" title="Image"/>
        <xdr:cNvPicPr preferRelativeResize="0"/>
      </xdr:nvPicPr>
      <xdr:blipFill>
        <a:blip r:embed="rId1" cstate="print"/>
        <a:stretch>
          <a:fillRect/>
        </a:stretch>
      </xdr:blipFill>
      <xdr:spPr>
        <a:xfrm>
          <a:off x="8047355" y="76200"/>
          <a:ext cx="1714500" cy="228600"/>
        </a:xfrm>
        <a:prstGeom prst="rect">
          <a:avLst/>
        </a:prstGeom>
        <a:noFill/>
      </xdr:spPr>
    </xdr:pic>
    <xdr:clientData fLocksWithSheet="0"/>
  </xdr:oneCellAnchor>
  <xdr:oneCellAnchor>
    <xdr:from>
      <xdr:col>7</xdr:col>
      <xdr:colOff>533400</xdr:colOff>
      <xdr:row>0</xdr:row>
      <xdr:rowOff>76200</xdr:rowOff>
    </xdr:from>
    <xdr:ext cx="1714500" cy="228600"/>
    <xdr:pic>
      <xdr:nvPicPr>
        <xdr:cNvPr id="3" name="image1.png" title="Image"/>
        <xdr:cNvPicPr preferRelativeResize="0"/>
      </xdr:nvPicPr>
      <xdr:blipFill>
        <a:blip r:embed="rId1" cstate="print"/>
        <a:stretch>
          <a:fillRect/>
        </a:stretch>
      </xdr:blipFill>
      <xdr:spPr>
        <a:xfrm>
          <a:off x="8047355" y="76200"/>
          <a:ext cx="1714500" cy="228600"/>
        </a:xfrm>
        <a:prstGeom prst="rect">
          <a:avLst/>
        </a:prstGeom>
        <a:noFill/>
      </xdr:spPr>
    </xdr:pic>
    <xdr:clientData fLocksWithSheet="0"/>
  </xdr:oneCellAnchor>
  <xdr:twoCellAnchor editAs="oneCell">
    <xdr:from>
      <xdr:col>12</xdr:col>
      <xdr:colOff>64770</xdr:colOff>
      <xdr:row>0</xdr:row>
      <xdr:rowOff>48260</xdr:rowOff>
    </xdr:from>
    <xdr:to>
      <xdr:col>15</xdr:col>
      <xdr:colOff>766445</xdr:colOff>
      <xdr:row>14</xdr:row>
      <xdr:rowOff>359410</xdr:rowOff>
    </xdr:to>
    <xdr:pic>
      <xdr:nvPicPr>
        <xdr:cNvPr id="4" name="Picture 3"/>
        <xdr:cNvPicPr>
          <a:picLocks noChangeAspect="1"/>
        </xdr:cNvPicPr>
      </xdr:nvPicPr>
      <xdr:blipFill>
        <a:blip r:embed="rId2"/>
        <a:stretch>
          <a:fillRect/>
        </a:stretch>
      </xdr:blipFill>
      <xdr:spPr>
        <a:xfrm>
          <a:off x="11166475" y="48260"/>
          <a:ext cx="2748915" cy="461010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oneCellAnchor>
    <xdr:from>
      <xdr:col>0</xdr:col>
      <xdr:colOff>76200</xdr:colOff>
      <xdr:row>0</xdr:row>
      <xdr:rowOff>66675</xdr:rowOff>
    </xdr:from>
    <xdr:ext cx="1714500" cy="228600"/>
    <xdr:pic>
      <xdr:nvPicPr>
        <xdr:cNvPr id="2" name="image1.png" title="Image"/>
        <xdr:cNvPicPr preferRelativeResize="0"/>
      </xdr:nvPicPr>
      <xdr:blipFill>
        <a:blip r:embed="rId1" cstate="print"/>
        <a:stretch>
          <a:fillRect/>
        </a:stretch>
      </xdr:blipFill>
      <xdr:spPr>
        <a:xfrm>
          <a:off x="76200" y="66675"/>
          <a:ext cx="1714500" cy="228600"/>
        </a:xfrm>
        <a:prstGeom prst="rect">
          <a:avLst/>
        </a:prstGeom>
        <a:noFill/>
      </xdr:spPr>
    </xdr:pic>
    <xdr:clientData fLocksWithSheet="0"/>
  </xdr:oneCellAnchor>
</xdr:wsDr>
</file>

<file path=xl/drawings/drawing9.xml><?xml version="1.0" encoding="utf-8"?>
<xdr:wsDr xmlns:xdr="http://schemas.openxmlformats.org/drawingml/2006/spreadsheetDrawing" xmlns:r="http://schemas.openxmlformats.org/officeDocument/2006/relationships" xmlns:a="http://schemas.openxmlformats.org/drawingml/2006/main">
  <xdr:oneCellAnchor>
    <xdr:from>
      <xdr:col>5</xdr:col>
      <xdr:colOff>552450</xdr:colOff>
      <xdr:row>0</xdr:row>
      <xdr:rowOff>76200</xdr:rowOff>
    </xdr:from>
    <xdr:ext cx="1714500" cy="228600"/>
    <xdr:pic>
      <xdr:nvPicPr>
        <xdr:cNvPr id="2" name="image1.png" title="Image"/>
        <xdr:cNvPicPr preferRelativeResize="0"/>
      </xdr:nvPicPr>
      <xdr:blipFill>
        <a:blip r:embed="rId1" cstate="print"/>
        <a:stretch>
          <a:fillRect/>
        </a:stretch>
      </xdr:blipFill>
      <xdr:spPr>
        <a:xfrm>
          <a:off x="7145020" y="76200"/>
          <a:ext cx="1714500" cy="22860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ttps:\\d.docs.live.net\Users\sarahpunter\Downloads\TP%20TEMPLATE-REVISED%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birdygrey\Birdy%20Grey%20Dropbox\BG%20Tech%20Design%20Development\1.%20TECH%20PACKS%20-%20DRESSES\2025\1.%20SPRING\BRIDESMAIDS%20DRESSES\MILLY\SHINY%20SATIN\MAI\BG5223%20MAI%20DRESS-SHINY%20SATIN-MILLY-CURV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1--6&#26376;6&#26085;&#27454;&#24335;&#36716;&#25442;\11&#26376;5&#26085;%20&#32763;&#35793;\BG5223%20MAI%20DRESS-SHINY%20SATIN-MILLY-REG%2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ver Page"/>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tyle Summary Cover Page"/>
      <sheetName val="Construction"/>
      <sheetName val="Lining &amp; Facing Construction"/>
      <sheetName val="Boning Construction"/>
      <sheetName val="Print and Artwork Placement"/>
      <sheetName val="Boning Construction (2)"/>
      <sheetName val="Internal Only Boning"/>
      <sheetName val="Construction Ref Images"/>
      <sheetName val="Reference Images"/>
      <sheetName val="Fabrics"/>
      <sheetName val="Trims"/>
      <sheetName val="BOM"/>
      <sheetName val="1ST FIT (1X) 9-16-24"/>
      <sheetName val="DO NOT USE 1ST FIT (1X) 6-27-24"/>
      <sheetName val="SPEC SHEET"/>
      <sheetName val="2ND FIT (1X) 11.5.24"/>
      <sheetName val="DO NOT USE-SPEC SHEET"/>
      <sheetName val="GRADED SPEC (CURVE)"/>
      <sheetName val="Pattern Card"/>
      <sheetName val="Sample Specs"/>
      <sheetName val="Graded Spec Page"/>
      <sheetName val=" Development Comments"/>
      <sheetName val=" 1st Proto"/>
      <sheetName val=" Fit 1"/>
      <sheetName val=" PP 1"/>
      <sheetName val="TOP"/>
    </sheetNames>
    <sheetDataSet>
      <sheetData sheetId="0" refreshError="1">
        <row r="1">
          <cell r="E1" t="str">
            <v>BG5223</v>
          </cell>
        </row>
        <row r="2">
          <cell r="B2" t="str">
            <v>MAI DRESS</v>
          </cell>
        </row>
        <row r="2">
          <cell r="D2" t="str">
            <v>SARAH PUNTER</v>
          </cell>
        </row>
        <row r="2">
          <cell r="I2" t="str">
            <v>NEW ORIGINAL SAMPLE </v>
          </cell>
        </row>
        <row r="3">
          <cell r="B3">
            <v>45400</v>
          </cell>
        </row>
        <row r="3">
          <cell r="D3" t="str">
            <v>DIANE CARD</v>
          </cell>
        </row>
        <row r="4">
          <cell r="B4" t="str">
            <v>SPRING 25</v>
          </cell>
        </row>
        <row r="4">
          <cell r="D4" t="str">
            <v>SOFIA/ MAYRA/ ESTHER</v>
          </cell>
        </row>
        <row r="5">
          <cell r="B5" t="str">
            <v>N/A</v>
          </cell>
        </row>
        <row r="5">
          <cell r="D5" t="str">
            <v>1X</v>
          </cell>
        </row>
        <row r="5">
          <cell r="I5" t="str">
            <v>NO</v>
          </cell>
        </row>
        <row r="6">
          <cell r="B6" t="str">
            <v>1X-3X</v>
          </cell>
        </row>
        <row r="6">
          <cell r="D6" t="str">
            <v>ANY AVAILABLE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tyle Summary Cover Page"/>
      <sheetName val="Construction"/>
      <sheetName val="Lining &amp; Facing Construction"/>
      <sheetName val="Boning Construction"/>
      <sheetName val="Internal Only Boning"/>
      <sheetName val="Construction Ref Images"/>
      <sheetName val="Reference Images"/>
      <sheetName val="Fabrics"/>
      <sheetName val="Trims"/>
      <sheetName val="BOM"/>
      <sheetName val="DEV (S) 4-30-24"/>
      <sheetName val="1ST FIT (S) 7-3-24"/>
      <sheetName val="3RD FIT (S) 9-18-24"/>
      <sheetName val="3RD SMPL (S) 10-9-24"/>
      <sheetName val="PP 10.30.24"/>
      <sheetName val="SPEC SHEET"/>
      <sheetName val="GRADED SPEC (REG)"/>
      <sheetName val="GRADED SPEC (REG) (2)"/>
      <sheetName val="Pattern Card"/>
      <sheetName val="Graded Spec Page"/>
    </sheetNames>
    <sheetDataSet>
      <sheetData sheetId="0" refreshError="1">
        <row r="2">
          <cell r="A2" t="str">
            <v>STYLE NAME:</v>
          </cell>
          <cell r="B2" t="str">
            <v>MAI DRESS</v>
          </cell>
        </row>
        <row r="3">
          <cell r="A3" t="str">
            <v>DATE CREATED:</v>
          </cell>
          <cell r="B3">
            <v>45400</v>
          </cell>
        </row>
        <row r="4">
          <cell r="A4" t="str">
            <v>SEASON:</v>
          </cell>
          <cell r="B4" t="str">
            <v>SPRING 25</v>
          </cell>
        </row>
        <row r="5">
          <cell r="A5" t="str">
            <v>DELIVERY:</v>
          </cell>
          <cell r="B5" t="str">
            <v>N/A</v>
          </cell>
        </row>
        <row r="6">
          <cell r="A6" t="str">
            <v>SIZE RANGE: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000"/>
  <sheetViews>
    <sheetView workbookViewId="0">
      <selection activeCell="F2" sqref="F2:H4"/>
    </sheetView>
  </sheetViews>
  <sheetFormatPr defaultColWidth="12.6637168141593" defaultRowHeight="15.75" customHeight="1"/>
  <cols>
    <col min="1" max="1" width="17" customWidth="1"/>
    <col min="2" max="2" width="25" customWidth="1"/>
    <col min="3" max="3" width="21.7787610619469" customWidth="1"/>
    <col min="4" max="4" width="17.7787610619469" customWidth="1"/>
    <col min="5" max="5" width="20" customWidth="1"/>
    <col min="6" max="13" width="6.66371681415929" customWidth="1"/>
    <col min="14" max="14" width="7.10619469026549" customWidth="1"/>
    <col min="15" max="26" width="6.66371681415929" customWidth="1"/>
  </cols>
  <sheetData>
    <row r="1" ht="33.75" customHeight="1" spans="1:12">
      <c r="A1" s="633" t="s">
        <v>0</v>
      </c>
      <c r="B1" s="634"/>
      <c r="C1" s="635"/>
      <c r="D1" s="636" t="s">
        <v>1</v>
      </c>
      <c r="E1" s="637" t="e">
        <f>#REF!</f>
        <v>#REF!</v>
      </c>
      <c r="F1" s="638"/>
      <c r="G1" s="639"/>
      <c r="H1" s="639"/>
      <c r="I1" s="639"/>
      <c r="J1" s="639"/>
      <c r="K1" s="639"/>
      <c r="L1" s="658"/>
    </row>
    <row r="2" ht="13.5" customHeight="1" spans="1:12">
      <c r="A2" s="665" t="e">
        <f>#REF!</f>
        <v>#REF!</v>
      </c>
      <c r="B2" s="666" t="e">
        <f>#REF!</f>
        <v>#REF!</v>
      </c>
      <c r="C2" s="667" t="e">
        <f>#REF!</f>
        <v>#REF!</v>
      </c>
      <c r="D2" s="668" t="e">
        <f>#REF!</f>
        <v>#REF!</v>
      </c>
      <c r="E2" s="669"/>
      <c r="F2" s="670" t="s">
        <v>2</v>
      </c>
      <c r="G2" s="670"/>
      <c r="H2" s="670"/>
      <c r="I2" s="687" t="e">
        <f>#REF!</f>
        <v>#REF!</v>
      </c>
      <c r="J2" s="688"/>
      <c r="K2" s="688"/>
      <c r="L2" s="689"/>
    </row>
    <row r="3" ht="13.5" customHeight="1" spans="1:12">
      <c r="A3" s="671" t="e">
        <f>#REF!</f>
        <v>#REF!</v>
      </c>
      <c r="B3" s="672" t="e">
        <f>#REF!</f>
        <v>#REF!</v>
      </c>
      <c r="C3" s="667" t="e">
        <f>#REF!</f>
        <v>#REF!</v>
      </c>
      <c r="D3" s="673" t="e">
        <f>#REF!</f>
        <v>#REF!</v>
      </c>
      <c r="E3" s="674"/>
      <c r="F3" s="675"/>
      <c r="G3" s="675"/>
      <c r="H3" s="675"/>
      <c r="I3" s="690"/>
      <c r="J3" s="691"/>
      <c r="K3" s="691"/>
      <c r="L3" s="692"/>
    </row>
    <row r="4" ht="13.5" customHeight="1" spans="1:12">
      <c r="A4" s="671" t="e">
        <f>#REF!</f>
        <v>#REF!</v>
      </c>
      <c r="B4" s="666" t="e">
        <f>#REF!</f>
        <v>#REF!</v>
      </c>
      <c r="C4" s="667" t="e">
        <f>#REF!</f>
        <v>#REF!</v>
      </c>
      <c r="D4" s="673" t="e">
        <f>#REF!</f>
        <v>#REF!</v>
      </c>
      <c r="E4" s="674"/>
      <c r="F4" s="675"/>
      <c r="G4" s="675"/>
      <c r="H4" s="675"/>
      <c r="I4" s="693"/>
      <c r="J4" s="694"/>
      <c r="K4" s="694"/>
      <c r="L4" s="695"/>
    </row>
    <row r="5" ht="13.5" customHeight="1" spans="1:12">
      <c r="A5" s="671" t="e">
        <f>#REF!</f>
        <v>#REF!</v>
      </c>
      <c r="B5" s="666" t="e">
        <f>#REF!</f>
        <v>#REF!</v>
      </c>
      <c r="C5" s="667" t="e">
        <f>#REF!</f>
        <v>#REF!</v>
      </c>
      <c r="D5" s="673" t="e">
        <f>#REF!</f>
        <v>#REF!</v>
      </c>
      <c r="E5" s="674"/>
      <c r="F5" s="676" t="s">
        <v>3</v>
      </c>
      <c r="G5" s="677"/>
      <c r="H5" s="678"/>
      <c r="I5" s="696" t="e">
        <f>#REF!</f>
        <v>#REF!</v>
      </c>
      <c r="J5" s="696"/>
      <c r="K5" s="696"/>
      <c r="L5" s="697"/>
    </row>
    <row r="6" ht="13.5" customHeight="1" spans="1:12">
      <c r="A6" s="679" t="e">
        <f>#REF!</f>
        <v>#REF!</v>
      </c>
      <c r="B6" s="680" t="e">
        <f>#REF!</f>
        <v>#REF!</v>
      </c>
      <c r="C6" s="681" t="e">
        <f>#REF!</f>
        <v>#REF!</v>
      </c>
      <c r="D6" s="682" t="e">
        <f>#REF!</f>
        <v>#REF!</v>
      </c>
      <c r="E6" s="683"/>
      <c r="F6" s="684"/>
      <c r="G6" s="685"/>
      <c r="H6" s="686"/>
      <c r="I6" s="698" t="e">
        <f>#REF!</f>
        <v>#REF!</v>
      </c>
      <c r="J6" s="698"/>
      <c r="K6" s="698"/>
      <c r="L6" s="699"/>
    </row>
    <row r="7" ht="13.5" customHeight="1" spans="1:12">
      <c r="A7" s="654"/>
      <c r="B7" s="655"/>
      <c r="C7" s="655"/>
      <c r="D7" s="655"/>
      <c r="E7" s="655"/>
      <c r="F7" s="655"/>
      <c r="G7" s="655"/>
      <c r="H7" s="655"/>
      <c r="I7" s="655"/>
      <c r="J7" s="655"/>
      <c r="K7" s="655"/>
      <c r="L7" s="655"/>
    </row>
    <row r="8" ht="13.5" customHeight="1" spans="1:12">
      <c r="A8" s="656"/>
      <c r="B8" s="657"/>
      <c r="C8" s="657"/>
      <c r="D8" s="657"/>
      <c r="E8" s="657"/>
      <c r="F8" s="657"/>
      <c r="G8" s="657"/>
      <c r="H8" s="657"/>
      <c r="I8" s="657"/>
      <c r="J8" s="657"/>
      <c r="K8" s="657"/>
      <c r="L8" s="656"/>
    </row>
    <row r="9" ht="13.5" customHeight="1" spans="1:12">
      <c r="A9" s="656"/>
      <c r="B9" s="657"/>
      <c r="C9" s="657"/>
      <c r="D9" s="657"/>
      <c r="E9" s="657"/>
      <c r="F9" s="657"/>
      <c r="G9" s="657"/>
      <c r="H9" s="657"/>
      <c r="I9" s="657"/>
      <c r="J9" s="657"/>
      <c r="K9" s="657"/>
      <c r="L9" s="656"/>
    </row>
    <row r="10" ht="13.5" customHeight="1" spans="1:12">
      <c r="A10" s="656"/>
      <c r="B10" s="657"/>
      <c r="C10" s="657"/>
      <c r="D10" s="657"/>
      <c r="E10" s="657"/>
      <c r="F10" s="657"/>
      <c r="G10" s="657"/>
      <c r="H10" s="657"/>
      <c r="I10" s="657"/>
      <c r="J10" s="657"/>
      <c r="K10" s="657"/>
      <c r="L10" s="656"/>
    </row>
    <row r="11" ht="13.5" customHeight="1" spans="1:12">
      <c r="A11" s="656"/>
      <c r="B11" s="657"/>
      <c r="C11" s="657"/>
      <c r="D11" s="657"/>
      <c r="E11" s="657"/>
      <c r="F11" s="657"/>
      <c r="G11" s="657"/>
      <c r="H11" s="657"/>
      <c r="I11" s="657"/>
      <c r="J11" s="657"/>
      <c r="K11" s="657"/>
      <c r="L11" s="656"/>
    </row>
    <row r="12" ht="13.5" customHeight="1" spans="1:12">
      <c r="A12" s="656"/>
      <c r="B12" s="657"/>
      <c r="C12" s="657"/>
      <c r="D12" s="657"/>
      <c r="E12" s="657"/>
      <c r="F12" s="657"/>
      <c r="G12" s="657"/>
      <c r="H12" s="657"/>
      <c r="I12" s="657"/>
      <c r="J12" s="657"/>
      <c r="K12" s="657"/>
      <c r="L12" s="656"/>
    </row>
    <row r="13" ht="13.5" customHeight="1" spans="1:12">
      <c r="A13" s="656"/>
      <c r="B13" s="657"/>
      <c r="C13" s="657"/>
      <c r="D13" s="657"/>
      <c r="E13" s="657"/>
      <c r="F13" s="657"/>
      <c r="G13" s="657"/>
      <c r="H13" s="657"/>
      <c r="I13" s="657"/>
      <c r="J13" s="657"/>
      <c r="K13" s="657"/>
      <c r="L13" s="656"/>
    </row>
    <row r="14" ht="13.5" customHeight="1" spans="1:12">
      <c r="A14" s="656"/>
      <c r="B14" s="657"/>
      <c r="C14" s="657"/>
      <c r="D14" s="657"/>
      <c r="E14" s="657"/>
      <c r="F14" s="657"/>
      <c r="G14" s="657"/>
      <c r="H14" s="657"/>
      <c r="I14" s="657"/>
      <c r="J14" s="657"/>
      <c r="K14" s="657"/>
      <c r="L14" s="656"/>
    </row>
    <row r="15" ht="13.5" customHeight="1" spans="1:12">
      <c r="A15" s="656"/>
      <c r="B15" s="657"/>
      <c r="C15" s="657"/>
      <c r="D15" s="657"/>
      <c r="E15" s="657"/>
      <c r="F15" s="657"/>
      <c r="G15" s="657"/>
      <c r="H15" s="657"/>
      <c r="I15" s="657"/>
      <c r="J15" s="657"/>
      <c r="K15" s="657"/>
      <c r="L15" s="656"/>
    </row>
    <row r="16" ht="13.5" customHeight="1" spans="1:12">
      <c r="A16" s="656"/>
      <c r="B16" s="657"/>
      <c r="C16" s="657"/>
      <c r="D16" s="657"/>
      <c r="E16" s="657"/>
      <c r="F16" s="657"/>
      <c r="G16" s="657"/>
      <c r="H16" s="657"/>
      <c r="I16" s="657"/>
      <c r="J16" s="657"/>
      <c r="K16" s="657"/>
      <c r="L16" s="656"/>
    </row>
    <row r="17" ht="13.5" customHeight="1" spans="1:12">
      <c r="A17" s="656"/>
      <c r="B17" s="657"/>
      <c r="C17" s="657"/>
      <c r="D17" s="657"/>
      <c r="E17" s="657"/>
      <c r="F17" s="657"/>
      <c r="G17" s="657"/>
      <c r="H17" s="657"/>
      <c r="I17" s="657"/>
      <c r="J17" s="657"/>
      <c r="K17" s="657"/>
      <c r="L17" s="656"/>
    </row>
    <row r="18" ht="13.5" customHeight="1" spans="1:12">
      <c r="A18" s="656"/>
      <c r="B18" s="657"/>
      <c r="C18" s="657"/>
      <c r="D18" s="657"/>
      <c r="E18" s="657"/>
      <c r="F18" s="657"/>
      <c r="G18" s="657"/>
      <c r="H18" s="657"/>
      <c r="I18" s="657"/>
      <c r="J18" s="657"/>
      <c r="K18" s="657"/>
      <c r="L18" s="656"/>
    </row>
    <row r="19" ht="13.5" customHeight="1" spans="1:12">
      <c r="A19" s="656"/>
      <c r="B19" s="657"/>
      <c r="C19" s="657"/>
      <c r="D19" s="657"/>
      <c r="E19" s="657"/>
      <c r="F19" s="657"/>
      <c r="G19" s="657"/>
      <c r="H19" s="657"/>
      <c r="I19" s="657"/>
      <c r="J19" s="657"/>
      <c r="K19" s="657"/>
      <c r="L19" s="656"/>
    </row>
    <row r="20" ht="13.5" customHeight="1" spans="1:12">
      <c r="A20" s="656"/>
      <c r="B20" s="657"/>
      <c r="C20" s="657"/>
      <c r="D20" s="657"/>
      <c r="E20" s="657"/>
      <c r="F20" s="657"/>
      <c r="G20" s="657"/>
      <c r="H20" s="657"/>
      <c r="I20" s="657"/>
      <c r="J20" s="657"/>
      <c r="K20" s="657"/>
      <c r="L20" s="656"/>
    </row>
    <row r="21" ht="13.5" customHeight="1" spans="1:12">
      <c r="A21" s="656"/>
      <c r="B21" s="657"/>
      <c r="C21" s="657"/>
      <c r="D21" s="657"/>
      <c r="E21" s="657"/>
      <c r="F21" s="657"/>
      <c r="G21" s="657"/>
      <c r="H21" s="657"/>
      <c r="I21" s="657"/>
      <c r="J21" s="657"/>
      <c r="K21" s="657"/>
      <c r="L21" s="656"/>
    </row>
    <row r="22" ht="13.5" customHeight="1" spans="1:12">
      <c r="A22" s="656"/>
      <c r="B22" s="657"/>
      <c r="C22" s="657"/>
      <c r="D22" s="657"/>
      <c r="E22" s="657"/>
      <c r="F22" s="657"/>
      <c r="G22" s="657"/>
      <c r="H22" s="657"/>
      <c r="I22" s="657"/>
      <c r="J22" s="657"/>
      <c r="K22" s="657"/>
      <c r="L22" s="656"/>
    </row>
    <row r="23" ht="13.5" customHeight="1" spans="1:12">
      <c r="A23" s="656"/>
      <c r="B23" s="657"/>
      <c r="C23" s="657"/>
      <c r="D23" s="657"/>
      <c r="E23" s="657"/>
      <c r="F23" s="657"/>
      <c r="G23" s="657"/>
      <c r="H23" s="657"/>
      <c r="I23" s="657"/>
      <c r="J23" s="657"/>
      <c r="K23" s="657"/>
      <c r="L23" s="656"/>
    </row>
    <row r="24" ht="13.5" customHeight="1" spans="1:12">
      <c r="A24" s="656"/>
      <c r="B24" s="657"/>
      <c r="C24" s="657"/>
      <c r="D24" s="657"/>
      <c r="E24" s="657"/>
      <c r="F24" s="657"/>
      <c r="G24" s="657"/>
      <c r="H24" s="657"/>
      <c r="I24" s="657"/>
      <c r="J24" s="657"/>
      <c r="K24" s="657"/>
      <c r="L24" s="656"/>
    </row>
    <row r="25" ht="13.5" customHeight="1" spans="1:12">
      <c r="A25" s="656"/>
      <c r="B25" s="657"/>
      <c r="C25" s="657"/>
      <c r="D25" s="657"/>
      <c r="E25" s="657"/>
      <c r="F25" s="657"/>
      <c r="G25" s="657"/>
      <c r="H25" s="657"/>
      <c r="I25" s="657"/>
      <c r="J25" s="657"/>
      <c r="K25" s="657"/>
      <c r="L25" s="656"/>
    </row>
    <row r="26" ht="13.5" customHeight="1" spans="1:12">
      <c r="A26" s="656"/>
      <c r="B26" s="657"/>
      <c r="C26" s="657"/>
      <c r="D26" s="657"/>
      <c r="E26" s="657"/>
      <c r="F26" s="657"/>
      <c r="G26" s="657"/>
      <c r="H26" s="657"/>
      <c r="I26" s="657"/>
      <c r="J26" s="657"/>
      <c r="K26" s="657"/>
      <c r="L26" s="656"/>
    </row>
    <row r="27" ht="13.5" customHeight="1" spans="1:12">
      <c r="A27" s="656"/>
      <c r="B27" s="657"/>
      <c r="C27" s="657"/>
      <c r="D27" s="657"/>
      <c r="E27" s="657"/>
      <c r="F27" s="657"/>
      <c r="G27" s="657"/>
      <c r="H27" s="657"/>
      <c r="I27" s="657"/>
      <c r="J27" s="657"/>
      <c r="K27" s="657"/>
      <c r="L27" s="656"/>
    </row>
    <row r="28" ht="13.5" customHeight="1" spans="1:12">
      <c r="A28" s="656"/>
      <c r="B28" s="657"/>
      <c r="C28" s="657"/>
      <c r="D28" s="657"/>
      <c r="E28" s="657"/>
      <c r="F28" s="657"/>
      <c r="G28" s="657"/>
      <c r="H28" s="657"/>
      <c r="I28" s="657"/>
      <c r="J28" s="657"/>
      <c r="K28" s="657"/>
      <c r="L28" s="656"/>
    </row>
    <row r="29" ht="13.5" customHeight="1" spans="1:12">
      <c r="A29" s="656"/>
      <c r="B29" s="657"/>
      <c r="C29" s="657"/>
      <c r="D29" s="657"/>
      <c r="E29" s="657"/>
      <c r="F29" s="657"/>
      <c r="G29" s="657"/>
      <c r="H29" s="657"/>
      <c r="I29" s="657"/>
      <c r="J29" s="657"/>
      <c r="K29" s="657"/>
      <c r="L29" s="656"/>
    </row>
    <row r="30" ht="13.5" customHeight="1" spans="1:12">
      <c r="A30" s="656"/>
      <c r="B30" s="657"/>
      <c r="C30" s="657"/>
      <c r="D30" s="657"/>
      <c r="E30" s="657"/>
      <c r="F30" s="657"/>
      <c r="G30" s="657"/>
      <c r="H30" s="657"/>
      <c r="I30" s="657"/>
      <c r="J30" s="657"/>
      <c r="K30" s="657"/>
      <c r="L30" s="656"/>
    </row>
    <row r="31" ht="13.5" customHeight="1" spans="1:12">
      <c r="A31" s="656"/>
      <c r="B31" s="657"/>
      <c r="C31" s="657"/>
      <c r="D31" s="657"/>
      <c r="E31" s="657"/>
      <c r="F31" s="657"/>
      <c r="G31" s="657"/>
      <c r="H31" s="657"/>
      <c r="I31" s="657"/>
      <c r="J31" s="657"/>
      <c r="K31" s="657"/>
      <c r="L31" s="656"/>
    </row>
    <row r="32" ht="13.5" customHeight="1" spans="1:12">
      <c r="A32" s="656"/>
      <c r="B32" s="657"/>
      <c r="C32" s="657"/>
      <c r="D32" s="657"/>
      <c r="E32" s="657"/>
      <c r="F32" s="657"/>
      <c r="G32" s="657"/>
      <c r="H32" s="657"/>
      <c r="I32" s="657"/>
      <c r="J32" s="657"/>
      <c r="K32" s="657"/>
      <c r="L32" s="656"/>
    </row>
    <row r="33" ht="13.5" customHeight="1" spans="1:12">
      <c r="A33" s="656"/>
      <c r="B33" s="657"/>
      <c r="C33" s="657"/>
      <c r="D33" s="657"/>
      <c r="E33" s="657"/>
      <c r="F33" s="657"/>
      <c r="G33" s="657"/>
      <c r="H33" s="657"/>
      <c r="I33" s="657"/>
      <c r="J33" s="657"/>
      <c r="K33" s="657"/>
      <c r="L33" s="656"/>
    </row>
    <row r="34" ht="13.5" customHeight="1" spans="1:12">
      <c r="A34" s="656"/>
      <c r="B34" s="657"/>
      <c r="C34" s="657"/>
      <c r="D34" s="657"/>
      <c r="E34" s="657"/>
      <c r="F34" s="657"/>
      <c r="G34" s="657"/>
      <c r="H34" s="657"/>
      <c r="I34" s="657"/>
      <c r="J34" s="657"/>
      <c r="K34" s="657"/>
      <c r="L34" s="656"/>
    </row>
    <row r="35" ht="13.5" customHeight="1" spans="1:12">
      <c r="A35" s="656"/>
      <c r="B35" s="657"/>
      <c r="C35" s="657"/>
      <c r="D35" s="657"/>
      <c r="E35" s="657"/>
      <c r="F35" s="657"/>
      <c r="G35" s="657"/>
      <c r="H35" s="657"/>
      <c r="I35" s="657"/>
      <c r="J35" s="657"/>
      <c r="K35" s="657"/>
      <c r="L35" s="656"/>
    </row>
    <row r="36" ht="13.5" customHeight="1" spans="1:12">
      <c r="A36" s="656"/>
      <c r="B36" s="657"/>
      <c r="C36" s="657"/>
      <c r="D36" s="657"/>
      <c r="E36" s="657"/>
      <c r="F36" s="657"/>
      <c r="G36" s="657"/>
      <c r="H36" s="657"/>
      <c r="I36" s="657"/>
      <c r="J36" s="657"/>
      <c r="K36" s="657"/>
      <c r="L36" s="656"/>
    </row>
    <row r="37" ht="13.5" customHeight="1" spans="1:12">
      <c r="A37" s="656"/>
      <c r="B37" s="657"/>
      <c r="C37" s="657"/>
      <c r="D37" s="657"/>
      <c r="E37" s="657"/>
      <c r="F37" s="657"/>
      <c r="G37" s="657"/>
      <c r="H37" s="657"/>
      <c r="I37" s="657"/>
      <c r="J37" s="657"/>
      <c r="K37" s="657"/>
      <c r="L37" s="656"/>
    </row>
    <row r="38" ht="13.5" customHeight="1" spans="1:12">
      <c r="A38" s="656"/>
      <c r="B38" s="657"/>
      <c r="C38" s="657"/>
      <c r="D38" s="657"/>
      <c r="E38" s="657"/>
      <c r="F38" s="657"/>
      <c r="G38" s="657"/>
      <c r="H38" s="657"/>
      <c r="I38" s="657"/>
      <c r="J38" s="657"/>
      <c r="K38" s="657"/>
      <c r="L38" s="656"/>
    </row>
    <row r="39" ht="13.5" customHeight="1" spans="1:12">
      <c r="A39" s="656"/>
      <c r="B39" s="657"/>
      <c r="C39" s="657"/>
      <c r="D39" s="657"/>
      <c r="E39" s="657"/>
      <c r="F39" s="657"/>
      <c r="G39" s="657"/>
      <c r="H39" s="657"/>
      <c r="I39" s="657"/>
      <c r="J39" s="657"/>
      <c r="K39" s="657"/>
      <c r="L39" s="656"/>
    </row>
    <row r="40" ht="13.5" customHeight="1" spans="1:12">
      <c r="A40" s="656"/>
      <c r="B40" s="657"/>
      <c r="C40" s="657"/>
      <c r="D40" s="657"/>
      <c r="E40" s="657"/>
      <c r="F40" s="657"/>
      <c r="G40" s="657"/>
      <c r="H40" s="657"/>
      <c r="I40" s="657"/>
      <c r="J40" s="657"/>
      <c r="K40" s="657"/>
      <c r="L40" s="656"/>
    </row>
    <row r="41" ht="13.5" customHeight="1" spans="1:12">
      <c r="A41" s="656"/>
      <c r="B41" s="657"/>
      <c r="C41" s="657"/>
      <c r="D41" s="657"/>
      <c r="E41" s="657"/>
      <c r="F41" s="657"/>
      <c r="G41" s="657"/>
      <c r="H41" s="657"/>
      <c r="I41" s="657"/>
      <c r="J41" s="657"/>
      <c r="K41" s="657"/>
      <c r="L41" s="656"/>
    </row>
    <row r="42" ht="13.5" customHeight="1" spans="1:12">
      <c r="A42" s="656"/>
      <c r="B42" s="657"/>
      <c r="C42" s="657"/>
      <c r="D42" s="657"/>
      <c r="E42" s="657"/>
      <c r="F42" s="657"/>
      <c r="G42" s="657"/>
      <c r="H42" s="657"/>
      <c r="I42" s="657"/>
      <c r="J42" s="657"/>
      <c r="K42" s="657"/>
      <c r="L42" s="656"/>
    </row>
    <row r="43" ht="13.5" customHeight="1" spans="1:12">
      <c r="A43" s="656"/>
      <c r="B43" s="657"/>
      <c r="C43" s="657"/>
      <c r="D43" s="657"/>
      <c r="E43" s="657"/>
      <c r="F43" s="657"/>
      <c r="G43" s="657"/>
      <c r="H43" s="657"/>
      <c r="I43" s="657"/>
      <c r="J43" s="657"/>
      <c r="K43" s="657"/>
      <c r="L43" s="656"/>
    </row>
    <row r="44" ht="13.5" customHeight="1" spans="1:12">
      <c r="A44" s="656"/>
      <c r="B44" s="657"/>
      <c r="C44" s="657"/>
      <c r="D44" s="657"/>
      <c r="E44" s="657"/>
      <c r="F44" s="657"/>
      <c r="G44" s="657"/>
      <c r="H44" s="657"/>
      <c r="I44" s="657"/>
      <c r="J44" s="657"/>
      <c r="K44" s="657"/>
      <c r="L44" s="656"/>
    </row>
    <row r="45" ht="13.5" customHeight="1" spans="1:12">
      <c r="A45" s="656"/>
      <c r="B45" s="657"/>
      <c r="C45" s="657"/>
      <c r="D45" s="657"/>
      <c r="E45" s="657"/>
      <c r="F45" s="657"/>
      <c r="G45" s="657"/>
      <c r="H45" s="657"/>
      <c r="I45" s="657"/>
      <c r="J45" s="657"/>
      <c r="K45" s="657"/>
      <c r="L45" s="656"/>
    </row>
    <row r="46" ht="13.5" customHeight="1" spans="1:12">
      <c r="A46" s="656"/>
      <c r="B46" s="657"/>
      <c r="C46" s="657"/>
      <c r="D46" s="657"/>
      <c r="E46" s="657"/>
      <c r="F46" s="657"/>
      <c r="G46" s="657"/>
      <c r="H46" s="657"/>
      <c r="I46" s="657"/>
      <c r="J46" s="657"/>
      <c r="K46" s="657"/>
      <c r="L46" s="656"/>
    </row>
    <row r="47" ht="13.5" customHeight="1" spans="1:12">
      <c r="A47" s="656"/>
      <c r="B47" s="657"/>
      <c r="C47" s="657"/>
      <c r="D47" s="657"/>
      <c r="E47" s="657"/>
      <c r="F47" s="657"/>
      <c r="G47" s="657"/>
      <c r="H47" s="657"/>
      <c r="I47" s="657"/>
      <c r="J47" s="657"/>
      <c r="K47" s="657"/>
      <c r="L47" s="656"/>
    </row>
    <row r="48" ht="13.5" customHeight="1" spans="1:12">
      <c r="A48" s="656"/>
      <c r="B48" s="657"/>
      <c r="C48" s="657"/>
      <c r="D48" s="657"/>
      <c r="E48" s="657"/>
      <c r="F48" s="657"/>
      <c r="G48" s="657"/>
      <c r="H48" s="657"/>
      <c r="I48" s="657"/>
      <c r="J48" s="657"/>
      <c r="K48" s="657"/>
      <c r="L48" s="656"/>
    </row>
    <row r="49" ht="13.5" customHeight="1" spans="1:12">
      <c r="A49" s="656"/>
      <c r="B49" s="657"/>
      <c r="C49" s="657"/>
      <c r="D49" s="657"/>
      <c r="E49" s="657"/>
      <c r="F49" s="657"/>
      <c r="G49" s="657"/>
      <c r="H49" s="657"/>
      <c r="I49" s="657"/>
      <c r="J49" s="657"/>
      <c r="K49" s="657"/>
      <c r="L49" s="656"/>
    </row>
    <row r="50" ht="13.5" customHeight="1" spans="1:12">
      <c r="A50" s="656"/>
      <c r="B50" s="657"/>
      <c r="C50" s="657"/>
      <c r="D50" s="657"/>
      <c r="E50" s="657"/>
      <c r="F50" s="657"/>
      <c r="G50" s="657"/>
      <c r="H50" s="657"/>
      <c r="I50" s="657"/>
      <c r="J50" s="657"/>
      <c r="K50" s="657"/>
      <c r="L50" s="656"/>
    </row>
    <row r="51" ht="13.5" customHeight="1" spans="1:12">
      <c r="A51" s="656"/>
      <c r="B51" s="657"/>
      <c r="C51" s="657"/>
      <c r="D51" s="657"/>
      <c r="E51" s="657"/>
      <c r="F51" s="657"/>
      <c r="G51" s="657"/>
      <c r="H51" s="657"/>
      <c r="I51" s="657"/>
      <c r="J51" s="657"/>
      <c r="K51" s="657"/>
      <c r="L51" s="656"/>
    </row>
    <row r="52" ht="13.5" customHeight="1" spans="1:12">
      <c r="A52" s="656"/>
      <c r="B52" s="657"/>
      <c r="C52" s="657"/>
      <c r="D52" s="657"/>
      <c r="E52" s="657"/>
      <c r="F52" s="657"/>
      <c r="G52" s="657"/>
      <c r="H52" s="657"/>
      <c r="I52" s="657"/>
      <c r="J52" s="657"/>
      <c r="K52" s="657"/>
      <c r="L52" s="656"/>
    </row>
    <row r="53" ht="13.5" customHeight="1" spans="1:12">
      <c r="A53" s="656"/>
      <c r="B53" s="657"/>
      <c r="C53" s="657"/>
      <c r="D53" s="657"/>
      <c r="E53" s="657"/>
      <c r="F53" s="657"/>
      <c r="G53" s="657"/>
      <c r="H53" s="657"/>
      <c r="I53" s="657"/>
      <c r="J53" s="657"/>
      <c r="K53" s="657"/>
      <c r="L53" s="656"/>
    </row>
    <row r="54" ht="13.5" customHeight="1" spans="1:12">
      <c r="A54" s="656"/>
      <c r="B54" s="656"/>
      <c r="C54" s="656"/>
      <c r="D54" s="656"/>
      <c r="E54" s="656"/>
      <c r="F54" s="656"/>
      <c r="G54" s="656"/>
      <c r="H54" s="656"/>
      <c r="I54" s="656"/>
      <c r="J54" s="656"/>
      <c r="K54" s="656"/>
      <c r="L54" s="656"/>
    </row>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row r="302" ht="12.75"/>
    <row r="303" ht="12.75"/>
    <row r="304"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row r="329" ht="12.75"/>
    <row r="330" ht="12.75"/>
    <row r="331" ht="12.75"/>
    <row r="332" ht="12.75"/>
    <row r="333" ht="12.75"/>
    <row r="334" ht="12.75"/>
    <row r="335" ht="12.75"/>
    <row r="336" ht="12.75"/>
    <row r="337" ht="12.75"/>
    <row r="338" ht="12.75"/>
    <row r="339" ht="12.75"/>
    <row r="340" ht="12.75"/>
    <row r="341" ht="12.75"/>
    <row r="342" ht="12.75"/>
    <row r="343" ht="12.75"/>
    <row r="344" ht="12.75"/>
    <row r="345" ht="12.75"/>
    <row r="346" ht="12.75"/>
    <row r="347" ht="12.75"/>
    <row r="348" ht="12.75"/>
    <row r="349" ht="12.75"/>
    <row r="350" ht="12.75"/>
    <row r="351" ht="12.75"/>
    <row r="352" ht="12.75"/>
    <row r="353" ht="12.75"/>
    <row r="354" ht="12.75"/>
    <row r="355" ht="12.75"/>
    <row r="356" ht="12.75"/>
    <row r="357" ht="12.75"/>
    <row r="358" ht="12.75"/>
    <row r="359" ht="12.75"/>
    <row r="360" ht="12.75"/>
    <row r="361" ht="12.75"/>
    <row r="362" ht="12.75"/>
    <row r="363" ht="12.75"/>
    <row r="364" ht="12.75"/>
    <row r="365" ht="12.75"/>
    <row r="366" ht="12.75"/>
    <row r="367" ht="12.75"/>
    <row r="368" ht="12.75"/>
    <row r="369" ht="12.75"/>
    <row r="370" ht="12.75"/>
    <row r="371" ht="12.75"/>
    <row r="372" ht="12.75"/>
    <row r="373" ht="12.75"/>
    <row r="374" ht="12.75"/>
    <row r="375" ht="12.75"/>
    <row r="376" ht="12.75"/>
    <row r="377" ht="12.75"/>
    <row r="378" ht="12.75"/>
    <row r="379" ht="12.75"/>
    <row r="380" ht="12.75"/>
    <row r="381" ht="12.75"/>
    <row r="382" ht="12.75"/>
    <row r="383" ht="12.75"/>
    <row r="384"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row r="603" ht="12.75"/>
    <row r="604" ht="12.75"/>
    <row r="605" ht="12.75"/>
    <row r="606" ht="12.75"/>
    <row r="607" ht="12.75"/>
    <row r="608" ht="12.75"/>
    <row r="609" ht="12.75"/>
    <row r="610" ht="12.75"/>
    <row r="611" ht="12.75"/>
    <row r="612" ht="12.75"/>
    <row r="613" ht="12.75"/>
    <row r="614" ht="12.75"/>
    <row r="615" ht="12.75"/>
    <row r="616" ht="12.75"/>
    <row r="617" ht="12.75"/>
    <row r="618" ht="12.75"/>
    <row r="619" ht="12.75"/>
    <row r="620" ht="12.75"/>
    <row r="621" ht="12.75"/>
    <row r="622" ht="12.75"/>
    <row r="623" ht="12.75"/>
    <row r="624" ht="12.75"/>
    <row r="625" ht="12.75"/>
    <row r="626" ht="12.75"/>
    <row r="627" ht="12.75"/>
    <row r="628" ht="12.75"/>
    <row r="629" ht="12.75"/>
    <row r="630" ht="12.75"/>
    <row r="631" ht="12.75"/>
    <row r="632" ht="12.75"/>
    <row r="633" ht="12.75"/>
    <row r="634" ht="12.75"/>
    <row r="635" ht="12.75"/>
    <row r="636" ht="12.75"/>
    <row r="637" ht="12.75"/>
    <row r="638" ht="12.75"/>
    <row r="639" ht="12.75"/>
    <row r="640" ht="12.75"/>
    <row r="641" ht="12.75"/>
    <row r="642" ht="12.75"/>
    <row r="643" ht="12.75"/>
    <row r="644" ht="12.75"/>
    <row r="645" ht="12.75"/>
    <row r="646" ht="12.75"/>
    <row r="647" ht="12.75"/>
    <row r="648" ht="12.75"/>
    <row r="649" ht="12.75"/>
    <row r="650" ht="12.75"/>
    <row r="651" ht="12.75"/>
    <row r="652" ht="12.75"/>
    <row r="653" ht="12.75"/>
    <row r="654" ht="12.75"/>
    <row r="655" ht="12.75"/>
    <row r="656" ht="12.75"/>
    <row r="657" ht="12.75"/>
    <row r="658" ht="12.75"/>
    <row r="659" ht="12.75"/>
    <row r="660" ht="12.75"/>
    <row r="661" ht="12.75"/>
    <row r="662" ht="12.75"/>
    <row r="663" ht="12.75"/>
    <row r="664" ht="12.75"/>
    <row r="665" ht="12.75"/>
    <row r="666" ht="12.75"/>
    <row r="667" ht="12.75"/>
    <row r="668" ht="12.75"/>
    <row r="669" ht="12.75"/>
    <row r="670" ht="12.75"/>
    <row r="671" ht="12.75"/>
    <row r="672" ht="12.75"/>
    <row r="673" ht="12.75"/>
    <row r="674" ht="12.75"/>
    <row r="675" ht="12.75"/>
    <row r="676" ht="12.75"/>
    <row r="677" ht="12.75"/>
    <row r="678" ht="12.75"/>
    <row r="679" ht="12.75"/>
    <row r="680" ht="12.75"/>
    <row r="681" ht="12.75"/>
    <row r="682" ht="12.75"/>
    <row r="683" ht="12.75"/>
    <row r="684" ht="12.75"/>
    <row r="685" ht="12.75"/>
    <row r="686" ht="12.75"/>
    <row r="687" ht="12.75"/>
    <row r="688" ht="12.75"/>
    <row r="689" ht="12.75"/>
    <row r="690" ht="12.75"/>
    <row r="691" ht="12.75"/>
    <row r="692" ht="12.75"/>
    <row r="693" ht="12.75"/>
    <row r="694" ht="12.75"/>
    <row r="695" ht="12.75"/>
    <row r="696" ht="12.75"/>
    <row r="697" ht="12.75"/>
    <row r="698" ht="12.75"/>
    <row r="699" ht="12.75"/>
    <row r="700" ht="12.75"/>
    <row r="701" ht="12.75"/>
    <row r="702" ht="12.75"/>
    <row r="703" ht="12.75"/>
    <row r="704" ht="12.75"/>
    <row r="705" ht="12.75"/>
    <row r="706" ht="12.75"/>
    <row r="707" ht="12.75"/>
    <row r="708" ht="12.75"/>
    <row r="709" ht="12.75"/>
    <row r="710" ht="12.75"/>
    <row r="711" ht="12.75"/>
    <row r="712" ht="12.75"/>
    <row r="713" ht="12.75"/>
    <row r="714" ht="12.75"/>
    <row r="715" ht="12.75"/>
    <row r="716" ht="12.75"/>
    <row r="717" ht="12.75"/>
    <row r="718" ht="12.75"/>
    <row r="719" ht="12.75"/>
    <row r="720" ht="12.75"/>
    <row r="721" ht="12.75"/>
    <row r="722" ht="12.75"/>
    <row r="723" ht="12.75"/>
    <row r="724" ht="12.75"/>
    <row r="725" ht="12.75"/>
    <row r="726" ht="12.75"/>
    <row r="727" ht="12.75"/>
    <row r="728" ht="12.75"/>
    <row r="729" ht="12.75"/>
    <row r="730" ht="12.75"/>
    <row r="731" ht="12.75"/>
    <row r="732" ht="12.75"/>
    <row r="733" ht="12.75"/>
    <row r="734" ht="12.75"/>
    <row r="735" ht="12.75"/>
    <row r="736" ht="12.75"/>
    <row r="737" ht="12.75"/>
    <row r="738" ht="12.75"/>
    <row r="739" ht="12.75"/>
    <row r="740" ht="12.75"/>
    <row r="741" ht="12.75"/>
    <row r="742" ht="12.75"/>
    <row r="743" ht="12.75"/>
    <row r="744" ht="12.75"/>
    <row r="745" ht="12.75"/>
    <row r="746" ht="12.75"/>
    <row r="747" ht="12.75"/>
    <row r="748" ht="12.75"/>
    <row r="749" ht="12.75"/>
    <row r="750" ht="12.75"/>
    <row r="751" ht="12.75"/>
    <row r="752" ht="12.75"/>
    <row r="753" ht="12.75"/>
    <row r="754" ht="12.75"/>
    <row r="755" ht="12.75"/>
    <row r="756" ht="12.75"/>
    <row r="757" ht="12.75"/>
    <row r="758" ht="12.75"/>
    <row r="759" ht="12.75"/>
    <row r="760" ht="12.75"/>
    <row r="761" ht="12.75"/>
    <row r="762" ht="12.75"/>
    <row r="763" ht="12.75"/>
    <row r="764" ht="12.75"/>
    <row r="765" ht="12.75"/>
    <row r="766" ht="12.75"/>
    <row r="767" ht="12.75"/>
    <row r="768" ht="12.75"/>
    <row r="769" ht="12.75"/>
    <row r="770" ht="12.75"/>
    <row r="771" ht="12.75"/>
    <row r="772" ht="12.75"/>
    <row r="773" ht="12.75"/>
    <row r="774" ht="12.75"/>
    <row r="775" ht="12.75"/>
    <row r="776" ht="12.75"/>
    <row r="777" ht="12.75"/>
    <row r="778" ht="12.75"/>
    <row r="779" ht="12.75"/>
    <row r="780" ht="12.75"/>
    <row r="781" ht="12.75"/>
    <row r="782" ht="12.75"/>
    <row r="783" ht="12.75"/>
    <row r="784" ht="12.75"/>
    <row r="785" ht="12.75"/>
    <row r="786" ht="12.75"/>
    <row r="787" ht="12.75"/>
    <row r="788" ht="12.75"/>
    <row r="789" ht="12.75"/>
    <row r="790" ht="12.75"/>
    <row r="791" ht="12.75"/>
    <row r="792" ht="12.75"/>
    <row r="793" ht="12.75"/>
    <row r="794" ht="12.75"/>
    <row r="795" ht="12.75"/>
    <row r="796" ht="12.75"/>
    <row r="797" ht="12.75"/>
    <row r="798" ht="12.75"/>
    <row r="799" ht="12.75"/>
    <row r="800" ht="12.75"/>
    <row r="801" ht="12.75"/>
    <row r="802" ht="12.75"/>
    <row r="803" ht="12.75"/>
    <row r="804" ht="12.75"/>
    <row r="805" ht="12.75"/>
    <row r="806" ht="12.75"/>
    <row r="807" ht="12.75"/>
    <row r="808" ht="12.75"/>
    <row r="809" ht="12.75"/>
    <row r="810" ht="12.75"/>
    <row r="811" ht="12.75"/>
    <row r="812" ht="12.75"/>
    <row r="813" ht="12.75"/>
    <row r="814" ht="12.75"/>
    <row r="815" ht="12.75"/>
    <row r="816" ht="12.75"/>
    <row r="817" ht="12.75"/>
    <row r="818" ht="12.75"/>
    <row r="819" ht="12.75"/>
    <row r="820" ht="12.75"/>
    <row r="821" ht="12.75"/>
    <row r="822" ht="12.75"/>
    <row r="823" ht="12.75"/>
    <row r="824" ht="12.75"/>
    <row r="825" ht="12.75"/>
    <row r="826" ht="12.75"/>
    <row r="827" ht="12.75"/>
    <row r="828" ht="12.75"/>
    <row r="829" ht="12.75"/>
    <row r="830" ht="12.75"/>
    <row r="831" ht="12.75"/>
    <row r="832" ht="12.75"/>
    <row r="833" ht="12.75"/>
    <row r="834" ht="12.75"/>
    <row r="835" ht="12.75"/>
    <row r="836" ht="12.75"/>
    <row r="837" ht="12.75"/>
    <row r="838" ht="12.75"/>
    <row r="839" ht="12.75"/>
    <row r="840" ht="12.75"/>
    <row r="841" ht="12.75"/>
    <row r="842" ht="12.75"/>
    <row r="843" ht="12.75"/>
    <row r="844" ht="12.75"/>
    <row r="845" ht="12.75"/>
    <row r="846" ht="12.75"/>
    <row r="847" ht="12.75"/>
    <row r="848" ht="12.75"/>
    <row r="849" ht="12.75"/>
    <row r="850" ht="12.75"/>
    <row r="851" ht="12.75"/>
    <row r="852" ht="12.75"/>
    <row r="853" ht="12.75"/>
    <row r="854" ht="12.75"/>
    <row r="855" ht="12.75"/>
    <row r="856" ht="12.75"/>
    <row r="857" ht="12.75"/>
    <row r="858" ht="12.75"/>
    <row r="859" ht="12.75"/>
    <row r="860" ht="12.75"/>
    <row r="861" ht="12.75"/>
    <row r="862" ht="12.75"/>
    <row r="863" ht="12.75"/>
    <row r="864" ht="12.75"/>
    <row r="865" ht="12.75"/>
    <row r="866" ht="12.75"/>
    <row r="867" ht="12.75"/>
    <row r="868" ht="12.75"/>
    <row r="869" ht="12.75"/>
    <row r="870" ht="12.75"/>
    <row r="871" ht="12.75"/>
    <row r="872" ht="12.75"/>
    <row r="873" ht="12.75"/>
    <row r="874" ht="12.75"/>
    <row r="875" ht="12.75"/>
    <row r="876" ht="12.75"/>
    <row r="877" ht="12.75"/>
    <row r="878" ht="12.75"/>
    <row r="879" ht="12.75"/>
    <row r="880" ht="12.75"/>
    <row r="881" ht="12.75"/>
    <row r="882" ht="12.75"/>
    <row r="883" ht="12.75"/>
    <row r="884" ht="12.75"/>
    <row r="885" ht="12.75"/>
    <row r="886" ht="12.75"/>
    <row r="887" ht="12.75"/>
    <row r="888" ht="12.75"/>
    <row r="889" ht="12.75"/>
    <row r="890" ht="12.75"/>
    <row r="891" ht="12.75"/>
    <row r="892" ht="12.75"/>
    <row r="893" ht="12.75"/>
    <row r="894" ht="12.75"/>
    <row r="895" ht="12.75"/>
    <row r="896" ht="12.75"/>
    <row r="897" ht="12.75"/>
    <row r="898" ht="12.75"/>
    <row r="899" ht="12.75"/>
    <row r="900" ht="12.75"/>
    <row r="901" ht="12.75"/>
    <row r="902" ht="12.75"/>
    <row r="903" ht="12.75"/>
    <row r="904" ht="12.75"/>
    <row r="905" ht="12.75"/>
    <row r="906" ht="12.75"/>
    <row r="907" ht="12.75"/>
    <row r="908" ht="12.75"/>
    <row r="909" ht="12.75"/>
    <row r="910" ht="12.75"/>
    <row r="911" ht="12.75"/>
    <row r="912" ht="12.75"/>
    <row r="913" ht="12.75"/>
    <row r="914" ht="12.75"/>
    <row r="915" ht="12.75"/>
    <row r="916" ht="12.75"/>
    <row r="917" ht="12.75"/>
    <row r="918" ht="12.75"/>
    <row r="919" ht="12.75"/>
    <row r="920" ht="12.75"/>
    <row r="921" ht="12.75"/>
    <row r="922" ht="12.75"/>
    <row r="923" ht="12.75"/>
    <row r="924" ht="12.75"/>
    <row r="925" ht="12.75"/>
    <row r="926" ht="12.75"/>
    <row r="927" ht="12.75"/>
    <row r="928" ht="12.75"/>
    <row r="929" ht="12.75"/>
    <row r="930" ht="12.75"/>
    <row r="931" ht="12.75"/>
    <row r="932" ht="12.75"/>
    <row r="933" ht="12.75"/>
    <row r="934" ht="12.75"/>
    <row r="935" ht="12.75"/>
    <row r="936" ht="12.75"/>
    <row r="937" ht="12.75"/>
    <row r="938" ht="12.75"/>
    <row r="939" ht="12.75"/>
    <row r="940" ht="12.75"/>
    <row r="941" ht="12.75"/>
    <row r="942" ht="12.75"/>
    <row r="943" ht="12.75"/>
    <row r="944" ht="12.75"/>
    <row r="945" ht="12.75"/>
    <row r="946" ht="12.75"/>
    <row r="947" ht="12.75"/>
    <row r="948" ht="12.75"/>
    <row r="949" ht="12.75"/>
    <row r="950" ht="12.75"/>
    <row r="951" ht="12.75"/>
    <row r="952" ht="12.75"/>
    <row r="953" ht="12.75"/>
    <row r="954" ht="12.75"/>
    <row r="955" ht="12.75"/>
    <row r="956" ht="12.75"/>
    <row r="957" ht="12.75"/>
    <row r="958" ht="12.75"/>
    <row r="959" ht="12.75"/>
    <row r="960" ht="12.75"/>
    <row r="961" ht="12.75"/>
    <row r="962" ht="12.75"/>
    <row r="963" ht="12.75"/>
    <row r="964" ht="12.75"/>
    <row r="965" ht="12.75"/>
    <row r="966" ht="12.75"/>
    <row r="967" ht="12.75"/>
    <row r="968" ht="12.75"/>
    <row r="969" ht="12.75"/>
    <row r="970" ht="12.75"/>
    <row r="971" ht="12.75"/>
    <row r="972" ht="12.75"/>
    <row r="973" ht="12.75"/>
    <row r="974" ht="12.75"/>
    <row r="975" ht="12.75"/>
    <row r="976" ht="12.75"/>
    <row r="977" ht="12.75"/>
    <row r="978" ht="12.75"/>
    <row r="979" ht="12.75"/>
    <row r="980" ht="12.75"/>
    <row r="981" ht="12.75"/>
    <row r="982" ht="12.75"/>
    <row r="983" ht="12.75"/>
    <row r="984" ht="12.75"/>
    <row r="985" ht="12.75"/>
    <row r="986" ht="12.75"/>
    <row r="987" ht="12.75"/>
    <row r="988" ht="12.75"/>
    <row r="989" ht="12.75"/>
    <row r="990" ht="12.75"/>
    <row r="991" ht="12.75"/>
    <row r="992" ht="12.75"/>
    <row r="993" ht="12.75"/>
    <row r="994" ht="12.75"/>
    <row r="995" ht="12.75"/>
    <row r="996" ht="12.75"/>
    <row r="997" ht="12.75"/>
    <row r="998" ht="12.75"/>
    <row r="999" ht="12.75"/>
    <row r="1000" ht="12.75"/>
  </sheetData>
  <mergeCells count="14">
    <mergeCell ref="A1:C1"/>
    <mergeCell ref="F1:L1"/>
    <mergeCell ref="D2:E2"/>
    <mergeCell ref="D3:E3"/>
    <mergeCell ref="D4:E4"/>
    <mergeCell ref="D5:E5"/>
    <mergeCell ref="F5:H5"/>
    <mergeCell ref="I5:L5"/>
    <mergeCell ref="D6:E6"/>
    <mergeCell ref="F6:H6"/>
    <mergeCell ref="I6:L6"/>
    <mergeCell ref="A7:L54"/>
    <mergeCell ref="F2:H4"/>
    <mergeCell ref="I2:L4"/>
  </mergeCells>
  <dataValidations count="2">
    <dataValidation type="list" allowBlank="1" showInputMessage="1" showErrorMessage="1" sqref="I5">
      <formula1>"YES,NO"</formula1>
    </dataValidation>
    <dataValidation type="list" allowBlank="1" showInputMessage="1" showErrorMessage="1" sqref="I2:L4">
      <formula1>"MAINLINE,LONG LEAD"</formula1>
    </dataValidation>
  </dataValidations>
  <printOptions horizontalCentered="1" verticalCentered="1"/>
  <pageMargins left="0.5" right="0.5" top="0.5" bottom="0.5" header="0" footer="0"/>
  <pageSetup paperSize="1" scale="74" pageOrder="overThenDown" orientation="landscape"/>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outlinePr summaryBelow="0" summaryRight="0"/>
    <pageSetUpPr fitToPage="1"/>
  </sheetPr>
  <dimension ref="A1:S1000"/>
  <sheetViews>
    <sheetView showGridLines="0" zoomScaleSheetLayoutView="12" topLeftCell="A7" workbookViewId="0">
      <selection activeCell="A12" sqref="A12:E12"/>
    </sheetView>
  </sheetViews>
  <sheetFormatPr defaultColWidth="14.4424778761062" defaultRowHeight="15" customHeight="1"/>
  <cols>
    <col min="1" max="1" width="24.4424778761062" style="373" customWidth="1"/>
    <col min="2" max="2" width="30.4424778761062" style="373" customWidth="1"/>
    <col min="3" max="3" width="15.6637168141593" style="373" customWidth="1"/>
    <col min="4" max="4" width="9" style="373" customWidth="1"/>
    <col min="5" max="5" width="19.3362831858407" style="373" customWidth="1"/>
    <col min="6" max="6" width="9" style="373" customWidth="1"/>
    <col min="7" max="7" width="12.6637168141593" style="373" customWidth="1"/>
    <col min="8" max="8" width="5.66371681415929" style="373" customWidth="1"/>
    <col min="9" max="10" width="12.6637168141593" style="373" customWidth="1"/>
    <col min="11" max="11" width="5.66371681415929" style="373" customWidth="1"/>
    <col min="12" max="14" width="12.6637168141593" style="373" customWidth="1"/>
    <col min="15" max="15" width="5.66371681415929" style="373" customWidth="1"/>
    <col min="16" max="17" width="12.6637168141593" style="373" customWidth="1"/>
    <col min="18" max="18" width="5.66371681415929" style="373" customWidth="1"/>
    <col min="19" max="19" width="12.6637168141593" style="373" customWidth="1"/>
    <col min="20" max="28" width="14.4424778761062" style="373" customWidth="1"/>
    <col min="29" max="16384" width="14.4424778761062" style="373"/>
  </cols>
  <sheetData>
    <row r="1" ht="30" customHeight="1" spans="1:19">
      <c r="A1" s="374"/>
      <c r="B1" s="375"/>
      <c r="C1" s="375"/>
      <c r="D1" s="375"/>
      <c r="E1" s="375"/>
      <c r="F1" s="375"/>
      <c r="G1" s="375"/>
      <c r="H1" s="375"/>
      <c r="I1" s="375"/>
      <c r="J1" s="375"/>
      <c r="K1" s="375"/>
      <c r="L1" s="375"/>
      <c r="M1" s="375"/>
      <c r="N1" s="375"/>
      <c r="O1" s="375"/>
      <c r="P1" s="375"/>
      <c r="Q1" s="375"/>
      <c r="R1" s="375"/>
      <c r="S1" s="375"/>
    </row>
    <row r="2" ht="15.75" customHeight="1" spans="1:19">
      <c r="A2" s="376" t="s">
        <v>8</v>
      </c>
      <c r="B2" s="377" t="s">
        <v>9</v>
      </c>
      <c r="C2" s="376" t="s">
        <v>17</v>
      </c>
      <c r="D2" s="375"/>
      <c r="E2" s="378" t="s">
        <v>18</v>
      </c>
      <c r="F2" s="375"/>
      <c r="G2" s="379"/>
      <c r="H2" s="379"/>
      <c r="I2" s="375"/>
      <c r="J2" s="375"/>
      <c r="K2" s="375"/>
      <c r="L2" s="375"/>
      <c r="M2" s="375"/>
      <c r="N2" s="375"/>
      <c r="O2" s="375"/>
      <c r="P2" s="375"/>
      <c r="Q2" s="375"/>
      <c r="R2" s="375"/>
      <c r="S2" s="375"/>
    </row>
    <row r="3" ht="15.75" customHeight="1" spans="1:19">
      <c r="A3" s="376" t="s">
        <v>85</v>
      </c>
      <c r="B3" s="377" t="s">
        <v>133</v>
      </c>
      <c r="C3" s="376" t="s">
        <v>21</v>
      </c>
      <c r="D3" s="375"/>
      <c r="E3" s="378" t="s">
        <v>22</v>
      </c>
      <c r="F3" s="375"/>
      <c r="G3" s="375"/>
      <c r="H3" s="375"/>
      <c r="I3" s="385"/>
      <c r="J3" s="385"/>
      <c r="K3" s="385"/>
      <c r="L3" s="385"/>
      <c r="M3" s="385"/>
      <c r="N3" s="385"/>
      <c r="O3" s="385"/>
      <c r="P3" s="385"/>
      <c r="Q3" s="385"/>
      <c r="R3" s="385"/>
      <c r="S3" s="385"/>
    </row>
    <row r="4" ht="15.75" customHeight="1" spans="1:19">
      <c r="A4" s="376" t="s">
        <v>87</v>
      </c>
      <c r="B4" s="380"/>
      <c r="C4" s="376" t="s">
        <v>13</v>
      </c>
      <c r="D4" s="375"/>
      <c r="E4" s="378" t="s">
        <v>14</v>
      </c>
      <c r="F4" s="375"/>
      <c r="G4" s="375"/>
      <c r="H4" s="375"/>
      <c r="I4" s="375"/>
      <c r="J4" s="375"/>
      <c r="K4" s="375"/>
      <c r="L4" s="375"/>
      <c r="M4" s="375"/>
      <c r="N4" s="375"/>
      <c r="O4" s="375"/>
      <c r="P4" s="375"/>
      <c r="Q4" s="375"/>
      <c r="R4" s="375"/>
      <c r="S4" s="375"/>
    </row>
    <row r="5" ht="15.75" customHeight="1" spans="1:19">
      <c r="A5" s="381" t="s">
        <v>90</v>
      </c>
      <c r="B5" s="375"/>
      <c r="C5" s="375"/>
      <c r="D5" s="375"/>
      <c r="E5" s="375"/>
      <c r="F5" s="382" t="s">
        <v>32</v>
      </c>
      <c r="G5" s="383" t="s">
        <v>134</v>
      </c>
      <c r="H5" s="384" t="s">
        <v>135</v>
      </c>
      <c r="I5" s="398"/>
      <c r="J5" s="399"/>
      <c r="K5" s="400" t="s">
        <v>136</v>
      </c>
      <c r="L5" s="401"/>
      <c r="M5" s="401"/>
      <c r="N5" s="402"/>
      <c r="O5" s="400" t="s">
        <v>137</v>
      </c>
      <c r="P5" s="401"/>
      <c r="Q5" s="402"/>
      <c r="R5" s="400" t="s">
        <v>138</v>
      </c>
      <c r="S5" s="402"/>
    </row>
    <row r="6" ht="15.75" customHeight="1" spans="1:19">
      <c r="A6" s="375"/>
      <c r="B6" s="385"/>
      <c r="C6" s="385"/>
      <c r="D6" s="385"/>
      <c r="E6" s="375"/>
      <c r="F6" s="375"/>
      <c r="G6" s="386"/>
      <c r="H6" s="387" t="s">
        <v>139</v>
      </c>
      <c r="I6" s="403" t="s">
        <v>140</v>
      </c>
      <c r="J6" s="403" t="s">
        <v>141</v>
      </c>
      <c r="K6" s="387" t="s">
        <v>139</v>
      </c>
      <c r="L6" s="403" t="s">
        <v>142</v>
      </c>
      <c r="M6" s="403" t="s">
        <v>143</v>
      </c>
      <c r="N6" s="403" t="s">
        <v>144</v>
      </c>
      <c r="O6" s="387" t="s">
        <v>139</v>
      </c>
      <c r="P6" s="403" t="s">
        <v>142</v>
      </c>
      <c r="Q6" s="403" t="s">
        <v>144</v>
      </c>
      <c r="R6" s="387" t="s">
        <v>139</v>
      </c>
      <c r="S6" s="403" t="s">
        <v>142</v>
      </c>
    </row>
    <row r="7" ht="15.75" customHeight="1" spans="1:19">
      <c r="A7" s="375"/>
      <c r="B7" s="375"/>
      <c r="C7" s="375"/>
      <c r="D7" s="375"/>
      <c r="E7" s="375"/>
      <c r="F7" s="375"/>
      <c r="G7" s="386"/>
      <c r="H7" s="388"/>
      <c r="I7" s="375"/>
      <c r="J7" s="375"/>
      <c r="K7" s="388"/>
      <c r="L7" s="375"/>
      <c r="M7" s="375"/>
      <c r="N7" s="375"/>
      <c r="O7" s="388"/>
      <c r="P7" s="375"/>
      <c r="Q7" s="375"/>
      <c r="R7" s="388"/>
      <c r="S7" s="375"/>
    </row>
    <row r="8" ht="15.75" customHeight="1" spans="1:19">
      <c r="A8" s="389" t="s">
        <v>145</v>
      </c>
      <c r="B8" s="375"/>
      <c r="C8" s="375"/>
      <c r="D8" s="375"/>
      <c r="E8" s="375"/>
      <c r="F8" s="390">
        <v>0.5</v>
      </c>
      <c r="G8" s="391"/>
      <c r="H8" s="392">
        <f>I8-G8</f>
        <v>8.5</v>
      </c>
      <c r="I8" s="404">
        <v>8.5</v>
      </c>
      <c r="J8" s="405">
        <v>9</v>
      </c>
      <c r="K8" s="392">
        <f>L8-J8</f>
        <v>-9</v>
      </c>
      <c r="L8" s="406"/>
      <c r="M8" s="407">
        <v>10.75</v>
      </c>
      <c r="N8" s="391">
        <v>9.5</v>
      </c>
      <c r="O8" s="392">
        <f>P8-N8</f>
        <v>-9.5</v>
      </c>
      <c r="P8" s="404"/>
      <c r="Q8" s="391"/>
      <c r="R8" s="392">
        <f t="shared" ref="R8:R34" si="0">S8-Q8</f>
        <v>0</v>
      </c>
      <c r="S8" s="408"/>
    </row>
    <row r="9" ht="15.75" customHeight="1" spans="1:19">
      <c r="A9" s="389" t="s">
        <v>146</v>
      </c>
      <c r="B9" s="375"/>
      <c r="C9" s="375"/>
      <c r="D9" s="375"/>
      <c r="E9" s="375"/>
      <c r="F9" s="390">
        <v>0.5</v>
      </c>
      <c r="G9" s="391">
        <v>43.5</v>
      </c>
      <c r="H9" s="392">
        <f t="shared" ref="H9:H34" si="1">I9-G9</f>
        <v>0</v>
      </c>
      <c r="I9" s="404">
        <v>43.5</v>
      </c>
      <c r="J9" s="405">
        <v>44</v>
      </c>
      <c r="K9" s="392">
        <f t="shared" ref="K9:K34" si="2">L9-J9</f>
        <v>-44</v>
      </c>
      <c r="L9" s="406"/>
      <c r="M9" s="407">
        <v>45</v>
      </c>
      <c r="N9" s="391">
        <v>44.5</v>
      </c>
      <c r="O9" s="392">
        <f t="shared" ref="O9:O34" si="3">P9-N9</f>
        <v>-44.5</v>
      </c>
      <c r="P9" s="404"/>
      <c r="Q9" s="391"/>
      <c r="R9" s="392">
        <f t="shared" si="0"/>
        <v>0</v>
      </c>
      <c r="S9" s="406"/>
    </row>
    <row r="10" ht="15.75" customHeight="1" spans="1:19">
      <c r="A10" s="389" t="s">
        <v>147</v>
      </c>
      <c r="B10" s="375"/>
      <c r="C10" s="375"/>
      <c r="D10" s="375"/>
      <c r="E10" s="375"/>
      <c r="F10" s="390">
        <v>0.5</v>
      </c>
      <c r="G10" s="391"/>
      <c r="H10" s="392">
        <f t="shared" ref="H10" si="4">I10-G10</f>
        <v>0</v>
      </c>
      <c r="I10" s="404"/>
      <c r="J10" s="405" t="s">
        <v>148</v>
      </c>
      <c r="K10" s="392" t="e">
        <f t="shared" ref="K10" si="5">L10-J10</f>
        <v>#VALUE!</v>
      </c>
      <c r="L10" s="406"/>
      <c r="M10" s="407">
        <v>45.5</v>
      </c>
      <c r="N10" s="391">
        <v>45.5</v>
      </c>
      <c r="O10" s="392">
        <f t="shared" ref="O10" si="6">P10-N10</f>
        <v>-45.5</v>
      </c>
      <c r="P10" s="404"/>
      <c r="Q10" s="391"/>
      <c r="R10" s="392">
        <f t="shared" ref="R10" si="7">S10-Q10</f>
        <v>0</v>
      </c>
      <c r="S10" s="406"/>
    </row>
    <row r="11" ht="15.75" customHeight="1" spans="1:19">
      <c r="A11" s="389" t="s">
        <v>149</v>
      </c>
      <c r="B11" s="375"/>
      <c r="C11" s="375"/>
      <c r="D11" s="375"/>
      <c r="E11" s="375"/>
      <c r="F11" s="390">
        <v>0.25</v>
      </c>
      <c r="G11" s="391">
        <v>5.5</v>
      </c>
      <c r="H11" s="392">
        <f t="shared" si="1"/>
        <v>0.75</v>
      </c>
      <c r="I11" s="404">
        <v>6.25</v>
      </c>
      <c r="J11" s="405">
        <v>6.5</v>
      </c>
      <c r="K11" s="392">
        <f t="shared" si="2"/>
        <v>-6.5</v>
      </c>
      <c r="L11" s="408"/>
      <c r="M11" s="409">
        <v>6.625</v>
      </c>
      <c r="N11" s="391">
        <v>6.5</v>
      </c>
      <c r="O11" s="392">
        <f t="shared" si="3"/>
        <v>-6.5</v>
      </c>
      <c r="P11" s="404"/>
      <c r="Q11" s="391"/>
      <c r="R11" s="392">
        <f t="shared" si="0"/>
        <v>0</v>
      </c>
      <c r="S11" s="408"/>
    </row>
    <row r="12" ht="15.75" customHeight="1" spans="1:19">
      <c r="A12" s="389" t="s">
        <v>112</v>
      </c>
      <c r="B12" s="375"/>
      <c r="C12" s="375"/>
      <c r="D12" s="375"/>
      <c r="E12" s="375"/>
      <c r="F12" s="390">
        <v>0.25</v>
      </c>
      <c r="G12" s="391"/>
      <c r="H12" s="392">
        <f t="shared" si="1"/>
        <v>10.5</v>
      </c>
      <c r="I12" s="404">
        <v>10.5</v>
      </c>
      <c r="J12" s="391">
        <v>10.5</v>
      </c>
      <c r="K12" s="392">
        <f t="shared" si="2"/>
        <v>-10.5</v>
      </c>
      <c r="L12" s="408"/>
      <c r="M12" s="409">
        <v>10.25</v>
      </c>
      <c r="N12" s="391">
        <v>10</v>
      </c>
      <c r="O12" s="392">
        <f t="shared" si="3"/>
        <v>-10</v>
      </c>
      <c r="P12" s="404"/>
      <c r="Q12" s="391"/>
      <c r="R12" s="392">
        <f t="shared" si="0"/>
        <v>0</v>
      </c>
      <c r="S12" s="408"/>
    </row>
    <row r="13" ht="15.75" customHeight="1" spans="1:19">
      <c r="A13" s="389" t="s">
        <v>150</v>
      </c>
      <c r="B13" s="375"/>
      <c r="C13" s="375"/>
      <c r="D13" s="375"/>
      <c r="E13" s="375"/>
      <c r="F13" s="390">
        <v>0.5</v>
      </c>
      <c r="G13" s="391">
        <v>46</v>
      </c>
      <c r="H13" s="392">
        <f t="shared" si="1"/>
        <v>-0.5</v>
      </c>
      <c r="I13" s="404">
        <v>45.5</v>
      </c>
      <c r="J13" s="405">
        <v>46</v>
      </c>
      <c r="K13" s="392">
        <f t="shared" si="2"/>
        <v>-46</v>
      </c>
      <c r="L13" s="408"/>
      <c r="M13" s="409">
        <v>46.25</v>
      </c>
      <c r="N13" s="391">
        <v>46.5</v>
      </c>
      <c r="O13" s="392">
        <f t="shared" si="3"/>
        <v>-46.5</v>
      </c>
      <c r="P13" s="404"/>
      <c r="Q13" s="391"/>
      <c r="R13" s="392">
        <f t="shared" si="0"/>
        <v>0</v>
      </c>
      <c r="S13" s="408"/>
    </row>
    <row r="14" ht="15.75" customHeight="1" spans="1:19">
      <c r="A14" s="389" t="s">
        <v>151</v>
      </c>
      <c r="B14" s="375"/>
      <c r="C14" s="375"/>
      <c r="D14" s="375"/>
      <c r="E14" s="375"/>
      <c r="F14" s="390">
        <v>0.5</v>
      </c>
      <c r="G14" s="391">
        <v>40</v>
      </c>
      <c r="H14" s="392">
        <f t="shared" si="1"/>
        <v>0.5</v>
      </c>
      <c r="I14" s="404">
        <v>40.5</v>
      </c>
      <c r="J14" s="405">
        <v>41</v>
      </c>
      <c r="K14" s="392">
        <f t="shared" si="2"/>
        <v>-41</v>
      </c>
      <c r="L14" s="408"/>
      <c r="M14" s="409">
        <v>41.125</v>
      </c>
      <c r="N14" s="391">
        <v>41</v>
      </c>
      <c r="O14" s="392">
        <f t="shared" si="3"/>
        <v>-41</v>
      </c>
      <c r="P14" s="404"/>
      <c r="Q14" s="391"/>
      <c r="R14" s="392">
        <f t="shared" si="0"/>
        <v>0</v>
      </c>
      <c r="S14" s="408"/>
    </row>
    <row r="15" ht="15.75" customHeight="1" spans="1:19">
      <c r="A15" s="389" t="s">
        <v>152</v>
      </c>
      <c r="B15" s="375"/>
      <c r="C15" s="375"/>
      <c r="D15" s="375"/>
      <c r="E15" s="375"/>
      <c r="F15" s="390">
        <v>0.5</v>
      </c>
      <c r="G15" s="391">
        <v>49</v>
      </c>
      <c r="H15" s="392">
        <f t="shared" si="1"/>
        <v>0</v>
      </c>
      <c r="I15" s="404">
        <v>49</v>
      </c>
      <c r="J15" s="405">
        <v>52</v>
      </c>
      <c r="K15" s="392">
        <f t="shared" si="2"/>
        <v>-52</v>
      </c>
      <c r="L15" s="408"/>
      <c r="M15" s="409">
        <v>52</v>
      </c>
      <c r="N15" s="391">
        <v>52.5</v>
      </c>
      <c r="O15" s="392">
        <f t="shared" si="3"/>
        <v>-52.5</v>
      </c>
      <c r="P15" s="404"/>
      <c r="Q15" s="391"/>
      <c r="R15" s="392">
        <f t="shared" si="0"/>
        <v>0</v>
      </c>
      <c r="S15" s="408"/>
    </row>
    <row r="16" ht="15.75" customHeight="1" spans="1:19">
      <c r="A16" s="389" t="s">
        <v>153</v>
      </c>
      <c r="B16" s="375"/>
      <c r="C16" s="375"/>
      <c r="D16" s="375"/>
      <c r="E16" s="375"/>
      <c r="F16" s="390">
        <v>0.5</v>
      </c>
      <c r="G16" s="391">
        <v>89</v>
      </c>
      <c r="H16" s="392">
        <f t="shared" si="1"/>
        <v>1.5</v>
      </c>
      <c r="I16" s="404">
        <v>90.5</v>
      </c>
      <c r="J16" s="405">
        <v>88</v>
      </c>
      <c r="K16" s="392">
        <f t="shared" si="2"/>
        <v>-88</v>
      </c>
      <c r="L16" s="408"/>
      <c r="M16" s="409">
        <v>94</v>
      </c>
      <c r="N16" s="391">
        <v>94</v>
      </c>
      <c r="O16" s="392">
        <f t="shared" si="3"/>
        <v>-94</v>
      </c>
      <c r="P16" s="404"/>
      <c r="Q16" s="391"/>
      <c r="R16" s="392">
        <f t="shared" si="0"/>
        <v>0</v>
      </c>
      <c r="S16" s="408"/>
    </row>
    <row r="17" ht="15.75" customHeight="1" spans="1:19">
      <c r="A17" s="389" t="s">
        <v>154</v>
      </c>
      <c r="B17" s="375"/>
      <c r="C17" s="375"/>
      <c r="D17" s="375"/>
      <c r="E17" s="375"/>
      <c r="F17" s="390">
        <v>0.5</v>
      </c>
      <c r="G17" s="391">
        <v>82</v>
      </c>
      <c r="H17" s="392">
        <f t="shared" si="1"/>
        <v>-82</v>
      </c>
      <c r="I17" s="404"/>
      <c r="J17" s="405">
        <v>84</v>
      </c>
      <c r="K17" s="392">
        <f t="shared" si="2"/>
        <v>-84</v>
      </c>
      <c r="L17" s="408"/>
      <c r="M17" s="409">
        <v>93</v>
      </c>
      <c r="N17" s="391">
        <v>93</v>
      </c>
      <c r="O17" s="392">
        <f t="shared" si="3"/>
        <v>-93</v>
      </c>
      <c r="P17" s="404"/>
      <c r="Q17" s="391"/>
      <c r="R17" s="392">
        <f t="shared" si="0"/>
        <v>0</v>
      </c>
      <c r="S17" s="408"/>
    </row>
    <row r="18" ht="15.75" customHeight="1" spans="1:19">
      <c r="A18" s="389" t="s">
        <v>155</v>
      </c>
      <c r="B18" s="375"/>
      <c r="C18" s="375"/>
      <c r="D18" s="375"/>
      <c r="E18" s="375"/>
      <c r="F18" s="390">
        <v>0.25</v>
      </c>
      <c r="G18" s="391">
        <v>15</v>
      </c>
      <c r="H18" s="392">
        <f t="shared" si="1"/>
        <v>-0.25</v>
      </c>
      <c r="I18" s="404">
        <v>14.75</v>
      </c>
      <c r="J18" s="405">
        <v>15.25</v>
      </c>
      <c r="K18" s="392">
        <f t="shared" si="2"/>
        <v>-15.25</v>
      </c>
      <c r="L18" s="408"/>
      <c r="M18" s="409">
        <v>15.5</v>
      </c>
      <c r="N18" s="391"/>
      <c r="O18" s="392">
        <f t="shared" si="3"/>
        <v>0</v>
      </c>
      <c r="P18" s="404"/>
      <c r="Q18" s="391"/>
      <c r="R18" s="392">
        <f t="shared" si="0"/>
        <v>0</v>
      </c>
      <c r="S18" s="408"/>
    </row>
    <row r="19" ht="15.75" customHeight="1" spans="1:19">
      <c r="A19" s="389" t="s">
        <v>156</v>
      </c>
      <c r="B19" s="375"/>
      <c r="C19" s="375"/>
      <c r="D19" s="375"/>
      <c r="E19" s="375"/>
      <c r="F19" s="390">
        <v>0.25</v>
      </c>
      <c r="G19" s="391">
        <v>2.5</v>
      </c>
      <c r="H19" s="392">
        <f t="shared" si="1"/>
        <v>0</v>
      </c>
      <c r="I19" s="404">
        <v>2.5</v>
      </c>
      <c r="J19" s="391">
        <v>2.5</v>
      </c>
      <c r="K19" s="392">
        <f t="shared" si="2"/>
        <v>-2.5</v>
      </c>
      <c r="L19" s="408"/>
      <c r="M19" s="409">
        <v>2.625</v>
      </c>
      <c r="N19" s="391"/>
      <c r="O19" s="392">
        <f t="shared" si="3"/>
        <v>0</v>
      </c>
      <c r="P19" s="404"/>
      <c r="Q19" s="391"/>
      <c r="R19" s="392">
        <f t="shared" si="0"/>
        <v>0</v>
      </c>
      <c r="S19" s="408"/>
    </row>
    <row r="20" ht="15.75" customHeight="1" spans="1:19">
      <c r="A20" s="389" t="s">
        <v>125</v>
      </c>
      <c r="B20" s="375"/>
      <c r="C20" s="375"/>
      <c r="D20" s="375"/>
      <c r="E20" s="375"/>
      <c r="F20" s="390">
        <v>0.125</v>
      </c>
      <c r="G20" s="391">
        <v>0.375</v>
      </c>
      <c r="H20" s="392">
        <f t="shared" si="1"/>
        <v>0</v>
      </c>
      <c r="I20" s="404">
        <v>0.375</v>
      </c>
      <c r="J20" s="391">
        <v>0.375</v>
      </c>
      <c r="K20" s="392">
        <f t="shared" si="2"/>
        <v>-0.375</v>
      </c>
      <c r="L20" s="408"/>
      <c r="M20" s="409" t="s">
        <v>157</v>
      </c>
      <c r="N20" s="391"/>
      <c r="O20" s="392">
        <f t="shared" si="3"/>
        <v>0</v>
      </c>
      <c r="P20" s="404"/>
      <c r="Q20" s="391"/>
      <c r="R20" s="392">
        <f t="shared" si="0"/>
        <v>0</v>
      </c>
      <c r="S20" s="408"/>
    </row>
    <row r="21" ht="15.75" customHeight="1" spans="1:19">
      <c r="A21" s="389" t="s">
        <v>158</v>
      </c>
      <c r="B21" s="375"/>
      <c r="C21" s="375"/>
      <c r="D21" s="375"/>
      <c r="E21" s="375"/>
      <c r="F21" s="390">
        <v>0.125</v>
      </c>
      <c r="G21" s="391">
        <v>1</v>
      </c>
      <c r="H21" s="392">
        <f t="shared" si="1"/>
        <v>-1</v>
      </c>
      <c r="I21" s="404"/>
      <c r="J21" s="405">
        <v>1</v>
      </c>
      <c r="K21" s="392">
        <f t="shared" si="2"/>
        <v>-1</v>
      </c>
      <c r="L21" s="408"/>
      <c r="M21" s="409"/>
      <c r="N21" s="391"/>
      <c r="O21" s="392">
        <f t="shared" si="3"/>
        <v>0</v>
      </c>
      <c r="P21" s="404"/>
      <c r="Q21" s="391"/>
      <c r="R21" s="392">
        <f t="shared" si="0"/>
        <v>0</v>
      </c>
      <c r="S21" s="408"/>
    </row>
    <row r="22" ht="15.75" customHeight="1" spans="1:19">
      <c r="A22" s="389" t="s">
        <v>79</v>
      </c>
      <c r="B22" s="375"/>
      <c r="C22" s="375"/>
      <c r="D22" s="375"/>
      <c r="E22" s="375"/>
      <c r="F22" s="390">
        <v>0.25</v>
      </c>
      <c r="G22" s="391">
        <v>12</v>
      </c>
      <c r="H22" s="392">
        <f t="shared" si="1"/>
        <v>-0.25</v>
      </c>
      <c r="I22" s="404">
        <v>11.75</v>
      </c>
      <c r="J22" s="405">
        <v>12</v>
      </c>
      <c r="K22" s="392">
        <f t="shared" si="2"/>
        <v>-12</v>
      </c>
      <c r="L22" s="408"/>
      <c r="M22" s="409">
        <v>11.25</v>
      </c>
      <c r="N22" s="391">
        <v>11.25</v>
      </c>
      <c r="O22" s="392">
        <f t="shared" si="3"/>
        <v>-11.25</v>
      </c>
      <c r="P22" s="404"/>
      <c r="Q22" s="391"/>
      <c r="R22" s="392">
        <f t="shared" si="0"/>
        <v>0</v>
      </c>
      <c r="S22" s="408"/>
    </row>
    <row r="23" ht="15.75" customHeight="1" spans="1:19">
      <c r="A23" s="389" t="s">
        <v>159</v>
      </c>
      <c r="B23" s="375"/>
      <c r="C23" s="375"/>
      <c r="D23" s="375"/>
      <c r="E23" s="375"/>
      <c r="F23" s="390"/>
      <c r="G23" s="391"/>
      <c r="H23" s="392">
        <f t="shared" si="1"/>
        <v>30.75</v>
      </c>
      <c r="I23" s="404">
        <v>30.75</v>
      </c>
      <c r="J23" s="405">
        <v>31</v>
      </c>
      <c r="K23" s="392">
        <f t="shared" si="2"/>
        <v>-31</v>
      </c>
      <c r="L23" s="408"/>
      <c r="M23" s="409">
        <v>31.25</v>
      </c>
      <c r="N23" s="391"/>
      <c r="O23" s="392">
        <f t="shared" si="3"/>
        <v>0</v>
      </c>
      <c r="P23" s="404"/>
      <c r="Q23" s="391"/>
      <c r="R23" s="392">
        <f t="shared" si="0"/>
        <v>0</v>
      </c>
      <c r="S23" s="408"/>
    </row>
    <row r="24" ht="15.75" customHeight="1" spans="1:19">
      <c r="A24" s="389" t="s">
        <v>131</v>
      </c>
      <c r="B24" s="375"/>
      <c r="C24" s="375"/>
      <c r="D24" s="375"/>
      <c r="E24" s="375"/>
      <c r="F24" s="390">
        <v>0</v>
      </c>
      <c r="G24" s="391"/>
      <c r="H24" s="392">
        <f t="shared" si="1"/>
        <v>0.125</v>
      </c>
      <c r="I24" s="404">
        <v>0.125</v>
      </c>
      <c r="J24" s="391">
        <v>0.125</v>
      </c>
      <c r="K24" s="392">
        <f t="shared" si="2"/>
        <v>-0.125</v>
      </c>
      <c r="L24" s="408"/>
      <c r="M24" s="409"/>
      <c r="N24" s="391"/>
      <c r="O24" s="392">
        <f t="shared" si="3"/>
        <v>0</v>
      </c>
      <c r="P24" s="404"/>
      <c r="Q24" s="391"/>
      <c r="R24" s="392">
        <f t="shared" si="0"/>
        <v>0</v>
      </c>
      <c r="S24" s="408"/>
    </row>
    <row r="25" ht="15.75" customHeight="1" spans="1:19">
      <c r="A25" s="389" t="s">
        <v>127</v>
      </c>
      <c r="B25" s="375"/>
      <c r="C25" s="375"/>
      <c r="D25" s="375"/>
      <c r="E25" s="375"/>
      <c r="F25" s="390">
        <v>0.125</v>
      </c>
      <c r="G25" s="391"/>
      <c r="H25" s="392">
        <f t="shared" si="1"/>
        <v>8.75</v>
      </c>
      <c r="I25" s="404">
        <v>8.75</v>
      </c>
      <c r="J25" s="405">
        <v>9</v>
      </c>
      <c r="K25" s="392">
        <f t="shared" si="2"/>
        <v>-9</v>
      </c>
      <c r="L25" s="408"/>
      <c r="M25" s="409">
        <v>10.25</v>
      </c>
      <c r="N25" s="391"/>
      <c r="O25" s="392">
        <f t="shared" si="3"/>
        <v>0</v>
      </c>
      <c r="P25" s="404"/>
      <c r="Q25" s="391"/>
      <c r="R25" s="392">
        <f t="shared" si="0"/>
        <v>0</v>
      </c>
      <c r="S25" s="408"/>
    </row>
    <row r="26" ht="15.75" customHeight="1" spans="1:19">
      <c r="A26" s="389" t="s">
        <v>129</v>
      </c>
      <c r="B26" s="375"/>
      <c r="C26" s="375"/>
      <c r="D26" s="375"/>
      <c r="E26" s="375"/>
      <c r="F26" s="390">
        <v>0.125</v>
      </c>
      <c r="G26" s="391"/>
      <c r="H26" s="392">
        <f t="shared" si="1"/>
        <v>5</v>
      </c>
      <c r="I26" s="404">
        <v>5</v>
      </c>
      <c r="J26" s="405">
        <v>5.25</v>
      </c>
      <c r="K26" s="392">
        <f t="shared" si="2"/>
        <v>-5.25</v>
      </c>
      <c r="L26" s="408"/>
      <c r="M26" s="409">
        <v>5.625</v>
      </c>
      <c r="N26" s="391"/>
      <c r="O26" s="392">
        <f t="shared" si="3"/>
        <v>0</v>
      </c>
      <c r="P26" s="404"/>
      <c r="Q26" s="391"/>
      <c r="R26" s="392">
        <f t="shared" si="0"/>
        <v>0</v>
      </c>
      <c r="S26" s="408"/>
    </row>
    <row r="27" ht="15.75" customHeight="1" spans="1:19">
      <c r="A27" s="389" t="s">
        <v>160</v>
      </c>
      <c r="B27" s="375"/>
      <c r="C27" s="375"/>
      <c r="D27" s="375"/>
      <c r="E27" s="375"/>
      <c r="F27" s="390">
        <v>0.125</v>
      </c>
      <c r="G27" s="391"/>
      <c r="H27" s="392">
        <f t="shared" si="1"/>
        <v>0</v>
      </c>
      <c r="I27" s="404"/>
      <c r="J27" s="405">
        <v>5.5</v>
      </c>
      <c r="K27" s="392">
        <f t="shared" si="2"/>
        <v>-5.5</v>
      </c>
      <c r="L27" s="408"/>
      <c r="M27" s="409"/>
      <c r="N27" s="391"/>
      <c r="O27" s="392">
        <f t="shared" si="3"/>
        <v>0</v>
      </c>
      <c r="P27" s="404"/>
      <c r="Q27" s="391"/>
      <c r="R27" s="392">
        <f t="shared" si="0"/>
        <v>0</v>
      </c>
      <c r="S27" s="408"/>
    </row>
    <row r="28" ht="15.75" customHeight="1" spans="1:19">
      <c r="A28" s="389"/>
      <c r="B28" s="375"/>
      <c r="C28" s="375"/>
      <c r="D28" s="375"/>
      <c r="E28" s="375"/>
      <c r="F28" s="390"/>
      <c r="G28" s="391"/>
      <c r="H28" s="392">
        <f t="shared" si="1"/>
        <v>0</v>
      </c>
      <c r="I28" s="404"/>
      <c r="J28" s="391"/>
      <c r="K28" s="392">
        <f t="shared" si="2"/>
        <v>0</v>
      </c>
      <c r="L28" s="408"/>
      <c r="M28" s="409"/>
      <c r="N28" s="391"/>
      <c r="O28" s="392">
        <f t="shared" si="3"/>
        <v>0</v>
      </c>
      <c r="P28" s="404"/>
      <c r="Q28" s="391"/>
      <c r="R28" s="392">
        <f t="shared" si="0"/>
        <v>0</v>
      </c>
      <c r="S28" s="408"/>
    </row>
    <row r="29" ht="15.75" customHeight="1" spans="1:19">
      <c r="A29" s="389"/>
      <c r="B29" s="375"/>
      <c r="C29" s="375"/>
      <c r="D29" s="375"/>
      <c r="E29" s="375"/>
      <c r="F29" s="390"/>
      <c r="G29" s="391"/>
      <c r="H29" s="392">
        <f t="shared" si="1"/>
        <v>0</v>
      </c>
      <c r="I29" s="404"/>
      <c r="J29" s="391"/>
      <c r="K29" s="392">
        <f t="shared" si="2"/>
        <v>0</v>
      </c>
      <c r="L29" s="408"/>
      <c r="M29" s="408"/>
      <c r="N29" s="391"/>
      <c r="O29" s="392">
        <f t="shared" si="3"/>
        <v>0</v>
      </c>
      <c r="P29" s="404"/>
      <c r="Q29" s="391"/>
      <c r="R29" s="392">
        <f t="shared" si="0"/>
        <v>0</v>
      </c>
      <c r="S29" s="406"/>
    </row>
    <row r="30" ht="15.75" customHeight="1" spans="1:19">
      <c r="A30" s="389"/>
      <c r="B30" s="375"/>
      <c r="C30" s="375"/>
      <c r="D30" s="375"/>
      <c r="E30" s="375"/>
      <c r="F30" s="390"/>
      <c r="G30" s="391"/>
      <c r="H30" s="392">
        <f t="shared" si="1"/>
        <v>0</v>
      </c>
      <c r="I30" s="404"/>
      <c r="J30" s="391"/>
      <c r="K30" s="392">
        <f t="shared" si="2"/>
        <v>0</v>
      </c>
      <c r="L30" s="406"/>
      <c r="M30" s="406"/>
      <c r="N30" s="391"/>
      <c r="O30" s="392">
        <f t="shared" si="3"/>
        <v>0</v>
      </c>
      <c r="P30" s="404"/>
      <c r="Q30" s="391"/>
      <c r="R30" s="392">
        <f t="shared" si="0"/>
        <v>0</v>
      </c>
      <c r="S30" s="406"/>
    </row>
    <row r="31" ht="15.75" customHeight="1" spans="1:19">
      <c r="A31" s="389"/>
      <c r="B31" s="375"/>
      <c r="C31" s="375"/>
      <c r="D31" s="375"/>
      <c r="E31" s="375"/>
      <c r="F31" s="390"/>
      <c r="G31" s="391"/>
      <c r="H31" s="392">
        <f t="shared" si="1"/>
        <v>0</v>
      </c>
      <c r="I31" s="404"/>
      <c r="J31" s="391"/>
      <c r="K31" s="392">
        <f t="shared" si="2"/>
        <v>0</v>
      </c>
      <c r="L31" s="410"/>
      <c r="M31" s="410"/>
      <c r="N31" s="391"/>
      <c r="O31" s="392">
        <f t="shared" si="3"/>
        <v>0</v>
      </c>
      <c r="P31" s="404"/>
      <c r="Q31" s="391"/>
      <c r="R31" s="392">
        <f t="shared" si="0"/>
        <v>0</v>
      </c>
      <c r="S31" s="410"/>
    </row>
    <row r="32" ht="15.75" customHeight="1" spans="1:19">
      <c r="A32" s="393"/>
      <c r="B32" s="375"/>
      <c r="C32" s="375"/>
      <c r="D32" s="375"/>
      <c r="E32" s="375"/>
      <c r="F32" s="390"/>
      <c r="G32" s="391"/>
      <c r="H32" s="392">
        <f t="shared" si="1"/>
        <v>0</v>
      </c>
      <c r="I32" s="404"/>
      <c r="J32" s="391"/>
      <c r="K32" s="392">
        <f t="shared" si="2"/>
        <v>0</v>
      </c>
      <c r="L32" s="410"/>
      <c r="M32" s="410"/>
      <c r="N32" s="391"/>
      <c r="O32" s="392">
        <f t="shared" si="3"/>
        <v>0</v>
      </c>
      <c r="P32" s="404"/>
      <c r="Q32" s="391"/>
      <c r="R32" s="392">
        <f t="shared" si="0"/>
        <v>0</v>
      </c>
      <c r="S32" s="410"/>
    </row>
    <row r="33" ht="15.75" customHeight="1" spans="1:19">
      <c r="A33" s="393"/>
      <c r="B33" s="375"/>
      <c r="C33" s="375"/>
      <c r="D33" s="375"/>
      <c r="E33" s="375"/>
      <c r="F33" s="390"/>
      <c r="G33" s="391"/>
      <c r="H33" s="392">
        <f t="shared" si="1"/>
        <v>0</v>
      </c>
      <c r="I33" s="404"/>
      <c r="J33" s="391"/>
      <c r="K33" s="392"/>
      <c r="L33" s="410"/>
      <c r="M33" s="410"/>
      <c r="N33" s="391"/>
      <c r="O33" s="392"/>
      <c r="P33" s="404"/>
      <c r="Q33" s="391"/>
      <c r="R33" s="392"/>
      <c r="S33" s="410"/>
    </row>
    <row r="34" ht="15.75" customHeight="1" spans="1:19">
      <c r="A34" s="394"/>
      <c r="B34" s="375"/>
      <c r="C34" s="375"/>
      <c r="D34" s="375"/>
      <c r="E34" s="375"/>
      <c r="F34" s="395"/>
      <c r="G34" s="391"/>
      <c r="H34" s="392">
        <f t="shared" si="1"/>
        <v>0</v>
      </c>
      <c r="I34" s="411"/>
      <c r="J34" s="391"/>
      <c r="K34" s="392">
        <f t="shared" si="2"/>
        <v>0</v>
      </c>
      <c r="L34" s="406"/>
      <c r="M34" s="406"/>
      <c r="N34" s="391"/>
      <c r="O34" s="392">
        <f t="shared" si="3"/>
        <v>0</v>
      </c>
      <c r="P34" s="411"/>
      <c r="Q34" s="391"/>
      <c r="R34" s="392">
        <f t="shared" si="0"/>
        <v>0</v>
      </c>
      <c r="S34" s="406"/>
    </row>
    <row r="35" ht="15.75" customHeight="1" spans="1:19">
      <c r="A35" s="396" t="s">
        <v>161</v>
      </c>
      <c r="B35" s="375"/>
      <c r="C35" s="375"/>
      <c r="D35" s="375"/>
      <c r="E35" s="375"/>
      <c r="F35" s="375"/>
      <c r="G35" s="375"/>
      <c r="H35" s="375"/>
      <c r="I35" s="375"/>
      <c r="J35" s="375"/>
      <c r="K35" s="375"/>
      <c r="L35" s="375"/>
      <c r="M35" s="375"/>
      <c r="N35" s="375"/>
      <c r="O35" s="375"/>
      <c r="P35" s="375"/>
      <c r="Q35" s="375"/>
      <c r="R35" s="375"/>
      <c r="S35" s="375"/>
    </row>
    <row r="36" ht="15.75" customHeight="1" spans="1:19">
      <c r="A36" s="397" t="s">
        <v>162</v>
      </c>
      <c r="B36" s="375"/>
      <c r="C36" s="375"/>
      <c r="D36" s="375"/>
      <c r="E36" s="375"/>
      <c r="F36" s="375"/>
      <c r="G36" s="375"/>
      <c r="H36" s="375"/>
      <c r="I36" s="375"/>
      <c r="J36" s="375"/>
      <c r="K36" s="375"/>
      <c r="L36" s="375"/>
      <c r="M36" s="375"/>
      <c r="N36" s="375"/>
      <c r="O36" s="375"/>
      <c r="P36" s="375"/>
      <c r="Q36" s="375"/>
      <c r="R36" s="375"/>
      <c r="S36" s="375"/>
    </row>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6">
    <mergeCell ref="A1:S1"/>
    <mergeCell ref="C2:D2"/>
    <mergeCell ref="E2:F2"/>
    <mergeCell ref="C3:D3"/>
    <mergeCell ref="E3:F3"/>
    <mergeCell ref="C4:D4"/>
    <mergeCell ref="E4:F4"/>
    <mergeCell ref="H5:J5"/>
    <mergeCell ref="K5:N5"/>
    <mergeCell ref="O5:Q5"/>
    <mergeCell ref="R5:S5"/>
    <mergeCell ref="A8:E8"/>
    <mergeCell ref="A9:E9"/>
    <mergeCell ref="A10:E10"/>
    <mergeCell ref="A11:E11"/>
    <mergeCell ref="A12:E12"/>
    <mergeCell ref="A13:E13"/>
    <mergeCell ref="A14:E14"/>
    <mergeCell ref="A15:E15"/>
    <mergeCell ref="A16:E16"/>
    <mergeCell ref="A17:E17"/>
    <mergeCell ref="A18:E18"/>
    <mergeCell ref="A19:E19"/>
    <mergeCell ref="A20:E20"/>
    <mergeCell ref="A21:E21"/>
    <mergeCell ref="A22:E22"/>
    <mergeCell ref="A23:E23"/>
    <mergeCell ref="A24:E24"/>
    <mergeCell ref="A25:E25"/>
    <mergeCell ref="A26:E26"/>
    <mergeCell ref="A27:E27"/>
    <mergeCell ref="A28:E28"/>
    <mergeCell ref="A29:E29"/>
    <mergeCell ref="A30:E30"/>
    <mergeCell ref="A31:E31"/>
    <mergeCell ref="A32:E32"/>
    <mergeCell ref="A33:E33"/>
    <mergeCell ref="A34:E34"/>
    <mergeCell ref="A35:S35"/>
    <mergeCell ref="A36:S36"/>
    <mergeCell ref="F5:F7"/>
    <mergeCell ref="G5:G7"/>
    <mergeCell ref="H6:H7"/>
    <mergeCell ref="I6:I7"/>
    <mergeCell ref="J6:J7"/>
    <mergeCell ref="K6:K7"/>
    <mergeCell ref="L6:L7"/>
    <mergeCell ref="M6:M7"/>
    <mergeCell ref="N6:N7"/>
    <mergeCell ref="O6:O7"/>
    <mergeCell ref="P6:P7"/>
    <mergeCell ref="Q6:Q7"/>
    <mergeCell ref="R6:R7"/>
    <mergeCell ref="S6:S7"/>
    <mergeCell ref="G2:S4"/>
    <mergeCell ref="A5:E7"/>
  </mergeCells>
  <printOptions horizontalCentered="1" gridLines="1"/>
  <pageMargins left="0.25" right="0.25" top="0.75" bottom="0.75" header="0" footer="0"/>
  <pageSetup paperSize="1" scale="63" pageOrder="overThenDown" orientation="landscape" cellComments="atEnd"/>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outlinePr summaryBelow="0" summaryRight="0"/>
    <pageSetUpPr fitToPage="1"/>
  </sheetPr>
  <dimension ref="A1:I1003"/>
  <sheetViews>
    <sheetView showGridLines="0" topLeftCell="A2" workbookViewId="0">
      <selection activeCell="A7" sqref="A7:L48"/>
    </sheetView>
  </sheetViews>
  <sheetFormatPr defaultColWidth="14.4424778761062" defaultRowHeight="15" customHeight="1"/>
  <cols>
    <col min="1" max="1" width="4.66371681415929" style="288" customWidth="1"/>
    <col min="2" max="2" width="18.6637168141593" style="288" customWidth="1"/>
    <col min="3" max="3" width="27.6637168141593" style="288" customWidth="1"/>
    <col min="4" max="5" width="20.4424778761062" style="288" customWidth="1"/>
    <col min="6" max="6" width="10.3362831858407" style="288" customWidth="1"/>
    <col min="7" max="7" width="10" style="288" customWidth="1"/>
    <col min="8" max="9" width="10.3362831858407" style="288" customWidth="1"/>
    <col min="10" max="12" width="9.7787610619469" style="288" customWidth="1"/>
    <col min="13" max="13" width="6.33628318584071" style="288" customWidth="1"/>
    <col min="14" max="14" width="9.7787610619469" style="288" customWidth="1"/>
    <col min="15" max="16" width="9.66371681415929" style="288" customWidth="1"/>
    <col min="17" max="17" width="7.44247787610619" style="288" customWidth="1"/>
    <col min="18" max="18" width="11.4424778761062" style="288" customWidth="1"/>
    <col min="19" max="19" width="32.6637168141593" style="288" customWidth="1"/>
    <col min="20" max="26" width="13.6637168141593" style="288" customWidth="1"/>
    <col min="27" max="16384" width="14.4424778761062" style="288"/>
  </cols>
  <sheetData>
    <row r="1" ht="30" customHeight="1" spans="1:9">
      <c r="A1" s="289" t="s">
        <v>81</v>
      </c>
      <c r="B1" s="290"/>
      <c r="C1" s="290"/>
      <c r="D1" s="291"/>
      <c r="E1" s="292" t="s">
        <v>82</v>
      </c>
      <c r="F1" s="293"/>
      <c r="G1" s="290"/>
      <c r="H1" s="290"/>
      <c r="I1" s="291"/>
    </row>
    <row r="2" ht="15.75" customHeight="1" spans="1:9">
      <c r="A2" s="294" t="s">
        <v>8</v>
      </c>
      <c r="B2" s="295"/>
      <c r="C2" s="296"/>
      <c r="D2" s="297" t="s">
        <v>23</v>
      </c>
      <c r="E2" s="298"/>
      <c r="F2" s="291"/>
      <c r="G2" s="299"/>
      <c r="H2" s="300"/>
      <c r="I2" s="342"/>
    </row>
    <row r="3" ht="15.75" customHeight="1" spans="1:9">
      <c r="A3" s="301" t="s">
        <v>163</v>
      </c>
      <c r="B3" s="290"/>
      <c r="C3" s="302"/>
      <c r="D3" s="303" t="s">
        <v>26</v>
      </c>
      <c r="E3" s="298"/>
      <c r="F3" s="291"/>
      <c r="G3" s="304"/>
      <c r="I3" s="311"/>
    </row>
    <row r="4" ht="15.75" customHeight="1" spans="1:9">
      <c r="A4" s="301" t="s">
        <v>85</v>
      </c>
      <c r="B4" s="290"/>
      <c r="C4" s="296"/>
      <c r="D4" s="303" t="s">
        <v>17</v>
      </c>
      <c r="E4" s="298"/>
      <c r="F4" s="291"/>
      <c r="G4" s="304"/>
      <c r="I4" s="311"/>
    </row>
    <row r="5" ht="15.75" customHeight="1" spans="1:9">
      <c r="A5" s="301" t="s">
        <v>87</v>
      </c>
      <c r="B5" s="290"/>
      <c r="C5" s="305"/>
      <c r="D5" s="303" t="s">
        <v>21</v>
      </c>
      <c r="E5" s="298"/>
      <c r="F5" s="291"/>
      <c r="G5" s="304"/>
      <c r="I5" s="311"/>
    </row>
    <row r="6" ht="15.75" customHeight="1" spans="1:9">
      <c r="A6" s="301" t="s">
        <v>88</v>
      </c>
      <c r="B6" s="290"/>
      <c r="C6" s="306" t="s">
        <v>164</v>
      </c>
      <c r="D6" s="303" t="s">
        <v>13</v>
      </c>
      <c r="E6" s="298"/>
      <c r="F6" s="291"/>
      <c r="G6" s="307"/>
      <c r="H6" s="295"/>
      <c r="I6" s="315"/>
    </row>
    <row r="7" ht="15.75" customHeight="1" spans="1:9">
      <c r="A7" s="308"/>
      <c r="B7" s="309" t="s">
        <v>31</v>
      </c>
      <c r="C7" s="310"/>
      <c r="D7" s="310"/>
      <c r="E7" s="311"/>
      <c r="F7" s="312" t="s">
        <v>32</v>
      </c>
      <c r="G7" s="313" t="s">
        <v>14</v>
      </c>
      <c r="H7" s="312" t="s">
        <v>92</v>
      </c>
      <c r="I7" s="353" t="s">
        <v>93</v>
      </c>
    </row>
    <row r="8" customHeight="1" spans="1:9">
      <c r="A8" s="314"/>
      <c r="B8" s="307"/>
      <c r="C8" s="295"/>
      <c r="D8" s="295"/>
      <c r="E8" s="315"/>
      <c r="F8" s="316"/>
      <c r="G8" s="316"/>
      <c r="H8" s="316"/>
      <c r="I8" s="316"/>
    </row>
    <row r="9" ht="15.75" hidden="1" customHeight="1" spans="1:9">
      <c r="A9" s="317">
        <v>1</v>
      </c>
      <c r="B9" s="318" t="s">
        <v>165</v>
      </c>
      <c r="C9" s="290"/>
      <c r="D9" s="290"/>
      <c r="E9" s="291"/>
      <c r="F9" s="319">
        <v>44934</v>
      </c>
      <c r="G9" s="320"/>
      <c r="H9" s="320"/>
      <c r="I9" s="354"/>
    </row>
    <row r="10" ht="15.75" hidden="1" customHeight="1" spans="1:9">
      <c r="A10" s="321">
        <f t="shared" ref="A10:A12" si="0">A9+1</f>
        <v>2</v>
      </c>
      <c r="B10" s="322" t="s">
        <v>166</v>
      </c>
      <c r="C10" s="295"/>
      <c r="D10" s="295"/>
      <c r="E10" s="315"/>
      <c r="F10" s="323">
        <v>44930</v>
      </c>
      <c r="G10" s="320"/>
      <c r="H10" s="320"/>
      <c r="I10" s="354"/>
    </row>
    <row r="11" ht="15.75" hidden="1" customHeight="1" spans="1:9">
      <c r="A11" s="321">
        <f t="shared" si="0"/>
        <v>3</v>
      </c>
      <c r="B11" s="322" t="s">
        <v>167</v>
      </c>
      <c r="C11" s="295"/>
      <c r="D11" s="295"/>
      <c r="E11" s="315"/>
      <c r="F11" s="323">
        <v>44930</v>
      </c>
      <c r="G11" s="324"/>
      <c r="H11" s="320"/>
      <c r="I11" s="354"/>
    </row>
    <row r="12" ht="15.75" hidden="1" customHeight="1" spans="1:9">
      <c r="A12" s="321">
        <f t="shared" si="0"/>
        <v>4</v>
      </c>
      <c r="B12" s="322" t="s">
        <v>168</v>
      </c>
      <c r="C12" s="295"/>
      <c r="D12" s="295"/>
      <c r="E12" s="315"/>
      <c r="F12" s="323">
        <v>44930</v>
      </c>
      <c r="G12" s="320"/>
      <c r="H12" s="320"/>
      <c r="I12" s="354"/>
    </row>
    <row r="13" ht="15.75" customHeight="1" spans="1:9">
      <c r="A13" s="321"/>
      <c r="B13" s="325" t="s">
        <v>169</v>
      </c>
      <c r="C13" s="290"/>
      <c r="D13" s="290"/>
      <c r="E13" s="291"/>
      <c r="F13" s="326">
        <v>44928</v>
      </c>
      <c r="G13" s="327">
        <v>0</v>
      </c>
      <c r="H13" s="320">
        <f t="shared" ref="H13:I13" si="1">SUM(G13)</f>
        <v>0</v>
      </c>
      <c r="I13" s="320">
        <f t="shared" si="1"/>
        <v>0</v>
      </c>
    </row>
    <row r="14" ht="15.75" customHeight="1" spans="1:9">
      <c r="A14" s="321"/>
      <c r="B14" s="325" t="s">
        <v>170</v>
      </c>
      <c r="C14" s="290"/>
      <c r="D14" s="290"/>
      <c r="E14" s="291"/>
      <c r="F14" s="328">
        <v>44930</v>
      </c>
      <c r="G14" s="327">
        <v>0</v>
      </c>
      <c r="H14" s="320">
        <f t="shared" ref="H14:I14" si="2">SUM(G14+0.5)</f>
        <v>0.5</v>
      </c>
      <c r="I14" s="320">
        <f t="shared" si="2"/>
        <v>1</v>
      </c>
    </row>
    <row r="15" ht="15.75" customHeight="1" spans="1:9">
      <c r="A15" s="321"/>
      <c r="B15" s="318" t="s">
        <v>171</v>
      </c>
      <c r="C15" s="290"/>
      <c r="D15" s="290"/>
      <c r="E15" s="291"/>
      <c r="F15" s="328">
        <v>44930</v>
      </c>
      <c r="G15" s="327">
        <v>0</v>
      </c>
      <c r="H15" s="320">
        <f t="shared" ref="H15:I16" si="3">SUM(G15+0.25)</f>
        <v>0.25</v>
      </c>
      <c r="I15" s="320">
        <f t="shared" si="3"/>
        <v>0.5</v>
      </c>
    </row>
    <row r="16" ht="15.75" customHeight="1" spans="1:9">
      <c r="A16" s="321"/>
      <c r="B16" s="318" t="s">
        <v>172</v>
      </c>
      <c r="C16" s="290"/>
      <c r="D16" s="290"/>
      <c r="E16" s="291"/>
      <c r="F16" s="329">
        <v>44930</v>
      </c>
      <c r="G16" s="327">
        <v>0</v>
      </c>
      <c r="H16" s="320">
        <f t="shared" si="3"/>
        <v>0.25</v>
      </c>
      <c r="I16" s="320">
        <f t="shared" si="3"/>
        <v>0.5</v>
      </c>
    </row>
    <row r="17" ht="15.75" customHeight="1" spans="1:9">
      <c r="A17" s="321"/>
      <c r="B17" s="318" t="s">
        <v>173</v>
      </c>
      <c r="C17" s="290"/>
      <c r="D17" s="290"/>
      <c r="E17" s="291"/>
      <c r="F17" s="328">
        <v>44930</v>
      </c>
      <c r="G17" s="327">
        <v>0</v>
      </c>
      <c r="H17" s="320">
        <f t="shared" ref="H17:I17" si="4">SUM(G17+0.125)</f>
        <v>0.125</v>
      </c>
      <c r="I17" s="320">
        <f t="shared" si="4"/>
        <v>0.25</v>
      </c>
    </row>
    <row r="18" ht="15.75" customHeight="1" spans="1:9">
      <c r="A18" s="321"/>
      <c r="B18" s="318" t="s">
        <v>47</v>
      </c>
      <c r="C18" s="290"/>
      <c r="D18" s="290"/>
      <c r="E18" s="291"/>
      <c r="F18" s="326">
        <v>44928</v>
      </c>
      <c r="G18" s="327">
        <v>0</v>
      </c>
      <c r="H18" s="320">
        <f t="shared" ref="H18:I18" si="5">SUM(G18+0.25)</f>
        <v>0.25</v>
      </c>
      <c r="I18" s="320">
        <f t="shared" si="5"/>
        <v>0.5</v>
      </c>
    </row>
    <row r="19" ht="15.75" hidden="1" customHeight="1" spans="1:9">
      <c r="A19" s="321"/>
      <c r="B19" s="318" t="s">
        <v>174</v>
      </c>
      <c r="C19" s="290"/>
      <c r="D19" s="290"/>
      <c r="E19" s="291"/>
      <c r="F19" s="330">
        <v>44930</v>
      </c>
      <c r="G19" s="327">
        <v>0</v>
      </c>
      <c r="H19" s="331"/>
      <c r="I19" s="355"/>
    </row>
    <row r="20" ht="15.75" hidden="1" customHeight="1" spans="1:9">
      <c r="A20" s="321"/>
      <c r="B20" s="318" t="s">
        <v>175</v>
      </c>
      <c r="C20" s="290"/>
      <c r="D20" s="290"/>
      <c r="E20" s="291"/>
      <c r="F20" s="330">
        <v>44930</v>
      </c>
      <c r="G20" s="327">
        <v>0</v>
      </c>
      <c r="H20" s="331"/>
      <c r="I20" s="355"/>
    </row>
    <row r="21" ht="15.75" hidden="1" customHeight="1" spans="1:9">
      <c r="A21" s="321"/>
      <c r="B21" s="318" t="s">
        <v>176</v>
      </c>
      <c r="C21" s="290"/>
      <c r="D21" s="290"/>
      <c r="E21" s="291"/>
      <c r="F21" s="330">
        <v>44930</v>
      </c>
      <c r="G21" s="327">
        <v>0</v>
      </c>
      <c r="H21" s="331"/>
      <c r="I21" s="355"/>
    </row>
    <row r="22" ht="15.75" customHeight="1" spans="1:9">
      <c r="A22" s="321"/>
      <c r="B22" s="318" t="s">
        <v>177</v>
      </c>
      <c r="C22" s="290"/>
      <c r="D22" s="290"/>
      <c r="E22" s="291"/>
      <c r="F22" s="328">
        <v>44930</v>
      </c>
      <c r="G22" s="327">
        <v>0</v>
      </c>
      <c r="H22" s="320">
        <f t="shared" ref="H22:I22" si="6">SUM(G22+0.125)</f>
        <v>0.125</v>
      </c>
      <c r="I22" s="320">
        <f t="shared" si="6"/>
        <v>0.25</v>
      </c>
    </row>
    <row r="23" ht="15.75" customHeight="1" spans="1:9">
      <c r="A23" s="321"/>
      <c r="B23" s="318" t="s">
        <v>51</v>
      </c>
      <c r="C23" s="290"/>
      <c r="D23" s="290"/>
      <c r="E23" s="291"/>
      <c r="F23" s="326">
        <v>44928</v>
      </c>
      <c r="G23" s="327">
        <v>0</v>
      </c>
      <c r="H23" s="320">
        <f t="shared" ref="H23:I23" si="7">SUM(G23+0.25)</f>
        <v>0.25</v>
      </c>
      <c r="I23" s="320">
        <f t="shared" si="7"/>
        <v>0.5</v>
      </c>
    </row>
    <row r="24" ht="15.75" customHeight="1" spans="1:9">
      <c r="A24" s="321"/>
      <c r="B24" s="318" t="s">
        <v>73</v>
      </c>
      <c r="C24" s="290"/>
      <c r="D24" s="290"/>
      <c r="E24" s="291"/>
      <c r="F24" s="330">
        <v>0.25</v>
      </c>
      <c r="G24" s="327">
        <v>0</v>
      </c>
      <c r="H24" s="331">
        <f t="shared" ref="H24:I24" si="8">SUM(G24+0)</f>
        <v>0</v>
      </c>
      <c r="I24" s="331">
        <f t="shared" si="8"/>
        <v>0</v>
      </c>
    </row>
    <row r="25" ht="15.75" customHeight="1" spans="1:9">
      <c r="A25" s="321"/>
      <c r="B25" s="318" t="s">
        <v>79</v>
      </c>
      <c r="C25" s="290"/>
      <c r="D25" s="290"/>
      <c r="E25" s="291"/>
      <c r="F25" s="330">
        <v>0.25</v>
      </c>
      <c r="G25" s="327">
        <v>0</v>
      </c>
      <c r="H25" s="332">
        <f>SUM(G25+0.5)</f>
        <v>0.5</v>
      </c>
      <c r="I25" s="356">
        <f>SUM(H25+0)</f>
        <v>0.5</v>
      </c>
    </row>
    <row r="26" ht="15.75" customHeight="1" spans="1:9">
      <c r="A26" s="321"/>
      <c r="B26" s="318"/>
      <c r="C26" s="290"/>
      <c r="D26" s="290"/>
      <c r="E26" s="291"/>
      <c r="F26" s="333"/>
      <c r="G26" s="327"/>
      <c r="H26" s="332"/>
      <c r="I26" s="356"/>
    </row>
    <row r="27" ht="15.75" customHeight="1" spans="1:9">
      <c r="A27" s="321"/>
      <c r="B27" s="318" t="s">
        <v>77</v>
      </c>
      <c r="C27" s="290"/>
      <c r="D27" s="290"/>
      <c r="E27" s="291"/>
      <c r="F27" s="334">
        <v>44930</v>
      </c>
      <c r="G27" s="327">
        <v>0</v>
      </c>
      <c r="H27" s="331">
        <f t="shared" ref="H27:I27" si="9">SUM(G27+0)</f>
        <v>0</v>
      </c>
      <c r="I27" s="331">
        <f t="shared" si="9"/>
        <v>0</v>
      </c>
    </row>
    <row r="28" ht="15.75" customHeight="1" spans="1:9">
      <c r="A28" s="321"/>
      <c r="B28" s="318" t="s">
        <v>178</v>
      </c>
      <c r="C28" s="290"/>
      <c r="D28" s="290"/>
      <c r="E28" s="291"/>
      <c r="F28" s="333">
        <v>0.125</v>
      </c>
      <c r="G28" s="327">
        <v>0</v>
      </c>
      <c r="H28" s="332">
        <f t="shared" ref="H28:I28" si="10">SUM(G28+3/8)</f>
        <v>0.375</v>
      </c>
      <c r="I28" s="332">
        <f t="shared" si="10"/>
        <v>0.75</v>
      </c>
    </row>
    <row r="29" ht="15.75" customHeight="1" spans="1:9">
      <c r="A29" s="321"/>
      <c r="B29" s="318"/>
      <c r="C29" s="290"/>
      <c r="D29" s="290"/>
      <c r="E29" s="291"/>
      <c r="F29" s="333"/>
      <c r="G29" s="327"/>
      <c r="H29" s="332"/>
      <c r="I29" s="356"/>
    </row>
    <row r="30" ht="15.75" customHeight="1" spans="1:9">
      <c r="A30" s="321"/>
      <c r="B30" s="318" t="s">
        <v>179</v>
      </c>
      <c r="C30" s="290"/>
      <c r="D30" s="290"/>
      <c r="E30" s="291"/>
      <c r="F30" s="323">
        <v>44928</v>
      </c>
      <c r="G30" s="327">
        <v>0</v>
      </c>
      <c r="H30" s="332">
        <f t="shared" ref="H30:I40" si="11">SUM(G30+2.5)</f>
        <v>2.5</v>
      </c>
      <c r="I30" s="332">
        <f t="shared" si="11"/>
        <v>5</v>
      </c>
    </row>
    <row r="31" ht="15.75" customHeight="1" spans="1:9">
      <c r="A31" s="321"/>
      <c r="B31" s="318" t="s">
        <v>180</v>
      </c>
      <c r="C31" s="290"/>
      <c r="D31" s="290"/>
      <c r="E31" s="291"/>
      <c r="F31" s="323">
        <v>44928</v>
      </c>
      <c r="G31" s="327">
        <v>0</v>
      </c>
      <c r="H31" s="332">
        <f t="shared" si="11"/>
        <v>2.5</v>
      </c>
      <c r="I31" s="332">
        <f t="shared" si="11"/>
        <v>5</v>
      </c>
    </row>
    <row r="32" ht="15.75" customHeight="1" spans="1:9">
      <c r="A32" s="321"/>
      <c r="B32" s="318" t="s">
        <v>181</v>
      </c>
      <c r="C32" s="290"/>
      <c r="D32" s="290"/>
      <c r="E32" s="291"/>
      <c r="F32" s="323">
        <v>44928</v>
      </c>
      <c r="G32" s="327">
        <v>0</v>
      </c>
      <c r="H32" s="332">
        <f t="shared" si="11"/>
        <v>2.5</v>
      </c>
      <c r="I32" s="332">
        <f t="shared" si="11"/>
        <v>5</v>
      </c>
    </row>
    <row r="33" ht="15.75" customHeight="1" spans="1:9">
      <c r="A33" s="321"/>
      <c r="B33" s="318" t="s">
        <v>182</v>
      </c>
      <c r="C33" s="290"/>
      <c r="D33" s="290"/>
      <c r="E33" s="291"/>
      <c r="F33" s="323">
        <v>44928</v>
      </c>
      <c r="G33" s="327">
        <v>0</v>
      </c>
      <c r="H33" s="332">
        <f t="shared" si="11"/>
        <v>2.5</v>
      </c>
      <c r="I33" s="332">
        <f t="shared" si="11"/>
        <v>5</v>
      </c>
    </row>
    <row r="34" ht="15.75" customHeight="1" spans="1:9">
      <c r="A34" s="321"/>
      <c r="B34" s="318" t="s">
        <v>183</v>
      </c>
      <c r="C34" s="290"/>
      <c r="D34" s="290"/>
      <c r="E34" s="291"/>
      <c r="F34" s="323">
        <v>44928</v>
      </c>
      <c r="G34" s="327">
        <v>0</v>
      </c>
      <c r="H34" s="332">
        <f t="shared" si="11"/>
        <v>2.5</v>
      </c>
      <c r="I34" s="332">
        <f t="shared" si="11"/>
        <v>5</v>
      </c>
    </row>
    <row r="35" ht="15.75" customHeight="1" spans="1:9">
      <c r="A35" s="321"/>
      <c r="B35" s="318" t="s">
        <v>184</v>
      </c>
      <c r="C35" s="290"/>
      <c r="D35" s="290"/>
      <c r="E35" s="291"/>
      <c r="F35" s="323">
        <v>44928</v>
      </c>
      <c r="G35" s="327">
        <v>0</v>
      </c>
      <c r="H35" s="332">
        <f t="shared" si="11"/>
        <v>2.5</v>
      </c>
      <c r="I35" s="332">
        <f t="shared" si="11"/>
        <v>5</v>
      </c>
    </row>
    <row r="36" ht="15.75" customHeight="1" spans="1:9">
      <c r="A36" s="321"/>
      <c r="B36" s="318" t="s">
        <v>185</v>
      </c>
      <c r="C36" s="290"/>
      <c r="D36" s="290"/>
      <c r="E36" s="291"/>
      <c r="F36" s="323">
        <v>44928</v>
      </c>
      <c r="G36" s="327">
        <v>0</v>
      </c>
      <c r="H36" s="332">
        <f t="shared" si="11"/>
        <v>2.5</v>
      </c>
      <c r="I36" s="332">
        <f t="shared" si="11"/>
        <v>5</v>
      </c>
    </row>
    <row r="37" ht="15.75" customHeight="1" spans="1:9">
      <c r="A37" s="321"/>
      <c r="B37" s="318" t="s">
        <v>186</v>
      </c>
      <c r="C37" s="290"/>
      <c r="D37" s="290"/>
      <c r="E37" s="291"/>
      <c r="F37" s="323">
        <v>44928</v>
      </c>
      <c r="G37" s="335">
        <v>0</v>
      </c>
      <c r="H37" s="332">
        <f t="shared" si="11"/>
        <v>2.5</v>
      </c>
      <c r="I37" s="332">
        <f t="shared" si="11"/>
        <v>5</v>
      </c>
    </row>
    <row r="38" ht="15.75" hidden="1" customHeight="1" spans="1:9">
      <c r="A38" s="321"/>
      <c r="B38" s="318" t="s">
        <v>187</v>
      </c>
      <c r="C38" s="290"/>
      <c r="D38" s="290"/>
      <c r="E38" s="291"/>
      <c r="F38" s="333">
        <v>44993</v>
      </c>
      <c r="G38" s="336">
        <v>0</v>
      </c>
      <c r="H38" s="337">
        <f t="shared" si="11"/>
        <v>2.5</v>
      </c>
      <c r="I38" s="337">
        <f t="shared" si="11"/>
        <v>5</v>
      </c>
    </row>
    <row r="39" ht="15.75" customHeight="1" spans="1:9">
      <c r="A39" s="321"/>
      <c r="B39" s="318" t="s">
        <v>188</v>
      </c>
      <c r="C39" s="290"/>
      <c r="D39" s="290"/>
      <c r="E39" s="291"/>
      <c r="F39" s="323">
        <v>44928</v>
      </c>
      <c r="G39" s="336">
        <v>0</v>
      </c>
      <c r="H39" s="337">
        <f t="shared" si="11"/>
        <v>2.5</v>
      </c>
      <c r="I39" s="337">
        <f t="shared" si="11"/>
        <v>5</v>
      </c>
    </row>
    <row r="40" ht="15.75" customHeight="1" spans="1:9">
      <c r="A40" s="321"/>
      <c r="B40" s="318" t="s">
        <v>189</v>
      </c>
      <c r="C40" s="290"/>
      <c r="D40" s="290"/>
      <c r="E40" s="291"/>
      <c r="F40" s="323">
        <v>44928</v>
      </c>
      <c r="G40" s="327">
        <v>0</v>
      </c>
      <c r="H40" s="337">
        <f t="shared" si="11"/>
        <v>2.5</v>
      </c>
      <c r="I40" s="337">
        <f t="shared" si="11"/>
        <v>5</v>
      </c>
    </row>
    <row r="41" ht="15.75" customHeight="1" spans="1:9">
      <c r="A41" s="321"/>
      <c r="B41" s="338"/>
      <c r="C41" s="290"/>
      <c r="D41" s="290"/>
      <c r="E41" s="291"/>
      <c r="F41" s="333"/>
      <c r="G41" s="327"/>
      <c r="H41" s="339"/>
      <c r="I41" s="356"/>
    </row>
    <row r="42" ht="15.75" customHeight="1" spans="1:9">
      <c r="A42" s="321"/>
      <c r="B42" s="318" t="s">
        <v>190</v>
      </c>
      <c r="C42" s="290"/>
      <c r="D42" s="290"/>
      <c r="E42" s="291"/>
      <c r="F42" s="333">
        <v>0.125</v>
      </c>
      <c r="G42" s="327">
        <v>0</v>
      </c>
      <c r="H42" s="320">
        <f t="shared" ref="H42:I44" si="12">SUM(G42+0.25)</f>
        <v>0.25</v>
      </c>
      <c r="I42" s="320">
        <f t="shared" si="12"/>
        <v>0.5</v>
      </c>
    </row>
    <row r="43" ht="15.75" customHeight="1" spans="1:9">
      <c r="A43" s="321"/>
      <c r="B43" s="318" t="s">
        <v>191</v>
      </c>
      <c r="C43" s="290"/>
      <c r="D43" s="290"/>
      <c r="E43" s="291"/>
      <c r="F43" s="333">
        <v>0.125</v>
      </c>
      <c r="G43" s="327">
        <v>0</v>
      </c>
      <c r="H43" s="320">
        <f t="shared" si="12"/>
        <v>0.25</v>
      </c>
      <c r="I43" s="320">
        <f t="shared" si="12"/>
        <v>0.5</v>
      </c>
    </row>
    <row r="44" ht="15.75" customHeight="1" spans="1:9">
      <c r="A44" s="321"/>
      <c r="B44" s="318" t="s">
        <v>192</v>
      </c>
      <c r="C44" s="290"/>
      <c r="D44" s="290"/>
      <c r="E44" s="291"/>
      <c r="F44" s="333">
        <v>0.125</v>
      </c>
      <c r="G44" s="327">
        <v>0</v>
      </c>
      <c r="H44" s="320">
        <f t="shared" si="12"/>
        <v>0.25</v>
      </c>
      <c r="I44" s="320">
        <f t="shared" si="12"/>
        <v>0.5</v>
      </c>
    </row>
    <row r="45" ht="15.75" hidden="1" customHeight="1" spans="1:9">
      <c r="A45" s="321"/>
      <c r="B45" s="318" t="s">
        <v>193</v>
      </c>
      <c r="C45" s="290"/>
      <c r="D45" s="290"/>
      <c r="E45" s="291"/>
      <c r="F45" s="333">
        <v>44934</v>
      </c>
      <c r="G45" s="327">
        <v>0</v>
      </c>
      <c r="H45" s="340"/>
      <c r="I45" s="355"/>
    </row>
    <row r="46" ht="15.75" hidden="1" customHeight="1" spans="1:9">
      <c r="A46" s="321"/>
      <c r="B46" s="318" t="s">
        <v>194</v>
      </c>
      <c r="C46" s="290"/>
      <c r="D46" s="290"/>
      <c r="E46" s="291"/>
      <c r="F46" s="333">
        <v>44934</v>
      </c>
      <c r="G46" s="327">
        <v>0</v>
      </c>
      <c r="H46" s="339"/>
      <c r="I46" s="356"/>
    </row>
    <row r="47" ht="15.75" customHeight="1" spans="1:9">
      <c r="A47" s="321"/>
      <c r="B47" s="318" t="s">
        <v>195</v>
      </c>
      <c r="C47" s="290"/>
      <c r="D47" s="290"/>
      <c r="E47" s="291"/>
      <c r="F47" s="333">
        <v>0.125</v>
      </c>
      <c r="G47" s="327">
        <v>0</v>
      </c>
      <c r="H47" s="320">
        <f t="shared" ref="H47:I48" si="13">SUM(G47+0.25)</f>
        <v>0.25</v>
      </c>
      <c r="I47" s="320">
        <f t="shared" si="13"/>
        <v>0.5</v>
      </c>
    </row>
    <row r="48" ht="15.75" customHeight="1" spans="1:9">
      <c r="A48" s="321"/>
      <c r="B48" s="318" t="s">
        <v>196</v>
      </c>
      <c r="C48" s="290"/>
      <c r="D48" s="290"/>
      <c r="E48" s="291"/>
      <c r="F48" s="333">
        <v>0.125</v>
      </c>
      <c r="G48" s="327">
        <v>0</v>
      </c>
      <c r="H48" s="320">
        <f t="shared" si="13"/>
        <v>0.25</v>
      </c>
      <c r="I48" s="320">
        <f t="shared" si="13"/>
        <v>0.5</v>
      </c>
    </row>
    <row r="49" ht="15.75" hidden="1" customHeight="1" spans="1:9">
      <c r="A49" s="321"/>
      <c r="B49" s="318" t="s">
        <v>197</v>
      </c>
      <c r="C49" s="290"/>
      <c r="D49" s="290"/>
      <c r="E49" s="291"/>
      <c r="F49" s="333">
        <v>0.125</v>
      </c>
      <c r="G49" s="327">
        <v>0</v>
      </c>
      <c r="H49" s="339"/>
      <c r="I49" s="356"/>
    </row>
    <row r="50" ht="15.75" customHeight="1" spans="1:9">
      <c r="A50" s="321"/>
      <c r="B50" s="341" t="s">
        <v>125</v>
      </c>
      <c r="C50" s="300"/>
      <c r="D50" s="300"/>
      <c r="E50" s="342"/>
      <c r="F50" s="333">
        <v>0.125</v>
      </c>
      <c r="G50" s="343">
        <v>0</v>
      </c>
      <c r="H50" s="344">
        <f t="shared" ref="H50:I50" si="14">SUM(G50+0.125)</f>
        <v>0.125</v>
      </c>
      <c r="I50" s="344">
        <f t="shared" si="14"/>
        <v>0.25</v>
      </c>
    </row>
    <row r="51" ht="15.75" customHeight="1" spans="1:9">
      <c r="A51" s="345"/>
      <c r="B51" s="346" t="s">
        <v>198</v>
      </c>
      <c r="C51" s="346"/>
      <c r="D51" s="346"/>
      <c r="E51" s="346"/>
      <c r="F51" s="347">
        <v>0.125</v>
      </c>
      <c r="G51" s="348">
        <v>0</v>
      </c>
      <c r="H51" s="349">
        <f>SUM(G51+0.625)</f>
        <v>0.625</v>
      </c>
      <c r="I51" s="349">
        <f>SUM(H51+0.625)</f>
        <v>1.25</v>
      </c>
    </row>
    <row r="52" ht="15.75" customHeight="1" spans="1:9">
      <c r="A52" s="321"/>
      <c r="B52" s="322"/>
      <c r="C52" s="295"/>
      <c r="D52" s="295"/>
      <c r="E52" s="315"/>
      <c r="F52" s="333"/>
      <c r="G52" s="350"/>
      <c r="H52" s="351"/>
      <c r="I52" s="357"/>
    </row>
    <row r="53" ht="15.75" customHeight="1" spans="1:9">
      <c r="A53" s="321"/>
      <c r="B53" s="318" t="s">
        <v>199</v>
      </c>
      <c r="C53" s="290"/>
      <c r="D53" s="290"/>
      <c r="E53" s="291"/>
      <c r="F53" s="333">
        <v>0.125</v>
      </c>
      <c r="G53" s="327">
        <v>0</v>
      </c>
      <c r="H53" s="332">
        <f t="shared" ref="H53:I53" si="15">SUM(G53+1/16)</f>
        <v>0.0625</v>
      </c>
      <c r="I53" s="332">
        <f t="shared" si="15"/>
        <v>0.125</v>
      </c>
    </row>
    <row r="54" ht="15.75" hidden="1" customHeight="1" spans="1:9">
      <c r="A54" s="321"/>
      <c r="B54" s="318" t="s">
        <v>200</v>
      </c>
      <c r="C54" s="290"/>
      <c r="D54" s="290"/>
      <c r="E54" s="291"/>
      <c r="F54" s="333">
        <v>44934</v>
      </c>
      <c r="G54" s="327">
        <v>0</v>
      </c>
      <c r="H54" s="339"/>
      <c r="I54" s="356"/>
    </row>
    <row r="55" ht="15.75" customHeight="1" spans="1:9">
      <c r="A55" s="321"/>
      <c r="B55" s="318" t="s">
        <v>201</v>
      </c>
      <c r="C55" s="290"/>
      <c r="D55" s="290"/>
      <c r="E55" s="291"/>
      <c r="F55" s="333">
        <v>0.125</v>
      </c>
      <c r="G55" s="327">
        <v>0</v>
      </c>
      <c r="H55" s="332">
        <f t="shared" ref="H55:I55" si="16">SUM(G55+1/16)</f>
        <v>0.0625</v>
      </c>
      <c r="I55" s="332">
        <f t="shared" si="16"/>
        <v>0.125</v>
      </c>
    </row>
    <row r="56" ht="15.75" customHeight="1" spans="1:9">
      <c r="A56" s="321"/>
      <c r="B56" s="318"/>
      <c r="C56" s="290"/>
      <c r="D56" s="290"/>
      <c r="E56" s="291"/>
      <c r="F56" s="333"/>
      <c r="G56" s="327"/>
      <c r="H56" s="339"/>
      <c r="I56" s="356"/>
    </row>
    <row r="57" ht="15.75" customHeight="1" spans="1:9">
      <c r="A57" s="321"/>
      <c r="B57" s="352" t="s">
        <v>202</v>
      </c>
      <c r="C57" s="290"/>
      <c r="D57" s="290"/>
      <c r="E57" s="291"/>
      <c r="F57" s="333"/>
      <c r="G57" s="327"/>
      <c r="H57" s="339"/>
      <c r="I57" s="356"/>
    </row>
    <row r="58" ht="15.75" hidden="1" customHeight="1" spans="1:9">
      <c r="A58" s="321"/>
      <c r="B58" s="318" t="s">
        <v>203</v>
      </c>
      <c r="C58" s="290"/>
      <c r="D58" s="290"/>
      <c r="E58" s="291"/>
      <c r="F58" s="333">
        <v>44934</v>
      </c>
      <c r="G58" s="327">
        <v>0</v>
      </c>
      <c r="H58" s="340"/>
      <c r="I58" s="355"/>
    </row>
    <row r="59" ht="15.75" hidden="1" customHeight="1" spans="1:9">
      <c r="A59" s="321"/>
      <c r="B59" s="318" t="s">
        <v>204</v>
      </c>
      <c r="C59" s="290"/>
      <c r="D59" s="290"/>
      <c r="E59" s="291"/>
      <c r="F59" s="333">
        <v>44934</v>
      </c>
      <c r="G59" s="327">
        <v>0</v>
      </c>
      <c r="H59" s="340"/>
      <c r="I59" s="355"/>
    </row>
    <row r="60" ht="15.75" hidden="1" customHeight="1" spans="1:9">
      <c r="A60" s="321"/>
      <c r="B60" s="318" t="s">
        <v>205</v>
      </c>
      <c r="C60" s="290"/>
      <c r="D60" s="290"/>
      <c r="E60" s="291"/>
      <c r="F60" s="333">
        <v>44930</v>
      </c>
      <c r="G60" s="327">
        <v>0</v>
      </c>
      <c r="H60" s="339"/>
      <c r="I60" s="356"/>
    </row>
    <row r="61" ht="15.75" hidden="1" customHeight="1" spans="1:9">
      <c r="A61" s="321"/>
      <c r="B61" s="318"/>
      <c r="C61" s="290"/>
      <c r="D61" s="290"/>
      <c r="E61" s="291"/>
      <c r="F61" s="333"/>
      <c r="G61" s="327">
        <v>0</v>
      </c>
      <c r="H61" s="340"/>
      <c r="I61" s="358"/>
    </row>
    <row r="62" ht="15.75" hidden="1" customHeight="1" spans="1:9">
      <c r="A62" s="321"/>
      <c r="B62" s="318"/>
      <c r="C62" s="290"/>
      <c r="D62" s="290"/>
      <c r="E62" s="291"/>
      <c r="F62" s="333"/>
      <c r="G62" s="327">
        <v>0</v>
      </c>
      <c r="H62" s="339"/>
      <c r="I62" s="356"/>
    </row>
    <row r="63" ht="15.75" hidden="1" customHeight="1" spans="1:9">
      <c r="A63" s="321"/>
      <c r="B63" s="318" t="s">
        <v>206</v>
      </c>
      <c r="C63" s="290"/>
      <c r="D63" s="290"/>
      <c r="E63" s="291"/>
      <c r="F63" s="333">
        <v>44934</v>
      </c>
      <c r="G63" s="327">
        <v>0</v>
      </c>
      <c r="H63" s="340"/>
      <c r="I63" s="358"/>
    </row>
    <row r="64" ht="15.75" hidden="1" customHeight="1" spans="1:9">
      <c r="A64" s="321"/>
      <c r="B64" s="318" t="s">
        <v>207</v>
      </c>
      <c r="C64" s="290"/>
      <c r="D64" s="290"/>
      <c r="E64" s="291"/>
      <c r="F64" s="333">
        <v>44934</v>
      </c>
      <c r="G64" s="327">
        <v>0</v>
      </c>
      <c r="H64" s="340"/>
      <c r="I64" s="358"/>
    </row>
    <row r="65" ht="15.75" hidden="1" customHeight="1" spans="1:9">
      <c r="A65" s="321"/>
      <c r="B65" s="318" t="s">
        <v>208</v>
      </c>
      <c r="C65" s="290"/>
      <c r="D65" s="290"/>
      <c r="E65" s="291"/>
      <c r="F65" s="333">
        <v>44934</v>
      </c>
      <c r="G65" s="327">
        <v>0</v>
      </c>
      <c r="H65" s="340"/>
      <c r="I65" s="358"/>
    </row>
    <row r="66" ht="15.75" hidden="1" customHeight="1" spans="1:9">
      <c r="A66" s="321"/>
      <c r="B66" s="318" t="s">
        <v>209</v>
      </c>
      <c r="C66" s="290"/>
      <c r="D66" s="290"/>
      <c r="E66" s="291"/>
      <c r="F66" s="333">
        <v>44934</v>
      </c>
      <c r="G66" s="327">
        <v>0</v>
      </c>
      <c r="H66" s="340"/>
      <c r="I66" s="358"/>
    </row>
    <row r="67" ht="15.75" hidden="1" customHeight="1" spans="1:9">
      <c r="A67" s="321"/>
      <c r="B67" s="318" t="s">
        <v>210</v>
      </c>
      <c r="C67" s="290"/>
      <c r="D67" s="290"/>
      <c r="E67" s="291"/>
      <c r="F67" s="333">
        <v>44934</v>
      </c>
      <c r="G67" s="327">
        <v>0</v>
      </c>
      <c r="H67" s="339"/>
      <c r="I67" s="356"/>
    </row>
    <row r="68" ht="15.75" customHeight="1" spans="1:9">
      <c r="A68" s="321"/>
      <c r="B68" s="318" t="s">
        <v>211</v>
      </c>
      <c r="C68" s="290"/>
      <c r="D68" s="290"/>
      <c r="E68" s="291"/>
      <c r="F68" s="333">
        <v>0.125</v>
      </c>
      <c r="G68" s="327">
        <v>0</v>
      </c>
      <c r="H68" s="332">
        <f t="shared" ref="H68:I70" si="17">SUM(G68+5/8)</f>
        <v>0.625</v>
      </c>
      <c r="I68" s="332">
        <f t="shared" si="17"/>
        <v>1.25</v>
      </c>
    </row>
    <row r="69" ht="15.75" customHeight="1" spans="1:9">
      <c r="A69" s="321"/>
      <c r="B69" s="318" t="s">
        <v>212</v>
      </c>
      <c r="C69" s="290"/>
      <c r="D69" s="290"/>
      <c r="E69" s="291"/>
      <c r="F69" s="333">
        <v>0.125</v>
      </c>
      <c r="G69" s="327">
        <v>0</v>
      </c>
      <c r="H69" s="332">
        <f t="shared" si="17"/>
        <v>0.625</v>
      </c>
      <c r="I69" s="332">
        <f t="shared" si="17"/>
        <v>1.25</v>
      </c>
    </row>
    <row r="70" ht="15.75" customHeight="1" spans="1:9">
      <c r="A70" s="321"/>
      <c r="B70" s="318" t="s">
        <v>213</v>
      </c>
      <c r="C70" s="290"/>
      <c r="D70" s="290"/>
      <c r="E70" s="291"/>
      <c r="F70" s="333">
        <v>0.125</v>
      </c>
      <c r="G70" s="327">
        <v>0</v>
      </c>
      <c r="H70" s="332">
        <f t="shared" si="17"/>
        <v>0.625</v>
      </c>
      <c r="I70" s="332">
        <f t="shared" si="17"/>
        <v>1.25</v>
      </c>
    </row>
    <row r="71" ht="15.75" customHeight="1" spans="1:9">
      <c r="A71" s="321"/>
      <c r="B71" s="318" t="s">
        <v>214</v>
      </c>
      <c r="C71" s="290"/>
      <c r="D71" s="290"/>
      <c r="E71" s="291"/>
      <c r="F71" s="333">
        <v>0.125</v>
      </c>
      <c r="G71" s="327">
        <v>0</v>
      </c>
      <c r="H71" s="332">
        <f t="shared" ref="H71:I71" si="18">SUM(G71+0)</f>
        <v>0</v>
      </c>
      <c r="I71" s="332">
        <f t="shared" si="18"/>
        <v>0</v>
      </c>
    </row>
    <row r="72" ht="15.75" customHeight="1" spans="1:9">
      <c r="A72" s="321"/>
      <c r="B72" s="318" t="s">
        <v>215</v>
      </c>
      <c r="C72" s="290"/>
      <c r="D72" s="290"/>
      <c r="E72" s="291"/>
      <c r="F72" s="323">
        <v>44934</v>
      </c>
      <c r="G72" s="327">
        <v>0</v>
      </c>
      <c r="H72" s="332">
        <f t="shared" ref="H72:I72" si="19">SUM(G72+0)</f>
        <v>0</v>
      </c>
      <c r="I72" s="332">
        <f t="shared" si="19"/>
        <v>0</v>
      </c>
    </row>
    <row r="73" ht="15.75" hidden="1" customHeight="1" spans="1:9">
      <c r="A73" s="321"/>
      <c r="B73" s="318" t="s">
        <v>216</v>
      </c>
      <c r="C73" s="290"/>
      <c r="D73" s="290"/>
      <c r="E73" s="291"/>
      <c r="F73" s="323">
        <v>44934</v>
      </c>
      <c r="G73" s="327">
        <v>0</v>
      </c>
      <c r="H73" s="340"/>
      <c r="I73" s="358"/>
    </row>
    <row r="74" ht="15.75" customHeight="1" spans="1:9">
      <c r="A74" s="321"/>
      <c r="B74" s="318" t="s">
        <v>217</v>
      </c>
      <c r="C74" s="290"/>
      <c r="D74" s="290"/>
      <c r="E74" s="291"/>
      <c r="F74" s="323">
        <v>44934</v>
      </c>
      <c r="G74" s="327">
        <v>0</v>
      </c>
      <c r="H74" s="331">
        <f t="shared" ref="H74:I75" si="20">SUM(G74+0)</f>
        <v>0</v>
      </c>
      <c r="I74" s="331">
        <f t="shared" si="20"/>
        <v>0</v>
      </c>
    </row>
    <row r="75" ht="15.75" customHeight="1" spans="1:9">
      <c r="A75" s="321"/>
      <c r="B75" s="318" t="s">
        <v>218</v>
      </c>
      <c r="C75" s="290"/>
      <c r="D75" s="290"/>
      <c r="E75" s="291"/>
      <c r="F75" s="333">
        <v>0.125</v>
      </c>
      <c r="G75" s="327">
        <v>0</v>
      </c>
      <c r="H75" s="331">
        <f t="shared" si="20"/>
        <v>0</v>
      </c>
      <c r="I75" s="331">
        <f t="shared" si="20"/>
        <v>0</v>
      </c>
    </row>
    <row r="76" ht="15.75" customHeight="1" spans="1:9">
      <c r="A76" s="321"/>
      <c r="B76" s="318"/>
      <c r="C76" s="290"/>
      <c r="D76" s="290"/>
      <c r="E76" s="291"/>
      <c r="F76" s="333"/>
      <c r="G76" s="327"/>
      <c r="H76" s="340"/>
      <c r="I76" s="358"/>
    </row>
    <row r="77" ht="15.75" customHeight="1" spans="1:9">
      <c r="A77" s="321"/>
      <c r="B77" s="318" t="s">
        <v>219</v>
      </c>
      <c r="C77" s="290"/>
      <c r="D77" s="290"/>
      <c r="E77" s="291"/>
      <c r="F77" s="333">
        <v>0.125</v>
      </c>
      <c r="G77" s="327">
        <v>0</v>
      </c>
      <c r="H77" s="331">
        <f t="shared" ref="H77:I78" si="21">SUM(G77+0)</f>
        <v>0</v>
      </c>
      <c r="I77" s="331">
        <f t="shared" si="21"/>
        <v>0</v>
      </c>
    </row>
    <row r="78" ht="15.75" customHeight="1" spans="1:9">
      <c r="A78" s="321"/>
      <c r="B78" s="318" t="s">
        <v>220</v>
      </c>
      <c r="C78" s="290"/>
      <c r="D78" s="290"/>
      <c r="E78" s="291"/>
      <c r="F78" s="333">
        <v>0.125</v>
      </c>
      <c r="G78" s="327">
        <v>0</v>
      </c>
      <c r="H78" s="331">
        <f t="shared" si="21"/>
        <v>0</v>
      </c>
      <c r="I78" s="331">
        <f t="shared" si="21"/>
        <v>0</v>
      </c>
    </row>
    <row r="79" ht="15.75" customHeight="1" spans="1:9">
      <c r="A79" s="321"/>
      <c r="B79" s="318"/>
      <c r="C79" s="290"/>
      <c r="D79" s="290"/>
      <c r="E79" s="291"/>
      <c r="F79" s="333"/>
      <c r="G79" s="327"/>
      <c r="H79" s="331"/>
      <c r="I79" s="331"/>
    </row>
    <row r="80" ht="15.75" hidden="1" customHeight="1" spans="1:9">
      <c r="A80" s="321"/>
      <c r="B80" s="318" t="s">
        <v>221</v>
      </c>
      <c r="C80" s="290"/>
      <c r="D80" s="290"/>
      <c r="E80" s="291"/>
      <c r="F80" s="333">
        <v>0</v>
      </c>
      <c r="G80" s="327">
        <v>0</v>
      </c>
      <c r="H80" s="331">
        <f t="shared" ref="H80:I81" si="22">SUM(G80+0)</f>
        <v>0</v>
      </c>
      <c r="I80" s="331">
        <f t="shared" si="22"/>
        <v>0</v>
      </c>
    </row>
    <row r="81" ht="15.75" customHeight="1" spans="1:9">
      <c r="A81" s="321"/>
      <c r="B81" s="318" t="s">
        <v>222</v>
      </c>
      <c r="C81" s="290"/>
      <c r="D81" s="290"/>
      <c r="E81" s="291"/>
      <c r="F81" s="333">
        <v>0.125</v>
      </c>
      <c r="G81" s="327">
        <v>0</v>
      </c>
      <c r="H81" s="331">
        <f t="shared" si="22"/>
        <v>0</v>
      </c>
      <c r="I81" s="331">
        <f t="shared" si="22"/>
        <v>0</v>
      </c>
    </row>
    <row r="82" ht="15.75" customHeight="1" spans="1:9">
      <c r="A82" s="321"/>
      <c r="B82" s="318" t="s">
        <v>223</v>
      </c>
      <c r="C82" s="290"/>
      <c r="D82" s="290"/>
      <c r="E82" s="291"/>
      <c r="F82" s="333">
        <v>0.375</v>
      </c>
      <c r="G82" s="327">
        <v>0</v>
      </c>
      <c r="H82" s="331">
        <f>SUM(G82+2)</f>
        <v>2</v>
      </c>
      <c r="I82" s="331">
        <f>SUM(H82+0)</f>
        <v>2</v>
      </c>
    </row>
    <row r="83" ht="15.75" customHeight="1" spans="1:9">
      <c r="A83" s="321"/>
      <c r="B83" s="318"/>
      <c r="C83" s="290"/>
      <c r="D83" s="290"/>
      <c r="E83" s="291"/>
      <c r="F83" s="333"/>
      <c r="G83" s="327"/>
      <c r="H83" s="340"/>
      <c r="I83" s="358"/>
    </row>
    <row r="84" ht="15.75" customHeight="1" spans="1:9">
      <c r="A84" s="321"/>
      <c r="B84" s="318" t="s">
        <v>224</v>
      </c>
      <c r="C84" s="290"/>
      <c r="D84" s="290"/>
      <c r="E84" s="291"/>
      <c r="F84" s="323">
        <v>44928</v>
      </c>
      <c r="G84" s="327">
        <v>0</v>
      </c>
      <c r="H84" s="337">
        <f t="shared" ref="H84:I84" si="23">SUM(G84+2.5)</f>
        <v>2.5</v>
      </c>
      <c r="I84" s="337">
        <f t="shared" si="23"/>
        <v>5</v>
      </c>
    </row>
    <row r="85" ht="15.75" hidden="1" customHeight="1" spans="1:9">
      <c r="A85" s="321"/>
      <c r="B85" s="318" t="s">
        <v>225</v>
      </c>
      <c r="C85" s="290"/>
      <c r="D85" s="290"/>
      <c r="E85" s="291"/>
      <c r="F85" s="333">
        <v>44934</v>
      </c>
      <c r="G85" s="327">
        <v>0</v>
      </c>
      <c r="H85" s="332"/>
      <c r="I85" s="356"/>
    </row>
    <row r="86" ht="15.75" hidden="1" customHeight="1" spans="1:9">
      <c r="A86" s="321"/>
      <c r="B86" s="318" t="s">
        <v>226</v>
      </c>
      <c r="C86" s="290"/>
      <c r="D86" s="290"/>
      <c r="E86" s="291"/>
      <c r="F86" s="333">
        <v>44934</v>
      </c>
      <c r="G86" s="327">
        <v>0</v>
      </c>
      <c r="H86" s="332"/>
      <c r="I86" s="356"/>
    </row>
    <row r="87" ht="15.75" hidden="1" customHeight="1" spans="1:9">
      <c r="A87" s="321"/>
      <c r="B87" s="318"/>
      <c r="C87" s="290"/>
      <c r="D87" s="290"/>
      <c r="E87" s="291"/>
      <c r="F87" s="333"/>
      <c r="G87" s="327">
        <v>0</v>
      </c>
      <c r="H87" s="359"/>
      <c r="I87" s="358"/>
    </row>
    <row r="88" ht="15.75" customHeight="1" spans="1:9">
      <c r="A88" s="321"/>
      <c r="B88" s="318" t="s">
        <v>227</v>
      </c>
      <c r="C88" s="290"/>
      <c r="D88" s="290"/>
      <c r="E88" s="291"/>
      <c r="F88" s="323">
        <v>44928</v>
      </c>
      <c r="G88" s="327">
        <v>0</v>
      </c>
      <c r="H88" s="337">
        <f t="shared" ref="H88:I88" si="24">SUM(G88+2.5)</f>
        <v>2.5</v>
      </c>
      <c r="I88" s="337">
        <f t="shared" si="24"/>
        <v>5</v>
      </c>
    </row>
    <row r="89" ht="15.75" customHeight="1" spans="1:9">
      <c r="A89" s="321"/>
      <c r="B89" s="338"/>
      <c r="C89" s="290"/>
      <c r="D89" s="290"/>
      <c r="E89" s="291"/>
      <c r="F89" s="333"/>
      <c r="G89" s="327"/>
      <c r="H89" s="340"/>
      <c r="I89" s="358"/>
    </row>
    <row r="90" ht="15.75" customHeight="1" spans="1:9">
      <c r="A90" s="321"/>
      <c r="B90" s="360" t="s">
        <v>186</v>
      </c>
      <c r="C90" s="290"/>
      <c r="D90" s="290"/>
      <c r="E90" s="291"/>
      <c r="F90" s="361">
        <v>0.375</v>
      </c>
      <c r="G90" s="327">
        <v>0</v>
      </c>
      <c r="H90" s="337">
        <f t="shared" ref="H90:I92" si="25">SUM(G90+2.5)</f>
        <v>2.5</v>
      </c>
      <c r="I90" s="337">
        <f t="shared" si="25"/>
        <v>5</v>
      </c>
    </row>
    <row r="91" ht="15.75" hidden="1" customHeight="1" spans="1:9">
      <c r="A91" s="321"/>
      <c r="B91" s="360" t="s">
        <v>187</v>
      </c>
      <c r="C91" s="290"/>
      <c r="D91" s="290"/>
      <c r="E91" s="291"/>
      <c r="F91" s="330">
        <v>0.375</v>
      </c>
      <c r="G91" s="327">
        <v>0</v>
      </c>
      <c r="H91" s="337">
        <f t="shared" si="25"/>
        <v>2.5</v>
      </c>
      <c r="I91" s="337">
        <f t="shared" si="25"/>
        <v>5</v>
      </c>
    </row>
    <row r="92" ht="15.75" customHeight="1" spans="1:9">
      <c r="A92" s="321"/>
      <c r="B92" s="360" t="s">
        <v>228</v>
      </c>
      <c r="C92" s="290"/>
      <c r="D92" s="290"/>
      <c r="E92" s="291"/>
      <c r="F92" s="330">
        <v>0.375</v>
      </c>
      <c r="G92" s="327">
        <v>0</v>
      </c>
      <c r="H92" s="337">
        <f t="shared" si="25"/>
        <v>2.5</v>
      </c>
      <c r="I92" s="337">
        <f t="shared" si="25"/>
        <v>5</v>
      </c>
    </row>
    <row r="93" ht="15.75" customHeight="1" spans="1:9">
      <c r="A93" s="321"/>
      <c r="B93" s="360" t="s">
        <v>229</v>
      </c>
      <c r="C93" s="290"/>
      <c r="D93" s="290"/>
      <c r="E93" s="291"/>
      <c r="F93" s="330">
        <v>0.375</v>
      </c>
      <c r="G93" s="327">
        <v>0</v>
      </c>
      <c r="H93" s="337">
        <f t="shared" ref="H93:I97" si="26">SUM(G93+1.25)</f>
        <v>1.25</v>
      </c>
      <c r="I93" s="337">
        <f t="shared" si="26"/>
        <v>2.5</v>
      </c>
    </row>
    <row r="94" ht="15.75" customHeight="1" spans="1:9">
      <c r="A94" s="321"/>
      <c r="B94" s="360" t="s">
        <v>230</v>
      </c>
      <c r="C94" s="290"/>
      <c r="D94" s="290"/>
      <c r="E94" s="291"/>
      <c r="F94" s="330">
        <v>0.375</v>
      </c>
      <c r="G94" s="327">
        <v>0</v>
      </c>
      <c r="H94" s="337">
        <f t="shared" si="26"/>
        <v>1.25</v>
      </c>
      <c r="I94" s="337">
        <f t="shared" si="26"/>
        <v>2.5</v>
      </c>
    </row>
    <row r="95" ht="15.75" customHeight="1" spans="1:9">
      <c r="A95" s="321"/>
      <c r="B95" s="360" t="s">
        <v>231</v>
      </c>
      <c r="C95" s="290"/>
      <c r="D95" s="290"/>
      <c r="E95" s="291"/>
      <c r="F95" s="330">
        <v>0.375</v>
      </c>
      <c r="G95" s="327">
        <v>0</v>
      </c>
      <c r="H95" s="337">
        <f t="shared" si="26"/>
        <v>1.25</v>
      </c>
      <c r="I95" s="337">
        <f t="shared" si="26"/>
        <v>2.5</v>
      </c>
    </row>
    <row r="96" ht="15.75" customHeight="1" spans="1:9">
      <c r="A96" s="321"/>
      <c r="B96" s="360" t="s">
        <v>232</v>
      </c>
      <c r="C96" s="290"/>
      <c r="D96" s="290"/>
      <c r="E96" s="291"/>
      <c r="F96" s="330">
        <v>0.375</v>
      </c>
      <c r="G96" s="327">
        <v>0</v>
      </c>
      <c r="H96" s="337">
        <f t="shared" si="26"/>
        <v>1.25</v>
      </c>
      <c r="I96" s="337">
        <f t="shared" si="26"/>
        <v>2.5</v>
      </c>
    </row>
    <row r="97" ht="15.75" customHeight="1" spans="1:9">
      <c r="A97" s="321"/>
      <c r="B97" s="360" t="s">
        <v>233</v>
      </c>
      <c r="C97" s="290"/>
      <c r="D97" s="290"/>
      <c r="E97" s="291"/>
      <c r="F97" s="330">
        <v>0.375</v>
      </c>
      <c r="G97" s="327">
        <v>0</v>
      </c>
      <c r="H97" s="337">
        <f t="shared" si="26"/>
        <v>1.25</v>
      </c>
      <c r="I97" s="337">
        <f t="shared" si="26"/>
        <v>2.5</v>
      </c>
    </row>
    <row r="98" ht="15.75" customHeight="1" spans="1:9">
      <c r="A98" s="321"/>
      <c r="B98" s="318"/>
      <c r="C98" s="290"/>
      <c r="D98" s="290"/>
      <c r="E98" s="291"/>
      <c r="F98" s="333"/>
      <c r="G98" s="327"/>
      <c r="H98" s="340"/>
      <c r="I98" s="358"/>
    </row>
    <row r="99" ht="15.75" customHeight="1" spans="1:9">
      <c r="A99" s="321"/>
      <c r="B99" s="318" t="s">
        <v>234</v>
      </c>
      <c r="C99" s="290"/>
      <c r="D99" s="290"/>
      <c r="E99" s="291"/>
      <c r="F99" s="333">
        <v>0.125</v>
      </c>
      <c r="G99" s="327">
        <v>0</v>
      </c>
      <c r="H99" s="331">
        <f t="shared" ref="H99:I99" si="27">SUM(G99+0)</f>
        <v>0</v>
      </c>
      <c r="I99" s="331">
        <f t="shared" si="27"/>
        <v>0</v>
      </c>
    </row>
    <row r="100" ht="15.75" customHeight="1" spans="1:9">
      <c r="A100" s="321"/>
      <c r="B100" s="318" t="s">
        <v>235</v>
      </c>
      <c r="C100" s="290"/>
      <c r="D100" s="290"/>
      <c r="E100" s="291"/>
      <c r="F100" s="333">
        <v>0.125</v>
      </c>
      <c r="G100" s="327">
        <v>0</v>
      </c>
      <c r="H100" s="331">
        <f t="shared" ref="H100:I100" si="28">SUM(G100+1/2)</f>
        <v>0.5</v>
      </c>
      <c r="I100" s="331">
        <f t="shared" si="28"/>
        <v>1</v>
      </c>
    </row>
    <row r="101" ht="15.75" customHeight="1" spans="1:9">
      <c r="A101" s="321"/>
      <c r="B101" s="318" t="s">
        <v>236</v>
      </c>
      <c r="C101" s="290"/>
      <c r="D101" s="290"/>
      <c r="E101" s="291"/>
      <c r="F101" s="333">
        <v>0.125</v>
      </c>
      <c r="G101" s="327">
        <v>0</v>
      </c>
      <c r="H101" s="331">
        <f t="shared" ref="H101:I101" si="29">SUM(G101+1/2)</f>
        <v>0.5</v>
      </c>
      <c r="I101" s="331">
        <f t="shared" si="29"/>
        <v>1</v>
      </c>
    </row>
    <row r="102" ht="15.75" hidden="1" customHeight="1" spans="1:9">
      <c r="A102" s="321"/>
      <c r="B102" s="322" t="s">
        <v>237</v>
      </c>
      <c r="C102" s="295"/>
      <c r="D102" s="295"/>
      <c r="E102" s="315"/>
      <c r="F102" s="323">
        <v>44934</v>
      </c>
      <c r="G102" s="327">
        <v>0</v>
      </c>
      <c r="H102" s="340"/>
      <c r="I102" s="358"/>
    </row>
    <row r="103" ht="15.75" hidden="1" customHeight="1" spans="1:9">
      <c r="A103" s="321"/>
      <c r="B103" s="322" t="s">
        <v>238</v>
      </c>
      <c r="C103" s="295"/>
      <c r="D103" s="295"/>
      <c r="E103" s="315"/>
      <c r="F103" s="323">
        <v>44930</v>
      </c>
      <c r="G103" s="327">
        <v>0</v>
      </c>
      <c r="H103" s="340"/>
      <c r="I103" s="358"/>
    </row>
    <row r="104" ht="15.75" customHeight="1" spans="1:9">
      <c r="A104" s="321"/>
      <c r="B104" s="362"/>
      <c r="C104" s="295"/>
      <c r="D104" s="295"/>
      <c r="E104" s="315"/>
      <c r="F104" s="363"/>
      <c r="G104" s="327"/>
      <c r="H104" s="364"/>
      <c r="I104" s="370"/>
    </row>
    <row r="105" ht="15.75" customHeight="1" spans="1:9">
      <c r="A105" s="321"/>
      <c r="B105" s="365"/>
      <c r="C105" s="295"/>
      <c r="D105" s="295"/>
      <c r="E105" s="315"/>
      <c r="F105" s="366"/>
      <c r="G105" s="327"/>
      <c r="H105" s="367"/>
      <c r="I105" s="371"/>
    </row>
    <row r="106" ht="15.75" hidden="1" customHeight="1" spans="1:9">
      <c r="A106" s="321"/>
      <c r="B106" s="365" t="s">
        <v>239</v>
      </c>
      <c r="C106" s="295"/>
      <c r="D106" s="295"/>
      <c r="E106" s="315"/>
      <c r="F106" s="368">
        <v>44930</v>
      </c>
      <c r="G106" s="327">
        <v>0</v>
      </c>
      <c r="H106" s="369"/>
      <c r="I106" s="372"/>
    </row>
    <row r="107" ht="15.75" hidden="1" customHeight="1" spans="1:9">
      <c r="A107" s="321"/>
      <c r="B107" s="365" t="s">
        <v>240</v>
      </c>
      <c r="C107" s="295"/>
      <c r="D107" s="295"/>
      <c r="E107" s="315"/>
      <c r="F107" s="368">
        <v>44934</v>
      </c>
      <c r="G107" s="327">
        <v>0</v>
      </c>
      <c r="H107" s="369"/>
      <c r="I107" s="372"/>
    </row>
    <row r="108" ht="15.75" hidden="1" customHeight="1" spans="1:9">
      <c r="A108" s="321"/>
      <c r="B108" s="365"/>
      <c r="C108" s="295"/>
      <c r="D108" s="295"/>
      <c r="E108" s="315"/>
      <c r="F108" s="368"/>
      <c r="G108" s="327">
        <v>0</v>
      </c>
      <c r="H108" s="369"/>
      <c r="I108" s="372"/>
    </row>
    <row r="109" ht="15.75" hidden="1" customHeight="1" spans="1:9">
      <c r="A109" s="321"/>
      <c r="B109" s="365" t="s">
        <v>241</v>
      </c>
      <c r="C109" s="295"/>
      <c r="D109" s="295"/>
      <c r="E109" s="315"/>
      <c r="F109" s="368">
        <v>44934</v>
      </c>
      <c r="G109" s="327">
        <v>0</v>
      </c>
      <c r="H109" s="369"/>
      <c r="I109" s="372"/>
    </row>
    <row r="110" ht="15.75" hidden="1" customHeight="1" spans="1:9">
      <c r="A110" s="321">
        <v>62.4</v>
      </c>
      <c r="B110" s="365" t="s">
        <v>242</v>
      </c>
      <c r="C110" s="295"/>
      <c r="D110" s="295"/>
      <c r="E110" s="315"/>
      <c r="F110" s="368">
        <v>44934</v>
      </c>
      <c r="G110" s="327">
        <v>0</v>
      </c>
      <c r="H110" s="369"/>
      <c r="I110" s="372"/>
    </row>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19">
    <mergeCell ref="A1:D1"/>
    <mergeCell ref="F1:I1"/>
    <mergeCell ref="A2:B2"/>
    <mergeCell ref="E2:F2"/>
    <mergeCell ref="A3:B3"/>
    <mergeCell ref="E3:F3"/>
    <mergeCell ref="A4:B4"/>
    <mergeCell ref="E4:F4"/>
    <mergeCell ref="A5:B5"/>
    <mergeCell ref="E5:F5"/>
    <mergeCell ref="A6:B6"/>
    <mergeCell ref="E6:F6"/>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31:E31"/>
    <mergeCell ref="B32:E32"/>
    <mergeCell ref="B33:E33"/>
    <mergeCell ref="B35:E35"/>
    <mergeCell ref="B36:E36"/>
    <mergeCell ref="B37:E37"/>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B52:E52"/>
    <mergeCell ref="B53:E53"/>
    <mergeCell ref="B54:E54"/>
    <mergeCell ref="B55:E55"/>
    <mergeCell ref="B56:E56"/>
    <mergeCell ref="B57:E57"/>
    <mergeCell ref="B58:E58"/>
    <mergeCell ref="B59:E59"/>
    <mergeCell ref="B60:E60"/>
    <mergeCell ref="B61:E61"/>
    <mergeCell ref="B62:E62"/>
    <mergeCell ref="B63:E63"/>
    <mergeCell ref="B64:E64"/>
    <mergeCell ref="B65:E65"/>
    <mergeCell ref="B66:E66"/>
    <mergeCell ref="B67:E67"/>
    <mergeCell ref="B68:E68"/>
    <mergeCell ref="B69:E69"/>
    <mergeCell ref="B70:E70"/>
    <mergeCell ref="B71:E71"/>
    <mergeCell ref="B72:E72"/>
    <mergeCell ref="B73:E73"/>
    <mergeCell ref="B74:E74"/>
    <mergeCell ref="B75:E75"/>
    <mergeCell ref="B76:E76"/>
    <mergeCell ref="B77:E77"/>
    <mergeCell ref="B78:E78"/>
    <mergeCell ref="B79:E79"/>
    <mergeCell ref="B80:E80"/>
    <mergeCell ref="B81:E81"/>
    <mergeCell ref="B82:E82"/>
    <mergeCell ref="B83:E83"/>
    <mergeCell ref="B84:E84"/>
    <mergeCell ref="B85:E85"/>
    <mergeCell ref="B86:E86"/>
    <mergeCell ref="B87:E87"/>
    <mergeCell ref="B88:E88"/>
    <mergeCell ref="B89:E89"/>
    <mergeCell ref="B90:E90"/>
    <mergeCell ref="B91:E91"/>
    <mergeCell ref="B92:E92"/>
    <mergeCell ref="B93:E93"/>
    <mergeCell ref="B94:E94"/>
    <mergeCell ref="B95:E95"/>
    <mergeCell ref="B96:E96"/>
    <mergeCell ref="B97:E97"/>
    <mergeCell ref="B98:E98"/>
    <mergeCell ref="B99:E99"/>
    <mergeCell ref="B100:E100"/>
    <mergeCell ref="B101:E101"/>
    <mergeCell ref="B102:E102"/>
    <mergeCell ref="B103:E103"/>
    <mergeCell ref="B104:E104"/>
    <mergeCell ref="B105:E105"/>
    <mergeCell ref="B106:E106"/>
    <mergeCell ref="B107:E107"/>
    <mergeCell ref="B108:E108"/>
    <mergeCell ref="B109:E109"/>
    <mergeCell ref="B110:E110"/>
    <mergeCell ref="F7:F8"/>
    <mergeCell ref="G7:G8"/>
    <mergeCell ref="H7:H8"/>
    <mergeCell ref="I7:I8"/>
    <mergeCell ref="G2:I6"/>
    <mergeCell ref="B7:E8"/>
  </mergeCells>
  <conditionalFormatting sqref="I25">
    <cfRule type="notContainsBlanks" dxfId="0" priority="2">
      <formula>LEN(TRIM(I25))&gt;0</formula>
    </cfRule>
  </conditionalFormatting>
  <conditionalFormatting sqref="I86">
    <cfRule type="notContainsBlanks" dxfId="0" priority="5">
      <formula>LEN(TRIM(I86))&gt;0</formula>
    </cfRule>
  </conditionalFormatting>
  <conditionalFormatting sqref="M61:M64">
    <cfRule type="notContainsBlanks" dxfId="0" priority="6">
      <formula>LEN(TRIM(M61))&gt;0</formula>
    </cfRule>
  </conditionalFormatting>
  <conditionalFormatting sqref="Q61:Q64">
    <cfRule type="notContainsBlanks" dxfId="0" priority="7">
      <formula>LEN(TRIM(Q61))&gt;0</formula>
    </cfRule>
  </conditionalFormatting>
  <conditionalFormatting sqref="I9:I12 M9:M55 Q9:Q55 I19:I21">
    <cfRule type="notContainsBlanks" dxfId="0" priority="1">
      <formula>LEN(TRIM(I9))&gt;0</formula>
    </cfRule>
  </conditionalFormatting>
  <conditionalFormatting sqref="I38:I41 I45:I46 I84 I88 I90:I97">
    <cfRule type="notContainsBlanks" dxfId="0" priority="3">
      <formula>LEN(TRIM(I38))&gt;0</formula>
    </cfRule>
  </conditionalFormatting>
  <conditionalFormatting sqref="I60:I67 I73">
    <cfRule type="notContainsBlanks" dxfId="0" priority="4">
      <formula>LEN(TRIM(I60))&gt;0</formula>
    </cfRule>
  </conditionalFormatting>
  <printOptions horizontalCentered="1" gridLines="1"/>
  <pageMargins left="0.25" right="0.25" top="0.75" bottom="0.75" header="0" footer="0"/>
  <pageSetup paperSize="1" scale="58" pageOrder="overThenDown" orientation="portrait" cellComments="atEnd"/>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Y55"/>
  <sheetViews>
    <sheetView showGridLines="0" zoomScale="115" zoomScaleNormal="115" topLeftCell="A3" workbookViewId="0">
      <selection activeCell="H36" sqref="H36:M36"/>
    </sheetView>
  </sheetViews>
  <sheetFormatPr defaultColWidth="12.6637168141593" defaultRowHeight="15.75" customHeight="1"/>
  <cols>
    <col min="1" max="1" width="4.10619469026549" customWidth="1"/>
    <col min="2" max="2" width="16.3362831858407" customWidth="1"/>
    <col min="3" max="3" width="25.1061946902655" customWidth="1"/>
    <col min="4" max="4" width="20.3362831858407" customWidth="1"/>
    <col min="5" max="5" width="19.1061946902655" customWidth="1"/>
    <col min="6" max="6" width="9" customWidth="1"/>
    <col min="7" max="13" width="8.7787610619469" customWidth="1"/>
    <col min="14" max="14" width="5.66371681415929" customWidth="1"/>
    <col min="15" max="17" width="8.66371681415929" customWidth="1"/>
    <col min="18" max="18" width="5.44247787610619" customWidth="1"/>
    <col min="19" max="19" width="8.66371681415929" customWidth="1"/>
    <col min="20" max="21" width="8.44247787610619" customWidth="1"/>
    <col min="22" max="22" width="6.66371681415929" customWidth="1"/>
    <col min="23" max="23" width="10.1061946902655" customWidth="1"/>
    <col min="24" max="24" width="28.6637168141593" customWidth="1"/>
  </cols>
  <sheetData>
    <row r="1" ht="30" customHeight="1" spans="1:25">
      <c r="A1" s="120" t="s">
        <v>243</v>
      </c>
      <c r="B1" s="121"/>
      <c r="C1" s="121"/>
      <c r="D1" s="122"/>
      <c r="E1" s="257" t="s">
        <v>1</v>
      </c>
      <c r="F1" s="65" t="e">
        <f>#REF!</f>
        <v>#REF!</v>
      </c>
      <c r="G1" s="66"/>
      <c r="H1" s="67" t="s">
        <v>82</v>
      </c>
      <c r="I1" s="64"/>
      <c r="J1" s="65" t="e">
        <f>#REF!</f>
        <v>#REF!</v>
      </c>
      <c r="K1" s="159"/>
      <c r="L1" s="159"/>
      <c r="M1" s="66"/>
      <c r="N1" s="160"/>
      <c r="O1" s="160"/>
      <c r="P1" s="160"/>
      <c r="Q1" s="160"/>
      <c r="R1" s="160"/>
      <c r="S1" s="160"/>
      <c r="T1" s="160"/>
      <c r="U1" s="160"/>
      <c r="V1" s="160"/>
      <c r="W1" s="160"/>
      <c r="X1" s="182"/>
      <c r="Y1" s="115"/>
    </row>
    <row r="2" customHeight="1" spans="1:25">
      <c r="A2" s="123" t="s">
        <v>8</v>
      </c>
      <c r="B2" s="124"/>
      <c r="C2" s="125" t="e">
        <f>#REF!</f>
        <v>#REF!</v>
      </c>
      <c r="D2" s="126" t="s">
        <v>83</v>
      </c>
      <c r="E2" s="80" t="e">
        <f>#REF!</f>
        <v>#REF!</v>
      </c>
      <c r="F2" s="258"/>
      <c r="G2" s="128" t="s">
        <v>5</v>
      </c>
      <c r="H2" s="128"/>
      <c r="I2" s="128"/>
      <c r="J2" s="113" t="e">
        <f>#REF!</f>
        <v>#REF!</v>
      </c>
      <c r="K2" s="114"/>
      <c r="L2" s="114"/>
      <c r="M2" s="161"/>
      <c r="N2" s="162"/>
      <c r="O2" s="162"/>
      <c r="P2" s="162"/>
      <c r="Q2" s="162"/>
      <c r="R2" s="162"/>
      <c r="S2" s="162"/>
      <c r="T2" s="162"/>
      <c r="U2" s="162"/>
      <c r="V2" s="162"/>
      <c r="W2" s="162"/>
      <c r="X2" s="182"/>
      <c r="Y2" s="115"/>
    </row>
    <row r="3" customHeight="1" spans="1:25">
      <c r="A3" s="129" t="s">
        <v>84</v>
      </c>
      <c r="B3" s="130"/>
      <c r="C3" s="131" t="e">
        <f>#REF!</f>
        <v>#REF!</v>
      </c>
      <c r="D3" s="132" t="s">
        <v>26</v>
      </c>
      <c r="E3" s="133" t="e">
        <f>#REF!</f>
        <v>#REF!</v>
      </c>
      <c r="F3" s="134"/>
      <c r="G3" s="135"/>
      <c r="H3" s="135"/>
      <c r="I3" s="135"/>
      <c r="J3" s="113"/>
      <c r="K3" s="114"/>
      <c r="L3" s="114"/>
      <c r="M3" s="161"/>
      <c r="N3" s="162"/>
      <c r="O3" s="162"/>
      <c r="P3" s="162"/>
      <c r="Q3" s="162"/>
      <c r="R3" s="162"/>
      <c r="S3" s="162"/>
      <c r="T3" s="162"/>
      <c r="U3" s="162"/>
      <c r="V3" s="162"/>
      <c r="W3" s="162"/>
      <c r="X3" s="182"/>
      <c r="Y3" s="115"/>
    </row>
    <row r="4" customHeight="1" spans="1:25">
      <c r="A4" s="129" t="s">
        <v>85</v>
      </c>
      <c r="B4" s="130"/>
      <c r="C4" s="131" t="e">
        <f>#REF!</f>
        <v>#REF!</v>
      </c>
      <c r="D4" s="132" t="s">
        <v>86</v>
      </c>
      <c r="E4" s="133" t="e">
        <f>#REF!</f>
        <v>#REF!</v>
      </c>
      <c r="F4" s="136"/>
      <c r="G4" s="135"/>
      <c r="H4" s="135"/>
      <c r="I4" s="135"/>
      <c r="J4" s="163"/>
      <c r="K4" s="164"/>
      <c r="L4" s="164"/>
      <c r="M4" s="165"/>
      <c r="N4" s="162"/>
      <c r="O4" s="162"/>
      <c r="P4" s="162"/>
      <c r="Q4" s="162"/>
      <c r="R4" s="162"/>
      <c r="S4" s="162"/>
      <c r="T4" s="162"/>
      <c r="U4" s="162"/>
      <c r="V4" s="162"/>
      <c r="W4" s="162"/>
      <c r="X4" s="182"/>
      <c r="Y4" s="115"/>
    </row>
    <row r="5" customHeight="1" spans="1:25">
      <c r="A5" s="129" t="s">
        <v>87</v>
      </c>
      <c r="B5" s="130"/>
      <c r="C5" s="131" t="e">
        <f>#REF!</f>
        <v>#REF!</v>
      </c>
      <c r="D5" s="132" t="s">
        <v>21</v>
      </c>
      <c r="E5" s="133" t="e">
        <f>#REF!</f>
        <v>#REF!</v>
      </c>
      <c r="F5" s="136"/>
      <c r="G5" s="87" t="s">
        <v>3</v>
      </c>
      <c r="H5" s="88"/>
      <c r="I5" s="89"/>
      <c r="J5" s="166" t="e">
        <f>#REF!</f>
        <v>#REF!</v>
      </c>
      <c r="K5" s="166"/>
      <c r="L5" s="166"/>
      <c r="M5" s="167"/>
      <c r="N5" s="162"/>
      <c r="O5" s="162"/>
      <c r="P5" s="162"/>
      <c r="Q5" s="162"/>
      <c r="R5" s="162"/>
      <c r="S5" s="162"/>
      <c r="T5" s="162"/>
      <c r="U5" s="162"/>
      <c r="V5" s="162"/>
      <c r="W5" s="162"/>
      <c r="X5" s="182"/>
      <c r="Y5" s="115"/>
    </row>
    <row r="6" customHeight="1" spans="1:25">
      <c r="A6" s="137" t="s">
        <v>88</v>
      </c>
      <c r="B6" s="138"/>
      <c r="C6" s="139" t="e">
        <f>#REF!</f>
        <v>#REF!</v>
      </c>
      <c r="D6" s="140" t="s">
        <v>89</v>
      </c>
      <c r="E6" s="141" t="e">
        <f>#REF!</f>
        <v>#REF!</v>
      </c>
      <c r="F6" s="142"/>
      <c r="G6" s="95" t="s">
        <v>6</v>
      </c>
      <c r="H6" s="96"/>
      <c r="I6" s="97"/>
      <c r="J6" s="168" t="e">
        <f>#REF!</f>
        <v>#REF!</v>
      </c>
      <c r="K6" s="168"/>
      <c r="L6" s="168"/>
      <c r="M6" s="169"/>
      <c r="N6" s="162"/>
      <c r="O6" s="162"/>
      <c r="P6" s="162"/>
      <c r="Q6" s="162"/>
      <c r="R6" s="162"/>
      <c r="S6" s="162"/>
      <c r="T6" s="162"/>
      <c r="U6" s="162"/>
      <c r="V6" s="162"/>
      <c r="W6" s="183"/>
      <c r="X6" s="182"/>
      <c r="Y6" s="115"/>
    </row>
    <row r="7" customHeight="1" spans="1:25">
      <c r="A7" s="259" t="s">
        <v>244</v>
      </c>
      <c r="B7" s="259" t="s">
        <v>245</v>
      </c>
      <c r="C7" s="259"/>
      <c r="D7" s="259"/>
      <c r="E7" s="259"/>
      <c r="F7" s="259"/>
      <c r="G7" s="259" t="s">
        <v>246</v>
      </c>
      <c r="H7" s="259" t="s">
        <v>247</v>
      </c>
      <c r="I7" s="259"/>
      <c r="J7" s="259"/>
      <c r="K7" s="259"/>
      <c r="L7" s="259"/>
      <c r="M7" s="259"/>
      <c r="N7" s="172"/>
      <c r="O7" s="172"/>
      <c r="P7" s="173"/>
      <c r="Q7" s="172"/>
      <c r="R7" s="172"/>
      <c r="S7" s="172"/>
      <c r="T7" s="173"/>
      <c r="U7" s="172"/>
      <c r="V7" s="172"/>
      <c r="W7" s="173"/>
      <c r="X7" s="175"/>
      <c r="Y7" s="115"/>
    </row>
    <row r="8" ht="15" customHeight="1" spans="1:25">
      <c r="A8" s="260"/>
      <c r="B8" s="261" t="s">
        <v>248</v>
      </c>
      <c r="C8" s="262"/>
      <c r="D8" s="262"/>
      <c r="E8" s="262"/>
      <c r="F8" s="263"/>
      <c r="G8" s="264"/>
      <c r="H8" s="265"/>
      <c r="I8" s="265"/>
      <c r="J8" s="265"/>
      <c r="K8" s="265"/>
      <c r="L8" s="265"/>
      <c r="M8" s="265"/>
      <c r="N8" s="174"/>
      <c r="O8" s="175"/>
      <c r="P8" s="175"/>
      <c r="Q8" s="175"/>
      <c r="R8" s="174"/>
      <c r="S8" s="175"/>
      <c r="T8" s="175"/>
      <c r="U8" s="175"/>
      <c r="V8" s="174"/>
      <c r="W8" s="175"/>
      <c r="X8" s="175"/>
      <c r="Y8" s="115"/>
    </row>
    <row r="9" customHeight="1" spans="1:25">
      <c r="A9" s="260">
        <v>1</v>
      </c>
      <c r="B9" s="266" t="s">
        <v>249</v>
      </c>
      <c r="C9" s="267"/>
      <c r="D9" s="267"/>
      <c r="E9" s="267"/>
      <c r="F9" s="268"/>
      <c r="G9" s="264"/>
      <c r="H9" s="265"/>
      <c r="I9" s="265"/>
      <c r="J9" s="265"/>
      <c r="K9" s="265"/>
      <c r="L9" s="265"/>
      <c r="M9" s="265"/>
      <c r="N9" s="176"/>
      <c r="O9" s="176"/>
      <c r="P9" s="176"/>
      <c r="Q9" s="179"/>
      <c r="R9" s="176"/>
      <c r="S9" s="176"/>
      <c r="T9" s="176"/>
      <c r="U9" s="179"/>
      <c r="V9" s="176"/>
      <c r="W9" s="176"/>
      <c r="X9" s="184"/>
      <c r="Y9" s="115"/>
    </row>
    <row r="10" customHeight="1" spans="1:25">
      <c r="A10" s="260">
        <v>1</v>
      </c>
      <c r="B10" s="266" t="s">
        <v>250</v>
      </c>
      <c r="C10" s="267"/>
      <c r="D10" s="267"/>
      <c r="E10" s="267"/>
      <c r="F10" s="268"/>
      <c r="G10" s="264"/>
      <c r="H10" s="265"/>
      <c r="I10" s="265"/>
      <c r="J10" s="265"/>
      <c r="K10" s="265"/>
      <c r="L10" s="265"/>
      <c r="M10" s="265"/>
      <c r="N10" s="176"/>
      <c r="O10" s="176"/>
      <c r="P10" s="176"/>
      <c r="Q10" s="179"/>
      <c r="R10" s="176"/>
      <c r="S10" s="176"/>
      <c r="T10" s="176"/>
      <c r="U10" s="179"/>
      <c r="V10" s="176"/>
      <c r="W10" s="176"/>
      <c r="X10" s="184"/>
      <c r="Y10" s="115"/>
    </row>
    <row r="11" customHeight="1" spans="1:25">
      <c r="A11" s="260">
        <v>1</v>
      </c>
      <c r="B11" s="266" t="s">
        <v>251</v>
      </c>
      <c r="C11" s="267"/>
      <c r="D11" s="267"/>
      <c r="E11" s="267"/>
      <c r="F11" s="268"/>
      <c r="G11" s="264"/>
      <c r="H11" s="265"/>
      <c r="I11" s="265"/>
      <c r="J11" s="265"/>
      <c r="K11" s="265"/>
      <c r="L11" s="265"/>
      <c r="M11" s="265"/>
      <c r="N11" s="176"/>
      <c r="O11" s="176"/>
      <c r="P11" s="176"/>
      <c r="Q11" s="179"/>
      <c r="R11" s="176"/>
      <c r="S11" s="176"/>
      <c r="T11" s="176"/>
      <c r="U11" s="179"/>
      <c r="V11" s="176"/>
      <c r="W11" s="176"/>
      <c r="X11" s="184"/>
      <c r="Y11" s="115"/>
    </row>
    <row r="12" customHeight="1" spans="1:25">
      <c r="A12" s="260"/>
      <c r="B12" s="266"/>
      <c r="C12" s="267"/>
      <c r="D12" s="267"/>
      <c r="E12" s="267"/>
      <c r="F12" s="268"/>
      <c r="G12" s="264"/>
      <c r="H12" s="265"/>
      <c r="I12" s="265"/>
      <c r="J12" s="265"/>
      <c r="K12" s="265"/>
      <c r="L12" s="265"/>
      <c r="M12" s="265"/>
      <c r="N12" s="176"/>
      <c r="O12" s="176"/>
      <c r="P12" s="176"/>
      <c r="Q12" s="179"/>
      <c r="R12" s="176"/>
      <c r="S12" s="176"/>
      <c r="T12" s="176"/>
      <c r="U12" s="179"/>
      <c r="V12" s="176"/>
      <c r="W12" s="176"/>
      <c r="X12" s="184"/>
      <c r="Y12" s="115"/>
    </row>
    <row r="13" customHeight="1" spans="1:25">
      <c r="A13" s="260"/>
      <c r="B13" s="266"/>
      <c r="C13" s="267"/>
      <c r="D13" s="267"/>
      <c r="E13" s="267"/>
      <c r="F13" s="268"/>
      <c r="G13" s="264"/>
      <c r="H13" s="265"/>
      <c r="I13" s="265"/>
      <c r="J13" s="265"/>
      <c r="K13" s="265"/>
      <c r="L13" s="265"/>
      <c r="M13" s="265"/>
      <c r="N13" s="176"/>
      <c r="O13" s="176"/>
      <c r="P13" s="176"/>
      <c r="Q13" s="179"/>
      <c r="R13" s="176"/>
      <c r="S13" s="176"/>
      <c r="T13" s="176"/>
      <c r="U13" s="179"/>
      <c r="V13" s="176"/>
      <c r="W13" s="176"/>
      <c r="X13" s="184"/>
      <c r="Y13" s="115"/>
    </row>
    <row r="14" customHeight="1" spans="1:25">
      <c r="A14" s="260"/>
      <c r="B14" s="266"/>
      <c r="C14" s="267"/>
      <c r="D14" s="267"/>
      <c r="E14" s="267"/>
      <c r="F14" s="268"/>
      <c r="G14" s="264"/>
      <c r="H14" s="265"/>
      <c r="I14" s="265"/>
      <c r="J14" s="265"/>
      <c r="K14" s="265"/>
      <c r="L14" s="265"/>
      <c r="M14" s="265"/>
      <c r="N14" s="176"/>
      <c r="O14" s="176"/>
      <c r="P14" s="176"/>
      <c r="Q14" s="179"/>
      <c r="R14" s="176"/>
      <c r="S14" s="176"/>
      <c r="T14" s="176"/>
      <c r="U14" s="179"/>
      <c r="V14" s="176"/>
      <c r="W14" s="176"/>
      <c r="X14" s="184"/>
      <c r="Y14" s="115"/>
    </row>
    <row r="15" customHeight="1" spans="1:25">
      <c r="A15" s="260"/>
      <c r="B15" s="266"/>
      <c r="C15" s="267"/>
      <c r="D15" s="267"/>
      <c r="E15" s="267"/>
      <c r="F15" s="268"/>
      <c r="G15" s="264"/>
      <c r="H15" s="265"/>
      <c r="I15" s="265"/>
      <c r="J15" s="265"/>
      <c r="K15" s="265"/>
      <c r="L15" s="265"/>
      <c r="M15" s="265"/>
      <c r="N15" s="176"/>
      <c r="O15" s="176"/>
      <c r="P15" s="176"/>
      <c r="Q15" s="179"/>
      <c r="R15" s="176"/>
      <c r="S15" s="176"/>
      <c r="T15" s="176"/>
      <c r="U15" s="179"/>
      <c r="V15" s="176"/>
      <c r="W15" s="176"/>
      <c r="X15" s="184"/>
      <c r="Y15" s="115"/>
    </row>
    <row r="16" customHeight="1" spans="1:25">
      <c r="A16" s="260"/>
      <c r="B16" s="266"/>
      <c r="C16" s="267"/>
      <c r="D16" s="267"/>
      <c r="E16" s="267"/>
      <c r="F16" s="268"/>
      <c r="G16" s="264"/>
      <c r="H16" s="265"/>
      <c r="I16" s="265"/>
      <c r="J16" s="265"/>
      <c r="K16" s="265"/>
      <c r="L16" s="265"/>
      <c r="M16" s="265"/>
      <c r="N16" s="176"/>
      <c r="O16" s="176"/>
      <c r="P16" s="176"/>
      <c r="Q16" s="179"/>
      <c r="R16" s="176"/>
      <c r="S16" s="176"/>
      <c r="T16" s="176"/>
      <c r="U16" s="179"/>
      <c r="V16" s="176"/>
      <c r="W16" s="176"/>
      <c r="X16" s="184"/>
      <c r="Y16" s="115"/>
    </row>
    <row r="17" customHeight="1" spans="1:25">
      <c r="A17" s="260"/>
      <c r="B17" s="266"/>
      <c r="C17" s="267"/>
      <c r="D17" s="267"/>
      <c r="E17" s="267"/>
      <c r="F17" s="268"/>
      <c r="G17" s="264"/>
      <c r="H17" s="265"/>
      <c r="I17" s="265"/>
      <c r="J17" s="265"/>
      <c r="K17" s="265"/>
      <c r="L17" s="265"/>
      <c r="M17" s="265"/>
      <c r="N17" s="176"/>
      <c r="O17" s="176"/>
      <c r="P17" s="176"/>
      <c r="Q17" s="179"/>
      <c r="R17" s="176"/>
      <c r="S17" s="176"/>
      <c r="T17" s="176"/>
      <c r="U17" s="179"/>
      <c r="V17" s="176"/>
      <c r="W17" s="176"/>
      <c r="X17" s="184"/>
      <c r="Y17" s="115"/>
    </row>
    <row r="18" customHeight="1" spans="1:25">
      <c r="A18" s="260"/>
      <c r="B18" s="266"/>
      <c r="C18" s="267"/>
      <c r="D18" s="267"/>
      <c r="E18" s="267"/>
      <c r="F18" s="268"/>
      <c r="G18" s="264"/>
      <c r="H18" s="265"/>
      <c r="I18" s="265"/>
      <c r="J18" s="265"/>
      <c r="K18" s="265"/>
      <c r="L18" s="265"/>
      <c r="M18" s="265"/>
      <c r="N18" s="176"/>
      <c r="O18" s="176"/>
      <c r="P18" s="176"/>
      <c r="Q18" s="179"/>
      <c r="R18" s="176"/>
      <c r="S18" s="176"/>
      <c r="T18" s="176"/>
      <c r="U18" s="179"/>
      <c r="V18" s="176"/>
      <c r="W18" s="176"/>
      <c r="X18" s="184"/>
      <c r="Y18" s="115"/>
    </row>
    <row r="19" customHeight="1" spans="1:25">
      <c r="A19" s="260"/>
      <c r="B19" s="266"/>
      <c r="C19" s="267"/>
      <c r="D19" s="267"/>
      <c r="E19" s="267"/>
      <c r="F19" s="268"/>
      <c r="G19" s="264"/>
      <c r="H19" s="265"/>
      <c r="I19" s="265"/>
      <c r="J19" s="265"/>
      <c r="K19" s="265"/>
      <c r="L19" s="265"/>
      <c r="M19" s="265"/>
      <c r="N19" s="176"/>
      <c r="O19" s="176"/>
      <c r="P19" s="176"/>
      <c r="Q19" s="179"/>
      <c r="R19" s="176"/>
      <c r="S19" s="176"/>
      <c r="T19" s="176"/>
      <c r="U19" s="179"/>
      <c r="V19" s="176"/>
      <c r="W19" s="176"/>
      <c r="X19" s="184"/>
      <c r="Y19" s="115"/>
    </row>
    <row r="20" customHeight="1" spans="1:25">
      <c r="A20" s="260"/>
      <c r="B20" s="266"/>
      <c r="C20" s="267"/>
      <c r="D20" s="267"/>
      <c r="E20" s="267"/>
      <c r="F20" s="268"/>
      <c r="G20" s="264"/>
      <c r="H20" s="265"/>
      <c r="I20" s="265"/>
      <c r="J20" s="265"/>
      <c r="K20" s="265"/>
      <c r="L20" s="265"/>
      <c r="M20" s="265"/>
      <c r="N20" s="176"/>
      <c r="O20" s="176"/>
      <c r="P20" s="176"/>
      <c r="Q20" s="179"/>
      <c r="R20" s="176"/>
      <c r="S20" s="176"/>
      <c r="T20" s="176"/>
      <c r="U20" s="179"/>
      <c r="V20" s="176"/>
      <c r="W20" s="176"/>
      <c r="X20" s="184"/>
      <c r="Y20" s="115"/>
    </row>
    <row r="21" customHeight="1" spans="1:25">
      <c r="A21" s="260"/>
      <c r="B21" s="269" t="s">
        <v>252</v>
      </c>
      <c r="C21" s="270"/>
      <c r="D21" s="270"/>
      <c r="E21" s="270"/>
      <c r="F21" s="271"/>
      <c r="G21" s="264"/>
      <c r="H21" s="265"/>
      <c r="I21" s="265"/>
      <c r="J21" s="265"/>
      <c r="K21" s="265"/>
      <c r="L21" s="265"/>
      <c r="M21" s="265"/>
      <c r="N21" s="176"/>
      <c r="O21" s="176"/>
      <c r="P21" s="176"/>
      <c r="Q21" s="179"/>
      <c r="R21" s="176"/>
      <c r="S21" s="176"/>
      <c r="T21" s="176"/>
      <c r="U21" s="179"/>
      <c r="V21" s="176"/>
      <c r="W21" s="176"/>
      <c r="X21" s="184"/>
      <c r="Y21" s="115"/>
    </row>
    <row r="22" customHeight="1" spans="1:25">
      <c r="A22" s="260"/>
      <c r="B22" s="266"/>
      <c r="C22" s="267"/>
      <c r="D22" s="267"/>
      <c r="E22" s="267"/>
      <c r="F22" s="268"/>
      <c r="G22" s="264"/>
      <c r="H22" s="272" t="s">
        <v>253</v>
      </c>
      <c r="I22" s="272"/>
      <c r="J22" s="272"/>
      <c r="K22" s="272"/>
      <c r="L22" s="272"/>
      <c r="M22" s="272"/>
      <c r="N22" s="176"/>
      <c r="O22" s="179"/>
      <c r="P22" s="176"/>
      <c r="Q22" s="179"/>
      <c r="R22" s="176"/>
      <c r="S22" s="179"/>
      <c r="T22" s="176"/>
      <c r="U22" s="179"/>
      <c r="V22" s="176"/>
      <c r="W22" s="176"/>
      <c r="X22" s="184"/>
      <c r="Y22" s="115"/>
    </row>
    <row r="23" customHeight="1" spans="1:25">
      <c r="A23" s="260"/>
      <c r="B23" s="266"/>
      <c r="C23" s="267"/>
      <c r="D23" s="267"/>
      <c r="E23" s="267"/>
      <c r="F23" s="268"/>
      <c r="G23" s="264"/>
      <c r="H23" s="273"/>
      <c r="I23" s="273"/>
      <c r="J23" s="273"/>
      <c r="K23" s="273"/>
      <c r="L23" s="273"/>
      <c r="M23" s="273"/>
      <c r="N23" s="176"/>
      <c r="O23" s="176"/>
      <c r="P23" s="176"/>
      <c r="Q23" s="179"/>
      <c r="R23" s="176"/>
      <c r="S23" s="176"/>
      <c r="T23" s="176"/>
      <c r="U23" s="179"/>
      <c r="V23" s="176"/>
      <c r="W23" s="176"/>
      <c r="X23" s="184"/>
      <c r="Y23" s="115"/>
    </row>
    <row r="24" customHeight="1" spans="1:25">
      <c r="A24" s="260"/>
      <c r="B24" s="266"/>
      <c r="C24" s="267"/>
      <c r="D24" s="267"/>
      <c r="E24" s="267"/>
      <c r="F24" s="268"/>
      <c r="G24" s="264"/>
      <c r="H24" s="273"/>
      <c r="I24" s="273"/>
      <c r="J24" s="273"/>
      <c r="K24" s="273"/>
      <c r="L24" s="273"/>
      <c r="M24" s="273"/>
      <c r="N24" s="176"/>
      <c r="O24" s="176"/>
      <c r="P24" s="176"/>
      <c r="Q24" s="179"/>
      <c r="R24" s="176"/>
      <c r="S24" s="176"/>
      <c r="T24" s="176"/>
      <c r="U24" s="179"/>
      <c r="V24" s="176"/>
      <c r="W24" s="176"/>
      <c r="X24" s="184"/>
      <c r="Y24" s="115"/>
    </row>
    <row r="25" customHeight="1" spans="1:25">
      <c r="A25" s="260"/>
      <c r="B25" s="266"/>
      <c r="C25" s="267"/>
      <c r="D25" s="267"/>
      <c r="E25" s="267"/>
      <c r="F25" s="268"/>
      <c r="G25" s="264"/>
      <c r="H25" s="273"/>
      <c r="I25" s="273"/>
      <c r="J25" s="273"/>
      <c r="K25" s="273"/>
      <c r="L25" s="273"/>
      <c r="M25" s="273"/>
      <c r="N25" s="176"/>
      <c r="O25" s="179"/>
      <c r="P25" s="176"/>
      <c r="Q25" s="179"/>
      <c r="R25" s="176"/>
      <c r="S25" s="179"/>
      <c r="T25" s="176"/>
      <c r="U25" s="179"/>
      <c r="V25" s="176"/>
      <c r="W25" s="176"/>
      <c r="X25" s="184"/>
      <c r="Y25" s="115"/>
    </row>
    <row r="26" customHeight="1" spans="1:25">
      <c r="A26" s="260"/>
      <c r="B26" s="266"/>
      <c r="C26" s="267"/>
      <c r="D26" s="267"/>
      <c r="E26" s="267"/>
      <c r="F26" s="268"/>
      <c r="G26" s="264"/>
      <c r="H26" s="272" t="s">
        <v>254</v>
      </c>
      <c r="I26" s="272"/>
      <c r="J26" s="272"/>
      <c r="K26" s="272"/>
      <c r="L26" s="272"/>
      <c r="M26" s="272"/>
      <c r="N26" s="176"/>
      <c r="O26" s="176"/>
      <c r="P26" s="176"/>
      <c r="Q26" s="179"/>
      <c r="R26" s="176"/>
      <c r="S26" s="176"/>
      <c r="T26" s="176"/>
      <c r="U26" s="179"/>
      <c r="V26" s="176"/>
      <c r="W26" s="176"/>
      <c r="X26" s="184"/>
      <c r="Y26" s="115"/>
    </row>
    <row r="27" customHeight="1" spans="1:25">
      <c r="A27" s="260"/>
      <c r="B27" s="266"/>
      <c r="C27" s="267"/>
      <c r="D27" s="267"/>
      <c r="E27" s="267"/>
      <c r="F27" s="268"/>
      <c r="G27" s="264"/>
      <c r="H27" s="273"/>
      <c r="I27" s="273"/>
      <c r="J27" s="273"/>
      <c r="K27" s="273"/>
      <c r="L27" s="273"/>
      <c r="M27" s="273"/>
      <c r="N27" s="176"/>
      <c r="O27" s="176"/>
      <c r="P27" s="176"/>
      <c r="Q27" s="179"/>
      <c r="R27" s="176"/>
      <c r="S27" s="176"/>
      <c r="T27" s="176"/>
      <c r="U27" s="179"/>
      <c r="V27" s="176"/>
      <c r="W27" s="176"/>
      <c r="X27" s="184"/>
      <c r="Y27" s="115"/>
    </row>
    <row r="28" customHeight="1" spans="1:25">
      <c r="A28" s="260"/>
      <c r="B28" s="274" t="s">
        <v>255</v>
      </c>
      <c r="C28" s="275"/>
      <c r="D28" s="275"/>
      <c r="E28" s="275"/>
      <c r="F28" s="276"/>
      <c r="G28" s="264"/>
      <c r="H28" s="273"/>
      <c r="I28" s="273"/>
      <c r="J28" s="273"/>
      <c r="K28" s="273"/>
      <c r="L28" s="273"/>
      <c r="M28" s="273"/>
      <c r="N28" s="176"/>
      <c r="O28" s="176"/>
      <c r="P28" s="176"/>
      <c r="Q28" s="179"/>
      <c r="R28" s="176"/>
      <c r="S28" s="176"/>
      <c r="T28" s="176"/>
      <c r="U28" s="179"/>
      <c r="V28" s="176"/>
      <c r="W28" s="176"/>
      <c r="X28" s="184"/>
      <c r="Y28" s="115"/>
    </row>
    <row r="29" customHeight="1" spans="1:25">
      <c r="A29" s="260"/>
      <c r="B29" s="266"/>
      <c r="C29" s="267"/>
      <c r="D29" s="267"/>
      <c r="E29" s="267"/>
      <c r="F29" s="268"/>
      <c r="G29" s="264"/>
      <c r="H29" s="273"/>
      <c r="I29" s="273"/>
      <c r="J29" s="273"/>
      <c r="K29" s="273"/>
      <c r="L29" s="273"/>
      <c r="M29" s="273"/>
      <c r="N29" s="176"/>
      <c r="O29" s="176"/>
      <c r="P29" s="176"/>
      <c r="Q29" s="179"/>
      <c r="R29" s="176"/>
      <c r="S29" s="176"/>
      <c r="T29" s="176"/>
      <c r="U29" s="179"/>
      <c r="V29" s="176"/>
      <c r="W29" s="176"/>
      <c r="X29" s="184"/>
      <c r="Y29" s="115"/>
    </row>
    <row r="30" customHeight="1" spans="1:25">
      <c r="A30" s="260"/>
      <c r="B30" s="266"/>
      <c r="C30" s="267"/>
      <c r="D30" s="267"/>
      <c r="E30" s="267"/>
      <c r="F30" s="268"/>
      <c r="G30" s="264"/>
      <c r="H30" s="273"/>
      <c r="I30" s="273"/>
      <c r="J30" s="273"/>
      <c r="K30" s="273"/>
      <c r="L30" s="273"/>
      <c r="M30" s="273"/>
      <c r="N30" s="176"/>
      <c r="O30" s="176"/>
      <c r="P30" s="176"/>
      <c r="Q30" s="179"/>
      <c r="R30" s="176"/>
      <c r="S30" s="176"/>
      <c r="T30" s="176"/>
      <c r="U30" s="179"/>
      <c r="V30" s="176"/>
      <c r="W30" s="176"/>
      <c r="X30" s="184"/>
      <c r="Y30" s="115"/>
    </row>
    <row r="31" customHeight="1" spans="1:25">
      <c r="A31" s="260"/>
      <c r="B31" s="266"/>
      <c r="C31" s="267"/>
      <c r="D31" s="267"/>
      <c r="E31" s="267"/>
      <c r="F31" s="268"/>
      <c r="G31" s="264"/>
      <c r="H31" s="272" t="s">
        <v>256</v>
      </c>
      <c r="I31" s="272"/>
      <c r="J31" s="272"/>
      <c r="K31" s="272"/>
      <c r="L31" s="272"/>
      <c r="M31" s="272"/>
      <c r="N31" s="176"/>
      <c r="O31" s="176"/>
      <c r="P31" s="176"/>
      <c r="Q31" s="179"/>
      <c r="R31" s="176"/>
      <c r="S31" s="176"/>
      <c r="T31" s="176"/>
      <c r="U31" s="179"/>
      <c r="V31" s="176"/>
      <c r="W31" s="176"/>
      <c r="X31" s="184"/>
      <c r="Y31" s="115"/>
    </row>
    <row r="32" customHeight="1" spans="1:25">
      <c r="A32" s="260"/>
      <c r="B32" s="277"/>
      <c r="C32" s="278"/>
      <c r="D32" s="278"/>
      <c r="E32" s="278"/>
      <c r="F32" s="279"/>
      <c r="G32" s="264"/>
      <c r="H32" s="273" t="s">
        <v>257</v>
      </c>
      <c r="I32" s="273"/>
      <c r="J32" s="273"/>
      <c r="K32" s="273"/>
      <c r="L32" s="273"/>
      <c r="M32" s="273"/>
      <c r="N32" s="176"/>
      <c r="O32" s="176"/>
      <c r="P32" s="176"/>
      <c r="Q32" s="179"/>
      <c r="R32" s="176"/>
      <c r="S32" s="176"/>
      <c r="T32" s="176"/>
      <c r="U32" s="179"/>
      <c r="V32" s="176"/>
      <c r="W32" s="176"/>
      <c r="X32" s="184"/>
      <c r="Y32" s="115"/>
    </row>
    <row r="33" customHeight="1" spans="1:25">
      <c r="A33" s="260"/>
      <c r="B33" s="266"/>
      <c r="C33" s="267"/>
      <c r="D33" s="267"/>
      <c r="E33" s="267"/>
      <c r="F33" s="268"/>
      <c r="G33" s="264"/>
      <c r="H33" s="273" t="s">
        <v>258</v>
      </c>
      <c r="I33" s="273"/>
      <c r="J33" s="273"/>
      <c r="K33" s="273"/>
      <c r="L33" s="273"/>
      <c r="M33" s="273"/>
      <c r="N33" s="176"/>
      <c r="O33" s="176"/>
      <c r="P33" s="176"/>
      <c r="Q33" s="179"/>
      <c r="R33" s="176"/>
      <c r="S33" s="176"/>
      <c r="T33" s="176"/>
      <c r="U33" s="179"/>
      <c r="V33" s="176"/>
      <c r="W33" s="176"/>
      <c r="X33" s="184"/>
      <c r="Y33" s="115"/>
    </row>
    <row r="34" customHeight="1" spans="1:25">
      <c r="A34" s="260"/>
      <c r="B34" s="280" t="s">
        <v>259</v>
      </c>
      <c r="C34" s="281"/>
      <c r="D34" s="281"/>
      <c r="E34" s="281"/>
      <c r="F34" s="282"/>
      <c r="G34" s="264"/>
      <c r="H34" s="273" t="s">
        <v>260</v>
      </c>
      <c r="I34" s="273"/>
      <c r="J34" s="273"/>
      <c r="K34" s="273"/>
      <c r="L34" s="273"/>
      <c r="M34" s="273"/>
      <c r="N34" s="176"/>
      <c r="O34" s="176"/>
      <c r="P34" s="176"/>
      <c r="Q34" s="179"/>
      <c r="R34" s="176"/>
      <c r="S34" s="176"/>
      <c r="T34" s="176"/>
      <c r="U34" s="179"/>
      <c r="V34" s="176"/>
      <c r="W34" s="176"/>
      <c r="X34" s="184"/>
      <c r="Y34" s="115"/>
    </row>
    <row r="35" customHeight="1" spans="1:25">
      <c r="A35" s="260"/>
      <c r="B35" s="266"/>
      <c r="C35" s="267"/>
      <c r="D35" s="267"/>
      <c r="E35" s="267"/>
      <c r="F35" s="268"/>
      <c r="G35" s="264"/>
      <c r="H35" s="273" t="s">
        <v>261</v>
      </c>
      <c r="I35" s="273"/>
      <c r="J35" s="273"/>
      <c r="K35" s="273"/>
      <c r="L35" s="273"/>
      <c r="M35" s="273"/>
      <c r="N35" s="176"/>
      <c r="O35" s="176"/>
      <c r="P35" s="176"/>
      <c r="Q35" s="179"/>
      <c r="R35" s="176"/>
      <c r="S35" s="176"/>
      <c r="T35" s="176"/>
      <c r="U35" s="179"/>
      <c r="V35" s="176"/>
      <c r="W35" s="176"/>
      <c r="X35" s="184"/>
      <c r="Y35" s="115"/>
    </row>
    <row r="36" customHeight="1" spans="1:25">
      <c r="A36" s="260"/>
      <c r="B36" s="266"/>
      <c r="C36" s="267"/>
      <c r="D36" s="267"/>
      <c r="E36" s="267"/>
      <c r="F36" s="268"/>
      <c r="G36" s="264"/>
      <c r="H36" s="273" t="s">
        <v>262</v>
      </c>
      <c r="I36" s="273"/>
      <c r="J36" s="273"/>
      <c r="K36" s="273"/>
      <c r="L36" s="273"/>
      <c r="M36" s="273"/>
      <c r="N36" s="176"/>
      <c r="O36" s="176"/>
      <c r="P36" s="176"/>
      <c r="Q36" s="179"/>
      <c r="R36" s="176"/>
      <c r="S36" s="176"/>
      <c r="T36" s="176"/>
      <c r="U36" s="179"/>
      <c r="V36" s="176"/>
      <c r="W36" s="176"/>
      <c r="X36" s="184"/>
      <c r="Y36" s="115"/>
    </row>
    <row r="37" customHeight="1" spans="1:25">
      <c r="A37" s="260"/>
      <c r="B37" s="266"/>
      <c r="C37" s="267"/>
      <c r="D37" s="267"/>
      <c r="E37" s="267"/>
      <c r="F37" s="268"/>
      <c r="G37" s="264"/>
      <c r="H37" s="273" t="s">
        <v>263</v>
      </c>
      <c r="I37" s="273"/>
      <c r="J37" s="273"/>
      <c r="K37" s="273"/>
      <c r="L37" s="273"/>
      <c r="M37" s="273"/>
      <c r="N37" s="176"/>
      <c r="O37" s="180"/>
      <c r="P37" s="176"/>
      <c r="Q37" s="185"/>
      <c r="R37" s="176"/>
      <c r="S37" s="176"/>
      <c r="T37" s="176"/>
      <c r="U37" s="185"/>
      <c r="V37" s="176"/>
      <c r="W37" s="176"/>
      <c r="X37" s="184"/>
      <c r="Y37" s="115"/>
    </row>
    <row r="38" customHeight="1" spans="1:25">
      <c r="A38" s="260"/>
      <c r="B38" s="277"/>
      <c r="C38" s="278"/>
      <c r="D38" s="278"/>
      <c r="E38" s="278"/>
      <c r="F38" s="279"/>
      <c r="G38" s="264"/>
      <c r="H38" s="273"/>
      <c r="I38" s="273"/>
      <c r="J38" s="273"/>
      <c r="K38" s="273"/>
      <c r="L38" s="273"/>
      <c r="M38" s="273"/>
      <c r="N38" s="176"/>
      <c r="O38" s="180"/>
      <c r="P38" s="176"/>
      <c r="Q38" s="185"/>
      <c r="R38" s="176"/>
      <c r="S38" s="176"/>
      <c r="T38" s="176"/>
      <c r="U38" s="185"/>
      <c r="V38" s="176"/>
      <c r="W38" s="176"/>
      <c r="X38" s="184"/>
      <c r="Y38" s="115"/>
    </row>
    <row r="39" customHeight="1" spans="1:25">
      <c r="A39" s="283"/>
      <c r="B39" s="266"/>
      <c r="C39" s="267"/>
      <c r="D39" s="267"/>
      <c r="E39" s="267"/>
      <c r="F39" s="268"/>
      <c r="G39" s="264"/>
      <c r="H39" s="273"/>
      <c r="I39" s="273"/>
      <c r="J39" s="273"/>
      <c r="K39" s="273"/>
      <c r="L39" s="273"/>
      <c r="M39" s="273"/>
      <c r="N39" s="176"/>
      <c r="O39" s="180"/>
      <c r="P39" s="176"/>
      <c r="Q39" s="185"/>
      <c r="R39" s="176"/>
      <c r="S39" s="176"/>
      <c r="T39" s="176"/>
      <c r="U39" s="185"/>
      <c r="V39" s="176"/>
      <c r="W39" s="176"/>
      <c r="X39" s="184"/>
      <c r="Y39" s="115"/>
    </row>
    <row r="40" customHeight="1" spans="1:25">
      <c r="A40" s="284"/>
      <c r="B40" s="285"/>
      <c r="C40" s="285"/>
      <c r="D40" s="285"/>
      <c r="E40" s="285"/>
      <c r="F40" s="286"/>
      <c r="G40" s="286"/>
      <c r="H40" s="286"/>
      <c r="I40" s="287"/>
      <c r="J40" s="287"/>
      <c r="K40" s="287"/>
      <c r="L40" s="287"/>
      <c r="M40" s="287"/>
      <c r="N40" s="176"/>
      <c r="O40" s="180"/>
      <c r="P40" s="176"/>
      <c r="Q40" s="185"/>
      <c r="R40" s="176"/>
      <c r="S40" s="176"/>
      <c r="T40" s="176"/>
      <c r="U40" s="185"/>
      <c r="V40" s="176"/>
      <c r="W40" s="176"/>
      <c r="X40" s="184"/>
      <c r="Y40" s="115"/>
    </row>
    <row r="41" customHeight="1" spans="1:25">
      <c r="A41" s="284"/>
      <c r="B41" s="285"/>
      <c r="C41" s="285"/>
      <c r="D41" s="285"/>
      <c r="E41" s="285"/>
      <c r="F41" s="286"/>
      <c r="G41" s="286"/>
      <c r="H41" s="286"/>
      <c r="I41" s="287"/>
      <c r="J41" s="287"/>
      <c r="K41" s="287"/>
      <c r="L41" s="287"/>
      <c r="M41" s="287"/>
      <c r="N41" s="176"/>
      <c r="O41" s="180"/>
      <c r="P41" s="176"/>
      <c r="Q41" s="185"/>
      <c r="R41" s="176"/>
      <c r="S41" s="176"/>
      <c r="T41" s="176"/>
      <c r="U41" s="185"/>
      <c r="V41" s="176"/>
      <c r="W41" s="176"/>
      <c r="X41" s="184"/>
      <c r="Y41" s="115"/>
    </row>
    <row r="42" customHeight="1" spans="1:25">
      <c r="A42" s="284"/>
      <c r="B42" s="285"/>
      <c r="C42" s="285"/>
      <c r="D42" s="285"/>
      <c r="E42" s="285"/>
      <c r="F42" s="286"/>
      <c r="G42" s="286"/>
      <c r="H42" s="286"/>
      <c r="I42" s="287"/>
      <c r="J42" s="287"/>
      <c r="K42" s="287"/>
      <c r="L42" s="287"/>
      <c r="M42" s="287"/>
      <c r="N42" s="181"/>
      <c r="O42" s="181"/>
      <c r="P42" s="181"/>
      <c r="Q42" s="181"/>
      <c r="R42" s="181"/>
      <c r="S42" s="181"/>
      <c r="T42" s="181"/>
      <c r="U42" s="181"/>
      <c r="V42" s="181"/>
      <c r="W42" s="181"/>
      <c r="X42" s="181"/>
      <c r="Y42" s="115"/>
    </row>
    <row r="43" customHeight="1" spans="1:25">
      <c r="A43" s="284"/>
      <c r="B43" s="285"/>
      <c r="C43" s="285"/>
      <c r="D43" s="285"/>
      <c r="E43" s="285"/>
      <c r="F43" s="286"/>
      <c r="G43" s="286"/>
      <c r="H43" s="286"/>
      <c r="I43" s="287"/>
      <c r="J43" s="287"/>
      <c r="K43" s="287"/>
      <c r="L43" s="287"/>
      <c r="M43" s="287"/>
      <c r="N43" s="181"/>
      <c r="O43" s="181"/>
      <c r="P43" s="181"/>
      <c r="Q43" s="181"/>
      <c r="R43" s="181"/>
      <c r="S43" s="181"/>
      <c r="T43" s="181"/>
      <c r="U43" s="181"/>
      <c r="V43" s="181"/>
      <c r="W43" s="181"/>
      <c r="X43" s="181"/>
      <c r="Y43" s="115"/>
    </row>
    <row r="44" customHeight="1" spans="1:25">
      <c r="A44" s="115"/>
      <c r="M44" s="115"/>
      <c r="N44" s="115"/>
      <c r="O44" s="115"/>
      <c r="P44" s="115"/>
      <c r="Q44" s="115"/>
      <c r="R44" s="115"/>
      <c r="S44" s="115"/>
      <c r="T44" s="115"/>
      <c r="U44" s="115"/>
      <c r="V44" s="115"/>
      <c r="W44" s="115"/>
      <c r="X44" s="115"/>
      <c r="Y44" s="115"/>
    </row>
    <row r="45" customHeight="1" spans="13:25">
      <c r="M45" s="115"/>
      <c r="N45" s="115"/>
      <c r="O45" s="115"/>
      <c r="P45" s="115"/>
      <c r="Q45" s="115"/>
      <c r="R45" s="115"/>
      <c r="S45" s="115"/>
      <c r="T45" s="115"/>
      <c r="U45" s="115"/>
      <c r="V45" s="115"/>
      <c r="W45" s="115"/>
      <c r="X45" s="115"/>
      <c r="Y45" s="115"/>
    </row>
    <row r="46" customHeight="1" spans="13:25">
      <c r="M46" s="115"/>
      <c r="N46" s="115"/>
      <c r="O46" s="115"/>
      <c r="P46" s="115"/>
      <c r="Q46" s="115"/>
      <c r="R46" s="115"/>
      <c r="S46" s="115"/>
      <c r="T46" s="115"/>
      <c r="U46" s="115"/>
      <c r="V46" s="115"/>
      <c r="W46" s="115"/>
      <c r="X46" s="115"/>
      <c r="Y46" s="115"/>
    </row>
    <row r="47" customHeight="1" spans="13:25">
      <c r="M47" s="115"/>
      <c r="N47" s="115"/>
      <c r="O47" s="115"/>
      <c r="P47" s="115"/>
      <c r="Q47" s="115"/>
      <c r="R47" s="115"/>
      <c r="S47" s="115"/>
      <c r="T47" s="115"/>
      <c r="U47" s="115"/>
      <c r="V47" s="115"/>
      <c r="W47" s="115"/>
      <c r="X47" s="115"/>
      <c r="Y47" s="115"/>
    </row>
    <row r="48" customHeight="1" spans="13:25">
      <c r="M48" s="115"/>
      <c r="N48" s="115"/>
      <c r="O48" s="115"/>
      <c r="P48" s="115"/>
      <c r="Q48" s="115"/>
      <c r="R48" s="115"/>
      <c r="S48" s="115"/>
      <c r="T48" s="115"/>
      <c r="U48" s="115"/>
      <c r="V48" s="115"/>
      <c r="W48" s="115"/>
      <c r="X48" s="115"/>
      <c r="Y48" s="115"/>
    </row>
    <row r="49" customHeight="1" spans="13:25">
      <c r="M49" s="115"/>
      <c r="N49" s="115"/>
      <c r="O49" s="115"/>
      <c r="P49" s="115"/>
      <c r="Q49" s="115"/>
      <c r="R49" s="115"/>
      <c r="S49" s="115"/>
      <c r="T49" s="115"/>
      <c r="U49" s="115"/>
      <c r="V49" s="115"/>
      <c r="W49" s="115"/>
      <c r="X49" s="115"/>
      <c r="Y49" s="115"/>
    </row>
    <row r="50" customHeight="1" spans="13:25">
      <c r="M50" s="115"/>
      <c r="N50" s="115"/>
      <c r="O50" s="115"/>
      <c r="P50" s="115"/>
      <c r="Q50" s="115"/>
      <c r="R50" s="115"/>
      <c r="S50" s="115"/>
      <c r="T50" s="115"/>
      <c r="U50" s="115"/>
      <c r="V50" s="115"/>
      <c r="W50" s="115"/>
      <c r="X50" s="115"/>
      <c r="Y50" s="115"/>
    </row>
    <row r="51" customHeight="1" spans="13:25">
      <c r="M51" s="115"/>
      <c r="N51" s="115"/>
      <c r="O51" s="115"/>
      <c r="P51" s="115"/>
      <c r="Q51" s="115"/>
      <c r="R51" s="115"/>
      <c r="S51" s="115"/>
      <c r="T51" s="115"/>
      <c r="U51" s="115"/>
      <c r="V51" s="115"/>
      <c r="W51" s="115"/>
      <c r="X51" s="115"/>
      <c r="Y51" s="115"/>
    </row>
    <row r="52" customHeight="1" spans="13:25">
      <c r="M52" s="115"/>
      <c r="N52" s="115"/>
      <c r="O52" s="115"/>
      <c r="P52" s="115"/>
      <c r="Q52" s="115"/>
      <c r="R52" s="115"/>
      <c r="S52" s="115"/>
      <c r="T52" s="115"/>
      <c r="U52" s="115"/>
      <c r="V52" s="115"/>
      <c r="W52" s="115"/>
      <c r="X52" s="115"/>
      <c r="Y52" s="115"/>
    </row>
    <row r="53" customHeight="1" spans="13:25">
      <c r="M53" s="115"/>
      <c r="N53" s="115"/>
      <c r="O53" s="115"/>
      <c r="P53" s="115"/>
      <c r="Q53" s="115"/>
      <c r="R53" s="115"/>
      <c r="S53" s="115"/>
      <c r="T53" s="115"/>
      <c r="U53" s="115"/>
      <c r="V53" s="115"/>
      <c r="W53" s="115"/>
      <c r="X53" s="115"/>
      <c r="Y53" s="115"/>
    </row>
    <row r="54" customHeight="1" spans="13:25">
      <c r="M54" s="115"/>
      <c r="N54" s="115"/>
      <c r="O54" s="115"/>
      <c r="P54" s="115"/>
      <c r="Q54" s="115"/>
      <c r="R54" s="115"/>
      <c r="S54" s="115"/>
      <c r="T54" s="115"/>
      <c r="U54" s="115"/>
      <c r="V54" s="115"/>
      <c r="W54" s="115"/>
      <c r="X54" s="115"/>
      <c r="Y54" s="115"/>
    </row>
    <row r="55" customHeight="1" spans="13:25">
      <c r="M55" s="115"/>
      <c r="N55" s="115"/>
      <c r="O55" s="115"/>
      <c r="P55" s="115"/>
      <c r="Q55" s="115"/>
      <c r="R55" s="115"/>
      <c r="S55" s="115"/>
      <c r="T55" s="115"/>
      <c r="U55" s="115"/>
      <c r="V55" s="115"/>
      <c r="W55" s="115"/>
      <c r="X55" s="115"/>
      <c r="Y55" s="115"/>
    </row>
  </sheetData>
  <mergeCells count="73">
    <mergeCell ref="A1:D1"/>
    <mergeCell ref="F1:G1"/>
    <mergeCell ref="H1:I1"/>
    <mergeCell ref="J1:M1"/>
    <mergeCell ref="A2:B2"/>
    <mergeCell ref="E2:F2"/>
    <mergeCell ref="A3:B3"/>
    <mergeCell ref="E3:F3"/>
    <mergeCell ref="A4:B4"/>
    <mergeCell ref="E4:F4"/>
    <mergeCell ref="A5:B5"/>
    <mergeCell ref="E5:F5"/>
    <mergeCell ref="G5:I5"/>
    <mergeCell ref="J5:M5"/>
    <mergeCell ref="A6:B6"/>
    <mergeCell ref="E6:F6"/>
    <mergeCell ref="G6:I6"/>
    <mergeCell ref="J6:M6"/>
    <mergeCell ref="B7:F7"/>
    <mergeCell ref="H7:M7"/>
    <mergeCell ref="B8:F8"/>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 ref="H22:M22"/>
    <mergeCell ref="B23:F23"/>
    <mergeCell ref="H23:M23"/>
    <mergeCell ref="B24:F24"/>
    <mergeCell ref="H24:M24"/>
    <mergeCell ref="B25:F25"/>
    <mergeCell ref="H25:M25"/>
    <mergeCell ref="B26:F26"/>
    <mergeCell ref="H26:M26"/>
    <mergeCell ref="B27:F27"/>
    <mergeCell ref="H27:M27"/>
    <mergeCell ref="B28:F28"/>
    <mergeCell ref="H28:M28"/>
    <mergeCell ref="B29:F29"/>
    <mergeCell ref="H29:M29"/>
    <mergeCell ref="B30:F30"/>
    <mergeCell ref="H30:M30"/>
    <mergeCell ref="B31:F31"/>
    <mergeCell ref="H31:M31"/>
    <mergeCell ref="B32:F32"/>
    <mergeCell ref="H32:M32"/>
    <mergeCell ref="B33:F33"/>
    <mergeCell ref="H33:M33"/>
    <mergeCell ref="B34:F34"/>
    <mergeCell ref="H34:M34"/>
    <mergeCell ref="B35:F35"/>
    <mergeCell ref="H35:M35"/>
    <mergeCell ref="B36:F36"/>
    <mergeCell ref="H36:M36"/>
    <mergeCell ref="B37:F37"/>
    <mergeCell ref="H37:M37"/>
    <mergeCell ref="B38:F38"/>
    <mergeCell ref="H38:M38"/>
    <mergeCell ref="B39:F39"/>
    <mergeCell ref="H39:M39"/>
    <mergeCell ref="G2:I4"/>
    <mergeCell ref="J2:M4"/>
    <mergeCell ref="H8:M21"/>
  </mergeCells>
  <conditionalFormatting sqref="N9:N41">
    <cfRule type="notContainsBlanks" dxfId="0" priority="3">
      <formula>LEN(TRIM(N9))&gt;0</formula>
    </cfRule>
  </conditionalFormatting>
  <conditionalFormatting sqref="R9:R41">
    <cfRule type="notContainsBlanks" dxfId="0" priority="2">
      <formula>LEN(TRIM(R9))&gt;0</formula>
    </cfRule>
  </conditionalFormatting>
  <conditionalFormatting sqref="V9:V41">
    <cfRule type="notContainsBlanks" dxfId="0" priority="1">
      <formula>LEN(TRIM(V9))&gt;0</formula>
    </cfRule>
  </conditionalFormatting>
  <dataValidations count="2">
    <dataValidation type="list" allowBlank="1" showInputMessage="1" showErrorMessage="1" sqref="J5">
      <formula1>"YES,NO"</formula1>
    </dataValidation>
    <dataValidation type="list" allowBlank="1" showInputMessage="1" showErrorMessage="1" sqref="J2:M4">
      <formula1>"MAINLINE,LONG LEAD"</formula1>
    </dataValidation>
  </dataValidations>
  <printOptions horizontalCentered="1" gridLines="1"/>
  <pageMargins left="0.25" right="0.25" top="0.75" bottom="0.75" header="0" footer="0"/>
  <pageSetup paperSize="1" scale="76" pageOrder="overThenDown" orientation="landscape" cellComments="atEnd"/>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X44"/>
  <sheetViews>
    <sheetView showGridLines="0" zoomScale="90" zoomScaleNormal="90" workbookViewId="0">
      <selection activeCell="K11" sqref="K11"/>
    </sheetView>
  </sheetViews>
  <sheetFormatPr defaultColWidth="12.6637168141593" defaultRowHeight="15.75" customHeight="1"/>
  <cols>
    <col min="1" max="1" width="4.10619469026549" customWidth="1"/>
    <col min="2" max="2" width="16.3362831858407" customWidth="1"/>
    <col min="3" max="3" width="25.1061946902655" customWidth="1"/>
    <col min="4" max="4" width="20.3362831858407" customWidth="1"/>
    <col min="5" max="5" width="19.1061946902655" customWidth="1"/>
    <col min="6" max="6" width="9" customWidth="1"/>
    <col min="8" max="9" width="8.66371681415929" customWidth="1"/>
    <col min="10" max="10" width="5.66371681415929" customWidth="1"/>
    <col min="11" max="13" width="8.66371681415929" customWidth="1"/>
    <col min="14" max="14" width="5.66371681415929" customWidth="1"/>
    <col min="15" max="17" width="8.66371681415929" customWidth="1"/>
    <col min="18" max="18" width="5.44247787610619" customWidth="1"/>
    <col min="19" max="19" width="8.66371681415929" customWidth="1"/>
    <col min="20" max="21" width="8.44247787610619" customWidth="1"/>
    <col min="22" max="22" width="6.66371681415929" customWidth="1"/>
    <col min="23" max="23" width="10.1061946902655" customWidth="1"/>
    <col min="24" max="24" width="28.6637168141593" customWidth="1"/>
  </cols>
  <sheetData>
    <row r="1" ht="30" customHeight="1" spans="1:24">
      <c r="A1" s="120" t="s">
        <v>264</v>
      </c>
      <c r="B1" s="121"/>
      <c r="C1" s="121"/>
      <c r="D1" s="121"/>
      <c r="E1" s="186" t="s">
        <v>1</v>
      </c>
      <c r="F1" s="187" t="e">
        <f>#REF!</f>
        <v>#REF!</v>
      </c>
      <c r="G1" s="187"/>
      <c r="H1" s="188"/>
      <c r="I1" s="229"/>
      <c r="J1" s="229"/>
      <c r="K1" s="229"/>
      <c r="L1" s="229"/>
      <c r="M1" s="230"/>
      <c r="N1" s="231" t="s">
        <v>265</v>
      </c>
      <c r="O1" s="232"/>
      <c r="P1" s="232"/>
      <c r="Q1" s="232"/>
      <c r="R1" s="232"/>
      <c r="S1" s="232"/>
      <c r="T1" s="232"/>
      <c r="U1" s="232"/>
      <c r="V1" s="232"/>
      <c r="W1" s="232"/>
      <c r="X1" s="232"/>
    </row>
    <row r="2" customHeight="1" spans="1:24">
      <c r="A2" s="123" t="s">
        <v>8</v>
      </c>
      <c r="B2" s="124"/>
      <c r="C2" s="125" t="e">
        <f>#REF!</f>
        <v>#REF!</v>
      </c>
      <c r="D2" s="126" t="s">
        <v>83</v>
      </c>
      <c r="E2" s="189" t="e">
        <f>#REF!</f>
        <v>#REF!</v>
      </c>
      <c r="F2" s="189"/>
      <c r="G2" s="128" t="s">
        <v>266</v>
      </c>
      <c r="H2" s="128"/>
      <c r="I2" s="128"/>
      <c r="J2" s="113" t="e">
        <f>#REF!</f>
        <v>#REF!</v>
      </c>
      <c r="K2" s="114"/>
      <c r="L2" s="114"/>
      <c r="M2" s="161"/>
      <c r="N2" s="231"/>
      <c r="O2" s="232"/>
      <c r="P2" s="232"/>
      <c r="Q2" s="232"/>
      <c r="R2" s="232"/>
      <c r="S2" s="232"/>
      <c r="T2" s="232"/>
      <c r="U2" s="232"/>
      <c r="V2" s="232"/>
      <c r="W2" s="232"/>
      <c r="X2" s="232"/>
    </row>
    <row r="3" customHeight="1" spans="1:24">
      <c r="A3" s="129" t="s">
        <v>84</v>
      </c>
      <c r="B3" s="130"/>
      <c r="C3" s="190" t="e">
        <f>#REF!</f>
        <v>#REF!</v>
      </c>
      <c r="D3" s="132" t="s">
        <v>26</v>
      </c>
      <c r="E3" s="191" t="e">
        <f>#REF!</f>
        <v>#REF!</v>
      </c>
      <c r="F3" s="191"/>
      <c r="G3" s="135"/>
      <c r="H3" s="135"/>
      <c r="I3" s="135"/>
      <c r="J3" s="113"/>
      <c r="K3" s="114"/>
      <c r="L3" s="114"/>
      <c r="M3" s="161"/>
      <c r="N3" s="231"/>
      <c r="O3" s="232"/>
      <c r="P3" s="232"/>
      <c r="Q3" s="232"/>
      <c r="R3" s="232"/>
      <c r="S3" s="232"/>
      <c r="T3" s="232"/>
      <c r="U3" s="232"/>
      <c r="V3" s="232"/>
      <c r="W3" s="232"/>
      <c r="X3" s="232"/>
    </row>
    <row r="4" customHeight="1" spans="1:24">
      <c r="A4" s="129" t="s">
        <v>85</v>
      </c>
      <c r="B4" s="130"/>
      <c r="C4" s="131" t="e">
        <f>#REF!</f>
        <v>#REF!</v>
      </c>
      <c r="D4" s="132" t="s">
        <v>86</v>
      </c>
      <c r="E4" s="191" t="e">
        <f>#REF!</f>
        <v>#REF!</v>
      </c>
      <c r="F4" s="191"/>
      <c r="G4" s="135"/>
      <c r="H4" s="135"/>
      <c r="I4" s="135"/>
      <c r="J4" s="163"/>
      <c r="K4" s="164"/>
      <c r="L4" s="164"/>
      <c r="M4" s="165"/>
      <c r="N4" s="231"/>
      <c r="O4" s="232"/>
      <c r="P4" s="232"/>
      <c r="Q4" s="232"/>
      <c r="R4" s="232"/>
      <c r="S4" s="232"/>
      <c r="T4" s="232"/>
      <c r="U4" s="232"/>
      <c r="V4" s="232"/>
      <c r="W4" s="232"/>
      <c r="X4" s="232"/>
    </row>
    <row r="5" customHeight="1" spans="1:24">
      <c r="A5" s="129" t="s">
        <v>87</v>
      </c>
      <c r="B5" s="130"/>
      <c r="C5" s="131" t="e">
        <f>#REF!</f>
        <v>#REF!</v>
      </c>
      <c r="D5" s="132" t="s">
        <v>21</v>
      </c>
      <c r="E5" s="191" t="e">
        <f>#REF!</f>
        <v>#REF!</v>
      </c>
      <c r="F5" s="191"/>
      <c r="G5" s="87" t="s">
        <v>3</v>
      </c>
      <c r="H5" s="88"/>
      <c r="I5" s="89"/>
      <c r="J5" s="166" t="e">
        <f>#REF!</f>
        <v>#REF!</v>
      </c>
      <c r="K5" s="166"/>
      <c r="L5" s="166"/>
      <c r="M5" s="167"/>
      <c r="N5" s="231"/>
      <c r="O5" s="232"/>
      <c r="P5" s="232"/>
      <c r="Q5" s="232"/>
      <c r="R5" s="232"/>
      <c r="S5" s="232"/>
      <c r="T5" s="232"/>
      <c r="U5" s="232"/>
      <c r="V5" s="232"/>
      <c r="W5" s="232"/>
      <c r="X5" s="232"/>
    </row>
    <row r="6" customHeight="1" spans="1:24">
      <c r="A6" s="137" t="s">
        <v>88</v>
      </c>
      <c r="B6" s="138"/>
      <c r="C6" s="139" t="e">
        <f>#REF!</f>
        <v>#REF!</v>
      </c>
      <c r="D6" s="140" t="s">
        <v>89</v>
      </c>
      <c r="E6" s="192" t="e">
        <f>#REF!</f>
        <v>#REF!</v>
      </c>
      <c r="F6" s="192"/>
      <c r="G6" s="95" t="s">
        <v>21</v>
      </c>
      <c r="H6" s="96"/>
      <c r="I6" s="97"/>
      <c r="J6" s="168" t="e">
        <f>#REF!</f>
        <v>#REF!</v>
      </c>
      <c r="K6" s="168"/>
      <c r="L6" s="168"/>
      <c r="M6" s="169"/>
      <c r="N6" s="233"/>
      <c r="O6" s="234"/>
      <c r="P6" s="234"/>
      <c r="Q6" s="234"/>
      <c r="R6" s="234"/>
      <c r="S6" s="234"/>
      <c r="T6" s="234"/>
      <c r="U6" s="234"/>
      <c r="V6" s="234"/>
      <c r="W6" s="234"/>
      <c r="X6" s="234"/>
    </row>
    <row r="7" customHeight="1" spans="1:24">
      <c r="A7" s="143"/>
      <c r="B7" s="193" t="s">
        <v>90</v>
      </c>
      <c r="C7" s="193"/>
      <c r="D7" s="193"/>
      <c r="E7" s="193"/>
      <c r="F7" s="194" t="s">
        <v>32</v>
      </c>
      <c r="G7" s="195" t="s">
        <v>267</v>
      </c>
      <c r="H7" s="196" t="s">
        <v>135</v>
      </c>
      <c r="I7" s="235"/>
      <c r="J7" s="235"/>
      <c r="K7" s="198"/>
      <c r="L7" s="196" t="s">
        <v>268</v>
      </c>
      <c r="M7" s="235"/>
      <c r="N7" s="236"/>
      <c r="O7" s="237"/>
      <c r="P7" s="238" t="s">
        <v>269</v>
      </c>
      <c r="Q7" s="236"/>
      <c r="R7" s="236"/>
      <c r="S7" s="237"/>
      <c r="T7" s="238" t="s">
        <v>138</v>
      </c>
      <c r="U7" s="236"/>
      <c r="V7" s="237"/>
      <c r="W7" s="250"/>
      <c r="X7" s="251"/>
    </row>
    <row r="8" ht="15" customHeight="1" spans="1:24">
      <c r="A8" s="147"/>
      <c r="B8" s="197"/>
      <c r="C8" s="197"/>
      <c r="D8" s="197"/>
      <c r="E8" s="197"/>
      <c r="F8" s="198"/>
      <c r="G8" s="199"/>
      <c r="H8" s="200" t="s">
        <v>270</v>
      </c>
      <c r="I8" s="200" t="s">
        <v>271</v>
      </c>
      <c r="J8" s="239" t="s">
        <v>272</v>
      </c>
      <c r="K8" s="200" t="s">
        <v>273</v>
      </c>
      <c r="L8" s="200" t="s">
        <v>270</v>
      </c>
      <c r="M8" s="200" t="s">
        <v>271</v>
      </c>
      <c r="N8" s="239" t="s">
        <v>272</v>
      </c>
      <c r="O8" s="200" t="s">
        <v>273</v>
      </c>
      <c r="P8" s="200" t="s">
        <v>270</v>
      </c>
      <c r="Q8" s="200" t="s">
        <v>271</v>
      </c>
      <c r="R8" s="239" t="s">
        <v>272</v>
      </c>
      <c r="S8" s="200" t="s">
        <v>273</v>
      </c>
      <c r="T8" s="200" t="s">
        <v>270</v>
      </c>
      <c r="U8" s="252" t="s">
        <v>271</v>
      </c>
      <c r="V8" s="239" t="s">
        <v>272</v>
      </c>
      <c r="W8" s="200" t="s">
        <v>274</v>
      </c>
      <c r="X8" s="253" t="s">
        <v>275</v>
      </c>
    </row>
    <row r="9" customHeight="1" spans="1:24">
      <c r="A9" s="201">
        <v>1</v>
      </c>
      <c r="B9" s="202"/>
      <c r="C9" s="203"/>
      <c r="D9" s="203"/>
      <c r="E9" s="204"/>
      <c r="F9" s="205"/>
      <c r="G9" s="206"/>
      <c r="H9" s="207"/>
      <c r="I9" s="240"/>
      <c r="J9" s="241"/>
      <c r="K9" s="242"/>
      <c r="L9" s="225"/>
      <c r="M9" s="240"/>
      <c r="N9" s="241"/>
      <c r="O9" s="243"/>
      <c r="P9" s="225"/>
      <c r="Q9" s="240"/>
      <c r="R9" s="241"/>
      <c r="S9" s="243"/>
      <c r="T9" s="225"/>
      <c r="U9" s="240"/>
      <c r="V9" s="241"/>
      <c r="W9" s="243"/>
      <c r="X9" s="254"/>
    </row>
    <row r="10" customHeight="1" spans="1:24">
      <c r="A10" s="201">
        <v>2</v>
      </c>
      <c r="B10" s="208" t="s">
        <v>276</v>
      </c>
      <c r="C10" s="208"/>
      <c r="D10" s="208"/>
      <c r="E10" s="208"/>
      <c r="F10" s="209">
        <v>0.5</v>
      </c>
      <c r="G10" s="210"/>
      <c r="H10" s="207"/>
      <c r="I10" s="240"/>
      <c r="J10" s="241"/>
      <c r="K10" s="242"/>
      <c r="L10" s="225"/>
      <c r="M10" s="240"/>
      <c r="N10" s="241"/>
      <c r="O10" s="243"/>
      <c r="P10" s="225"/>
      <c r="Q10" s="240"/>
      <c r="R10" s="241"/>
      <c r="S10" s="243"/>
      <c r="T10" s="225"/>
      <c r="U10" s="240"/>
      <c r="V10" s="241"/>
      <c r="W10" s="243"/>
      <c r="X10" s="254"/>
    </row>
    <row r="11" customHeight="1" spans="1:24">
      <c r="A11" s="201">
        <v>3</v>
      </c>
      <c r="B11" s="208" t="s">
        <v>277</v>
      </c>
      <c r="C11" s="208"/>
      <c r="D11" s="208"/>
      <c r="E11" s="208"/>
      <c r="F11" s="209">
        <v>0.5</v>
      </c>
      <c r="G11" s="211"/>
      <c r="H11" s="207"/>
      <c r="I11" s="240"/>
      <c r="J11" s="241"/>
      <c r="K11" s="242"/>
      <c r="L11" s="225"/>
      <c r="M11" s="240"/>
      <c r="N11" s="241"/>
      <c r="O11" s="243"/>
      <c r="P11" s="225"/>
      <c r="Q11" s="240"/>
      <c r="R11" s="241"/>
      <c r="S11" s="243"/>
      <c r="T11" s="225"/>
      <c r="U11" s="240"/>
      <c r="V11" s="241"/>
      <c r="W11" s="243"/>
      <c r="X11" s="254"/>
    </row>
    <row r="12" customHeight="1" spans="1:24">
      <c r="A12" s="201"/>
      <c r="B12" s="208"/>
      <c r="C12" s="208"/>
      <c r="D12" s="208"/>
      <c r="E12" s="208"/>
      <c r="F12" s="209"/>
      <c r="G12" s="210"/>
      <c r="H12" s="207"/>
      <c r="I12" s="240"/>
      <c r="J12" s="241"/>
      <c r="K12" s="242"/>
      <c r="L12" s="225"/>
      <c r="M12" s="240"/>
      <c r="N12" s="241"/>
      <c r="O12" s="243"/>
      <c r="P12" s="225"/>
      <c r="Q12" s="240"/>
      <c r="R12" s="241"/>
      <c r="S12" s="243"/>
      <c r="T12" s="225"/>
      <c r="U12" s="240"/>
      <c r="V12" s="241"/>
      <c r="W12" s="243"/>
      <c r="X12" s="254"/>
    </row>
    <row r="13" customHeight="1" spans="1:24">
      <c r="A13" s="201">
        <v>4</v>
      </c>
      <c r="B13" s="208" t="s">
        <v>278</v>
      </c>
      <c r="C13" s="208"/>
      <c r="D13" s="208"/>
      <c r="E13" s="208"/>
      <c r="F13" s="209">
        <v>0.125</v>
      </c>
      <c r="G13" s="210"/>
      <c r="H13" s="207"/>
      <c r="I13" s="240"/>
      <c r="J13" s="241"/>
      <c r="K13" s="244"/>
      <c r="L13" s="225"/>
      <c r="M13" s="240"/>
      <c r="N13" s="241"/>
      <c r="O13" s="243"/>
      <c r="P13" s="225"/>
      <c r="Q13" s="240"/>
      <c r="R13" s="241"/>
      <c r="S13" s="243"/>
      <c r="T13" s="225"/>
      <c r="U13" s="240"/>
      <c r="V13" s="241"/>
      <c r="W13" s="243"/>
      <c r="X13" s="254"/>
    </row>
    <row r="14" customHeight="1" spans="1:24">
      <c r="A14" s="201">
        <v>5</v>
      </c>
      <c r="B14" s="208" t="s">
        <v>279</v>
      </c>
      <c r="C14" s="208"/>
      <c r="D14" s="208"/>
      <c r="E14" s="208"/>
      <c r="F14" s="209">
        <v>0.125</v>
      </c>
      <c r="G14" s="210"/>
      <c r="H14" s="207"/>
      <c r="I14" s="240"/>
      <c r="J14" s="241"/>
      <c r="K14" s="244"/>
      <c r="L14" s="225"/>
      <c r="M14" s="240"/>
      <c r="N14" s="241"/>
      <c r="O14" s="243"/>
      <c r="P14" s="225"/>
      <c r="Q14" s="240"/>
      <c r="R14" s="241"/>
      <c r="S14" s="243"/>
      <c r="T14" s="225"/>
      <c r="U14" s="240"/>
      <c r="V14" s="241"/>
      <c r="W14" s="243"/>
      <c r="X14" s="254"/>
    </row>
    <row r="15" customHeight="1" spans="1:24">
      <c r="A15" s="201">
        <v>6</v>
      </c>
      <c r="B15" s="208" t="s">
        <v>280</v>
      </c>
      <c r="C15" s="208"/>
      <c r="D15" s="208"/>
      <c r="E15" s="208"/>
      <c r="F15" s="209">
        <v>0.25</v>
      </c>
      <c r="G15" s="210"/>
      <c r="H15" s="207"/>
      <c r="I15" s="240"/>
      <c r="J15" s="241"/>
      <c r="K15" s="244"/>
      <c r="L15" s="225"/>
      <c r="M15" s="240"/>
      <c r="N15" s="241"/>
      <c r="O15" s="243"/>
      <c r="P15" s="225"/>
      <c r="Q15" s="240"/>
      <c r="R15" s="241"/>
      <c r="S15" s="243"/>
      <c r="T15" s="225"/>
      <c r="U15" s="240"/>
      <c r="V15" s="241"/>
      <c r="W15" s="243"/>
      <c r="X15" s="254"/>
    </row>
    <row r="16" ht="15" customHeight="1" spans="1:24">
      <c r="A16" s="201">
        <v>7</v>
      </c>
      <c r="B16" s="208" t="s">
        <v>281</v>
      </c>
      <c r="C16" s="208"/>
      <c r="D16" s="208"/>
      <c r="E16" s="208"/>
      <c r="F16" s="209">
        <v>0.125</v>
      </c>
      <c r="G16" s="210"/>
      <c r="H16" s="207"/>
      <c r="I16" s="240"/>
      <c r="J16" s="241"/>
      <c r="K16" s="244"/>
      <c r="L16" s="225"/>
      <c r="M16" s="240"/>
      <c r="N16" s="241"/>
      <c r="O16" s="243"/>
      <c r="P16" s="225"/>
      <c r="Q16" s="240"/>
      <c r="R16" s="241"/>
      <c r="S16" s="243"/>
      <c r="T16" s="225"/>
      <c r="U16" s="240"/>
      <c r="V16" s="241"/>
      <c r="W16" s="243"/>
      <c r="X16" s="254"/>
    </row>
    <row r="17" customHeight="1" spans="1:24">
      <c r="A17" s="201"/>
      <c r="B17" s="208"/>
      <c r="C17" s="208"/>
      <c r="D17" s="208"/>
      <c r="E17" s="208"/>
      <c r="F17" s="209"/>
      <c r="G17" s="210"/>
      <c r="H17" s="207"/>
      <c r="I17" s="240"/>
      <c r="J17" s="241"/>
      <c r="K17" s="242"/>
      <c r="L17" s="225"/>
      <c r="M17" s="240"/>
      <c r="N17" s="241"/>
      <c r="O17" s="243"/>
      <c r="P17" s="225"/>
      <c r="Q17" s="240"/>
      <c r="R17" s="241"/>
      <c r="S17" s="243"/>
      <c r="T17" s="225"/>
      <c r="U17" s="240"/>
      <c r="V17" s="241"/>
      <c r="W17" s="243"/>
      <c r="X17" s="254"/>
    </row>
    <row r="18" customHeight="1" spans="1:24">
      <c r="A18" s="201">
        <v>8</v>
      </c>
      <c r="B18" s="208" t="s">
        <v>282</v>
      </c>
      <c r="C18" s="208"/>
      <c r="D18" s="208"/>
      <c r="E18" s="208"/>
      <c r="F18" s="209">
        <v>0.25</v>
      </c>
      <c r="G18" s="210"/>
      <c r="H18" s="207"/>
      <c r="I18" s="240"/>
      <c r="J18" s="241"/>
      <c r="K18" s="242"/>
      <c r="L18" s="225"/>
      <c r="M18" s="240"/>
      <c r="N18" s="241"/>
      <c r="O18" s="243"/>
      <c r="P18" s="225"/>
      <c r="Q18" s="240"/>
      <c r="R18" s="241"/>
      <c r="S18" s="243"/>
      <c r="T18" s="225"/>
      <c r="U18" s="240"/>
      <c r="V18" s="241"/>
      <c r="W18" s="243"/>
      <c r="X18" s="254"/>
    </row>
    <row r="19" customHeight="1" spans="1:24">
      <c r="A19" s="201">
        <v>9</v>
      </c>
      <c r="B19" s="208" t="s">
        <v>283</v>
      </c>
      <c r="C19" s="208"/>
      <c r="D19" s="208"/>
      <c r="E19" s="208"/>
      <c r="F19" s="209">
        <v>0.125</v>
      </c>
      <c r="G19" s="210"/>
      <c r="H19" s="207"/>
      <c r="I19" s="240"/>
      <c r="J19" s="241"/>
      <c r="K19" s="245"/>
      <c r="L19" s="225"/>
      <c r="M19" s="240"/>
      <c r="N19" s="241"/>
      <c r="O19" s="243"/>
      <c r="P19" s="225"/>
      <c r="Q19" s="240"/>
      <c r="R19" s="241"/>
      <c r="S19" s="243"/>
      <c r="T19" s="225"/>
      <c r="U19" s="240"/>
      <c r="V19" s="241"/>
      <c r="W19" s="243"/>
      <c r="X19" s="254"/>
    </row>
    <row r="20" customHeight="1" spans="1:24">
      <c r="A20" s="201">
        <v>10</v>
      </c>
      <c r="B20" s="212" t="s">
        <v>284</v>
      </c>
      <c r="C20" s="213"/>
      <c r="D20" s="213"/>
      <c r="E20" s="214"/>
      <c r="F20" s="209">
        <v>0.125</v>
      </c>
      <c r="G20" s="210"/>
      <c r="H20" s="207"/>
      <c r="I20" s="240"/>
      <c r="J20" s="241"/>
      <c r="K20" s="245"/>
      <c r="L20" s="225"/>
      <c r="M20" s="240"/>
      <c r="N20" s="241"/>
      <c r="O20" s="243"/>
      <c r="P20" s="225"/>
      <c r="Q20" s="240"/>
      <c r="R20" s="241"/>
      <c r="S20" s="243"/>
      <c r="T20" s="225"/>
      <c r="U20" s="240"/>
      <c r="V20" s="241"/>
      <c r="W20" s="243"/>
      <c r="X20" s="254"/>
    </row>
    <row r="21" customHeight="1" spans="1:24">
      <c r="A21" s="201">
        <v>11</v>
      </c>
      <c r="B21" s="208" t="s">
        <v>285</v>
      </c>
      <c r="C21" s="208"/>
      <c r="D21" s="208"/>
      <c r="E21" s="208"/>
      <c r="F21" s="209">
        <v>0.25</v>
      </c>
      <c r="G21" s="210"/>
      <c r="H21" s="207"/>
      <c r="I21" s="240"/>
      <c r="J21" s="241"/>
      <c r="K21" s="245"/>
      <c r="L21" s="225"/>
      <c r="M21" s="240"/>
      <c r="N21" s="241"/>
      <c r="O21" s="243"/>
      <c r="P21" s="225"/>
      <c r="Q21" s="240"/>
      <c r="R21" s="241"/>
      <c r="S21" s="243"/>
      <c r="T21" s="225"/>
      <c r="U21" s="240"/>
      <c r="V21" s="241"/>
      <c r="W21" s="243"/>
      <c r="X21" s="254"/>
    </row>
    <row r="22" customHeight="1" spans="1:24">
      <c r="A22" s="201">
        <v>12</v>
      </c>
      <c r="B22" s="208" t="s">
        <v>286</v>
      </c>
      <c r="C22" s="208"/>
      <c r="D22" s="208"/>
      <c r="E22" s="208"/>
      <c r="F22" s="209">
        <v>0.25</v>
      </c>
      <c r="G22" s="210"/>
      <c r="H22" s="207"/>
      <c r="I22" s="240"/>
      <c r="J22" s="241"/>
      <c r="K22" s="242"/>
      <c r="L22" s="225"/>
      <c r="M22" s="240"/>
      <c r="N22" s="241"/>
      <c r="O22" s="243"/>
      <c r="P22" s="225"/>
      <c r="Q22" s="240"/>
      <c r="R22" s="241"/>
      <c r="S22" s="243"/>
      <c r="T22" s="225"/>
      <c r="U22" s="240"/>
      <c r="V22" s="241"/>
      <c r="W22" s="243"/>
      <c r="X22" s="254"/>
    </row>
    <row r="23" customHeight="1" spans="1:24">
      <c r="A23" s="201"/>
      <c r="B23" s="208"/>
      <c r="C23" s="208"/>
      <c r="D23" s="208"/>
      <c r="E23" s="208"/>
      <c r="F23" s="209"/>
      <c r="G23" s="210"/>
      <c r="H23" s="207"/>
      <c r="I23" s="240"/>
      <c r="J23" s="241"/>
      <c r="K23" s="242"/>
      <c r="L23" s="225"/>
      <c r="M23" s="240"/>
      <c r="N23" s="241"/>
      <c r="O23" s="243"/>
      <c r="P23" s="225"/>
      <c r="Q23" s="240"/>
      <c r="R23" s="241"/>
      <c r="S23" s="243"/>
      <c r="T23" s="225"/>
      <c r="U23" s="240"/>
      <c r="V23" s="241"/>
      <c r="W23" s="255"/>
      <c r="X23" s="254"/>
    </row>
    <row r="24" customHeight="1" spans="1:24">
      <c r="A24" s="201">
        <v>13</v>
      </c>
      <c r="B24" s="208" t="s">
        <v>287</v>
      </c>
      <c r="C24" s="208"/>
      <c r="D24" s="208"/>
      <c r="E24" s="208"/>
      <c r="F24" s="209">
        <v>0.5</v>
      </c>
      <c r="G24" s="210"/>
      <c r="H24" s="207"/>
      <c r="I24" s="240"/>
      <c r="J24" s="241"/>
      <c r="K24" s="242"/>
      <c r="L24" s="225"/>
      <c r="M24" s="240"/>
      <c r="N24" s="241"/>
      <c r="O24" s="243"/>
      <c r="P24" s="225"/>
      <c r="Q24" s="240"/>
      <c r="R24" s="241"/>
      <c r="S24" s="243"/>
      <c r="T24" s="225"/>
      <c r="U24" s="240"/>
      <c r="V24" s="241"/>
      <c r="W24" s="255"/>
      <c r="X24" s="254"/>
    </row>
    <row r="25" customHeight="1" spans="1:24">
      <c r="A25" s="201">
        <v>14</v>
      </c>
      <c r="B25" s="208" t="s">
        <v>288</v>
      </c>
      <c r="C25" s="208"/>
      <c r="D25" s="208"/>
      <c r="E25" s="208"/>
      <c r="F25" s="209">
        <v>0.5</v>
      </c>
      <c r="G25" s="210"/>
      <c r="H25" s="207"/>
      <c r="I25" s="240"/>
      <c r="J25" s="241"/>
      <c r="K25" s="244"/>
      <c r="L25" s="225"/>
      <c r="M25" s="240"/>
      <c r="N25" s="241"/>
      <c r="O25" s="246"/>
      <c r="P25" s="225"/>
      <c r="Q25" s="240"/>
      <c r="R25" s="241"/>
      <c r="S25" s="246"/>
      <c r="T25" s="225"/>
      <c r="U25" s="240"/>
      <c r="V25" s="241"/>
      <c r="W25" s="255"/>
      <c r="X25" s="254"/>
    </row>
    <row r="26" customHeight="1" spans="1:24">
      <c r="A26" s="201">
        <v>1</v>
      </c>
      <c r="B26" s="208" t="s">
        <v>289</v>
      </c>
      <c r="C26" s="208"/>
      <c r="D26" s="208"/>
      <c r="E26" s="208"/>
      <c r="F26" s="209">
        <v>0.5</v>
      </c>
      <c r="G26" s="210"/>
      <c r="H26" s="207"/>
      <c r="I26" s="240"/>
      <c r="J26" s="241"/>
      <c r="K26" s="247"/>
      <c r="L26" s="225"/>
      <c r="M26" s="240"/>
      <c r="N26" s="241"/>
      <c r="O26" s="243"/>
      <c r="P26" s="225"/>
      <c r="Q26" s="240"/>
      <c r="R26" s="241"/>
      <c r="S26" s="243"/>
      <c r="T26" s="225"/>
      <c r="U26" s="240"/>
      <c r="V26" s="241"/>
      <c r="W26" s="243"/>
      <c r="X26" s="254"/>
    </row>
    <row r="27" customHeight="1" spans="1:24">
      <c r="A27" s="201"/>
      <c r="B27" s="208" t="s">
        <v>290</v>
      </c>
      <c r="C27" s="208"/>
      <c r="D27" s="208"/>
      <c r="E27" s="208"/>
      <c r="F27" s="209">
        <v>0.5</v>
      </c>
      <c r="G27" s="210"/>
      <c r="H27" s="207"/>
      <c r="I27" s="240"/>
      <c r="J27" s="241"/>
      <c r="K27" s="242"/>
      <c r="L27" s="225"/>
      <c r="M27" s="240"/>
      <c r="N27" s="241"/>
      <c r="O27" s="243"/>
      <c r="P27" s="225"/>
      <c r="Q27" s="240"/>
      <c r="R27" s="241"/>
      <c r="S27" s="243"/>
      <c r="T27" s="225"/>
      <c r="U27" s="240"/>
      <c r="V27" s="241"/>
      <c r="W27" s="243"/>
      <c r="X27" s="254"/>
    </row>
    <row r="28" customHeight="1" spans="1:24">
      <c r="A28" s="201">
        <v>16</v>
      </c>
      <c r="B28" s="208" t="s">
        <v>291</v>
      </c>
      <c r="C28" s="208"/>
      <c r="D28" s="208"/>
      <c r="E28" s="208"/>
      <c r="F28" s="209">
        <v>0.5</v>
      </c>
      <c r="G28" s="210"/>
      <c r="H28" s="207"/>
      <c r="I28" s="240"/>
      <c r="J28" s="241"/>
      <c r="K28" s="242"/>
      <c r="L28" s="225"/>
      <c r="M28" s="240"/>
      <c r="N28" s="241"/>
      <c r="O28" s="243"/>
      <c r="P28" s="225"/>
      <c r="Q28" s="240"/>
      <c r="R28" s="241"/>
      <c r="S28" s="243"/>
      <c r="T28" s="225"/>
      <c r="U28" s="240"/>
      <c r="V28" s="241"/>
      <c r="W28" s="255"/>
      <c r="X28" s="254"/>
    </row>
    <row r="29" customHeight="1" spans="1:24">
      <c r="A29" s="201">
        <v>17</v>
      </c>
      <c r="B29" s="208"/>
      <c r="C29" s="208"/>
      <c r="D29" s="208"/>
      <c r="E29" s="208"/>
      <c r="F29" s="209"/>
      <c r="G29" s="210"/>
      <c r="H29" s="207"/>
      <c r="I29" s="240"/>
      <c r="J29" s="241"/>
      <c r="K29" s="242"/>
      <c r="L29" s="225"/>
      <c r="M29" s="240"/>
      <c r="N29" s="241"/>
      <c r="O29" s="243"/>
      <c r="P29" s="225"/>
      <c r="Q29" s="240"/>
      <c r="R29" s="241"/>
      <c r="S29" s="243"/>
      <c r="T29" s="225"/>
      <c r="U29" s="240"/>
      <c r="V29" s="241"/>
      <c r="W29" s="255"/>
      <c r="X29" s="254"/>
    </row>
    <row r="30" customHeight="1" spans="1:24">
      <c r="A30" s="201">
        <v>18</v>
      </c>
      <c r="B30" s="208" t="s">
        <v>292</v>
      </c>
      <c r="C30" s="208"/>
      <c r="D30" s="208"/>
      <c r="E30" s="208"/>
      <c r="F30" s="209">
        <v>0.125</v>
      </c>
      <c r="G30" s="210"/>
      <c r="H30" s="207"/>
      <c r="I30" s="240"/>
      <c r="J30" s="241"/>
      <c r="K30" s="245"/>
      <c r="L30" s="225"/>
      <c r="M30" s="240"/>
      <c r="N30" s="241"/>
      <c r="O30" s="246"/>
      <c r="P30" s="225"/>
      <c r="Q30" s="240"/>
      <c r="R30" s="241"/>
      <c r="S30" s="246"/>
      <c r="T30" s="225"/>
      <c r="U30" s="240"/>
      <c r="V30" s="241"/>
      <c r="W30" s="255"/>
      <c r="X30" s="254"/>
    </row>
    <row r="31" customHeight="1" spans="1:24">
      <c r="A31" s="201">
        <v>19</v>
      </c>
      <c r="B31" s="215" t="s">
        <v>293</v>
      </c>
      <c r="C31" s="213"/>
      <c r="D31" s="213"/>
      <c r="E31" s="214"/>
      <c r="F31" s="216">
        <v>0.25</v>
      </c>
      <c r="G31" s="210"/>
      <c r="H31" s="207"/>
      <c r="I31" s="240"/>
      <c r="J31" s="241"/>
      <c r="K31" s="245"/>
      <c r="L31" s="225"/>
      <c r="M31" s="240"/>
      <c r="N31" s="241"/>
      <c r="O31" s="243"/>
      <c r="P31" s="225"/>
      <c r="Q31" s="240"/>
      <c r="R31" s="241"/>
      <c r="S31" s="243"/>
      <c r="T31" s="225"/>
      <c r="U31" s="240"/>
      <c r="V31" s="241"/>
      <c r="W31" s="255"/>
      <c r="X31" s="254"/>
    </row>
    <row r="32" customHeight="1" spans="1:24">
      <c r="A32" s="201">
        <v>20</v>
      </c>
      <c r="B32" s="217" t="s">
        <v>294</v>
      </c>
      <c r="C32" s="217"/>
      <c r="D32" s="217"/>
      <c r="E32" s="217"/>
      <c r="F32" s="216">
        <v>0.25</v>
      </c>
      <c r="G32" s="210"/>
      <c r="H32" s="207"/>
      <c r="I32" s="240"/>
      <c r="J32" s="241"/>
      <c r="K32" s="245"/>
      <c r="L32" s="225"/>
      <c r="M32" s="240"/>
      <c r="N32" s="241"/>
      <c r="O32" s="243"/>
      <c r="P32" s="225"/>
      <c r="Q32" s="240"/>
      <c r="R32" s="241"/>
      <c r="S32" s="243"/>
      <c r="T32" s="225"/>
      <c r="U32" s="240"/>
      <c r="V32" s="241"/>
      <c r="W32" s="255"/>
      <c r="X32" s="254"/>
    </row>
    <row r="33" customHeight="1" spans="1:24">
      <c r="A33" s="201">
        <v>21</v>
      </c>
      <c r="B33" s="217" t="s">
        <v>295</v>
      </c>
      <c r="C33" s="217"/>
      <c r="D33" s="217"/>
      <c r="E33" s="217"/>
      <c r="F33" s="216">
        <v>0.25</v>
      </c>
      <c r="G33" s="210"/>
      <c r="H33" s="207"/>
      <c r="I33" s="240"/>
      <c r="J33" s="241"/>
      <c r="K33" s="245"/>
      <c r="L33" s="225"/>
      <c r="M33" s="240"/>
      <c r="N33" s="241"/>
      <c r="O33" s="243"/>
      <c r="P33" s="225"/>
      <c r="Q33" s="240"/>
      <c r="R33" s="241"/>
      <c r="S33" s="243"/>
      <c r="T33" s="225"/>
      <c r="U33" s="240"/>
      <c r="V33" s="241"/>
      <c r="W33" s="255"/>
      <c r="X33" s="254"/>
    </row>
    <row r="34" customHeight="1" spans="1:24">
      <c r="A34" s="201">
        <v>22</v>
      </c>
      <c r="B34" s="218" t="s">
        <v>296</v>
      </c>
      <c r="C34" s="218"/>
      <c r="D34" s="218"/>
      <c r="E34" s="218"/>
      <c r="F34" s="209">
        <v>0.125</v>
      </c>
      <c r="G34" s="210"/>
      <c r="H34" s="207"/>
      <c r="I34" s="248"/>
      <c r="J34" s="241"/>
      <c r="K34" s="249"/>
      <c r="L34" s="225"/>
      <c r="M34" s="248"/>
      <c r="N34" s="241"/>
      <c r="O34" s="243"/>
      <c r="P34" s="225"/>
      <c r="Q34" s="248"/>
      <c r="R34" s="241"/>
      <c r="S34" s="243"/>
      <c r="T34" s="225"/>
      <c r="U34" s="248"/>
      <c r="V34" s="241"/>
      <c r="W34" s="255"/>
      <c r="X34" s="254"/>
    </row>
    <row r="35" customHeight="1" spans="1:24">
      <c r="A35" s="201"/>
      <c r="B35" s="217" t="s">
        <v>297</v>
      </c>
      <c r="C35" s="217"/>
      <c r="D35" s="217"/>
      <c r="E35" s="217"/>
      <c r="F35" s="216">
        <v>0.125</v>
      </c>
      <c r="G35" s="210"/>
      <c r="H35" s="207"/>
      <c r="I35" s="240"/>
      <c r="J35" s="241"/>
      <c r="K35" s="244"/>
      <c r="L35" s="225"/>
      <c r="M35" s="240"/>
      <c r="N35" s="241"/>
      <c r="O35" s="246"/>
      <c r="P35" s="225"/>
      <c r="Q35" s="240"/>
      <c r="R35" s="241"/>
      <c r="S35" s="246"/>
      <c r="T35" s="225"/>
      <c r="U35" s="240"/>
      <c r="V35" s="241"/>
      <c r="W35" s="255"/>
      <c r="X35" s="254"/>
    </row>
    <row r="36" customHeight="1" spans="1:24">
      <c r="A36" s="201">
        <v>23</v>
      </c>
      <c r="B36" s="217" t="s">
        <v>298</v>
      </c>
      <c r="C36" s="217"/>
      <c r="D36" s="217"/>
      <c r="E36" s="217"/>
      <c r="F36" s="219" t="s">
        <v>299</v>
      </c>
      <c r="G36" s="210"/>
      <c r="H36" s="207"/>
      <c r="I36" s="248"/>
      <c r="J36" s="241"/>
      <c r="K36" s="247"/>
      <c r="L36" s="225"/>
      <c r="M36" s="248"/>
      <c r="N36" s="241"/>
      <c r="O36" s="243"/>
      <c r="P36" s="225"/>
      <c r="Q36" s="248"/>
      <c r="R36" s="241"/>
      <c r="S36" s="243"/>
      <c r="T36" s="225"/>
      <c r="U36" s="248"/>
      <c r="V36" s="241"/>
      <c r="W36" s="255"/>
      <c r="X36" s="254"/>
    </row>
    <row r="37" customHeight="1" spans="1:24">
      <c r="A37" s="201">
        <v>24</v>
      </c>
      <c r="B37" s="208"/>
      <c r="C37" s="208"/>
      <c r="D37" s="208"/>
      <c r="E37" s="208"/>
      <c r="F37" s="216"/>
      <c r="G37" s="210"/>
      <c r="H37" s="207"/>
      <c r="I37" s="248"/>
      <c r="J37" s="241"/>
      <c r="K37" s="242"/>
      <c r="L37" s="225"/>
      <c r="M37" s="248"/>
      <c r="N37" s="241"/>
      <c r="O37" s="243"/>
      <c r="P37" s="225"/>
      <c r="Q37" s="248"/>
      <c r="R37" s="241"/>
      <c r="S37" s="243"/>
      <c r="T37" s="225"/>
      <c r="U37" s="248"/>
      <c r="V37" s="241"/>
      <c r="W37" s="255"/>
      <c r="X37" s="254"/>
    </row>
    <row r="38" customHeight="1" spans="1:24">
      <c r="A38" s="201">
        <v>25</v>
      </c>
      <c r="B38" s="217" t="s">
        <v>300</v>
      </c>
      <c r="C38" s="217"/>
      <c r="D38" s="217"/>
      <c r="E38" s="217"/>
      <c r="F38" s="216">
        <v>0.25</v>
      </c>
      <c r="G38" s="210"/>
      <c r="H38" s="207"/>
      <c r="I38" s="248"/>
      <c r="J38" s="241"/>
      <c r="K38" s="242"/>
      <c r="L38" s="225"/>
      <c r="M38" s="248"/>
      <c r="N38" s="241"/>
      <c r="O38" s="243"/>
      <c r="P38" s="225"/>
      <c r="Q38" s="248"/>
      <c r="R38" s="241"/>
      <c r="S38" s="243"/>
      <c r="T38" s="225"/>
      <c r="U38" s="248"/>
      <c r="V38" s="241"/>
      <c r="W38" s="255"/>
      <c r="X38" s="254"/>
    </row>
    <row r="39" customHeight="1" spans="1:24">
      <c r="A39" s="201">
        <v>26</v>
      </c>
      <c r="B39" s="217" t="s">
        <v>301</v>
      </c>
      <c r="C39" s="217"/>
      <c r="D39" s="217"/>
      <c r="E39" s="217"/>
      <c r="F39" s="216">
        <v>0.25</v>
      </c>
      <c r="G39" s="210"/>
      <c r="H39" s="207"/>
      <c r="I39" s="248"/>
      <c r="J39" s="241"/>
      <c r="K39" s="242"/>
      <c r="L39" s="225"/>
      <c r="M39" s="248"/>
      <c r="N39" s="241"/>
      <c r="O39" s="243"/>
      <c r="P39" s="225"/>
      <c r="Q39" s="248"/>
      <c r="R39" s="241"/>
      <c r="S39" s="243"/>
      <c r="T39" s="225"/>
      <c r="U39" s="248"/>
      <c r="V39" s="241"/>
      <c r="W39" s="255"/>
      <c r="X39" s="254"/>
    </row>
    <row r="40" customHeight="1" spans="1:24">
      <c r="A40" s="201"/>
      <c r="B40" s="217" t="s">
        <v>302</v>
      </c>
      <c r="C40" s="217"/>
      <c r="D40" s="217"/>
      <c r="E40" s="217"/>
      <c r="F40" s="216">
        <v>0.25</v>
      </c>
      <c r="G40" s="210"/>
      <c r="H40" s="207"/>
      <c r="I40" s="248"/>
      <c r="J40" s="241"/>
      <c r="K40" s="242"/>
      <c r="L40" s="225"/>
      <c r="M40" s="248"/>
      <c r="N40" s="241"/>
      <c r="O40" s="243"/>
      <c r="P40" s="225"/>
      <c r="Q40" s="248"/>
      <c r="R40" s="241"/>
      <c r="S40" s="243"/>
      <c r="T40" s="225"/>
      <c r="U40" s="248"/>
      <c r="V40" s="241"/>
      <c r="W40" s="255"/>
      <c r="X40" s="254"/>
    </row>
    <row r="41" customHeight="1" spans="1:24">
      <c r="A41" s="201">
        <v>27</v>
      </c>
      <c r="B41" s="217" t="s">
        <v>303</v>
      </c>
      <c r="C41" s="217"/>
      <c r="D41" s="217"/>
      <c r="E41" s="217"/>
      <c r="F41" s="209">
        <v>0.375</v>
      </c>
      <c r="G41" s="210"/>
      <c r="H41" s="207"/>
      <c r="I41" s="248"/>
      <c r="J41" s="241"/>
      <c r="K41" s="242"/>
      <c r="L41" s="225"/>
      <c r="M41" s="248"/>
      <c r="N41" s="241"/>
      <c r="O41" s="243"/>
      <c r="P41" s="225"/>
      <c r="Q41" s="248"/>
      <c r="R41" s="241"/>
      <c r="S41" s="243"/>
      <c r="T41" s="225"/>
      <c r="U41" s="248"/>
      <c r="V41" s="241"/>
      <c r="W41" s="255"/>
      <c r="X41" s="254"/>
    </row>
    <row r="42" customHeight="1" spans="1:24">
      <c r="A42" s="201"/>
      <c r="B42" s="220"/>
      <c r="C42" s="221"/>
      <c r="D42" s="221"/>
      <c r="E42" s="222"/>
      <c r="F42" s="223"/>
      <c r="G42" s="224"/>
      <c r="H42" s="225"/>
      <c r="I42" s="248"/>
      <c r="J42" s="241"/>
      <c r="K42" s="242"/>
      <c r="L42" s="225"/>
      <c r="M42" s="248"/>
      <c r="N42" s="241"/>
      <c r="O42" s="243"/>
      <c r="P42" s="225"/>
      <c r="Q42" s="248"/>
      <c r="R42" s="241"/>
      <c r="S42" s="243"/>
      <c r="T42" s="225"/>
      <c r="U42" s="248"/>
      <c r="V42" s="241"/>
      <c r="W42" s="255"/>
      <c r="X42" s="254"/>
    </row>
    <row r="43" customHeight="1" spans="1:24">
      <c r="A43" s="226" t="s">
        <v>161</v>
      </c>
      <c r="B43" s="227"/>
      <c r="C43" s="227"/>
      <c r="D43" s="227"/>
      <c r="E43" s="227"/>
      <c r="F43" s="227"/>
      <c r="G43" s="227"/>
      <c r="H43" s="227"/>
      <c r="I43" s="227"/>
      <c r="J43" s="227"/>
      <c r="K43" s="227"/>
      <c r="L43" s="227"/>
      <c r="M43" s="227"/>
      <c r="N43" s="227"/>
      <c r="O43" s="227"/>
      <c r="P43" s="227"/>
      <c r="Q43" s="227"/>
      <c r="R43" s="227"/>
      <c r="S43" s="227"/>
      <c r="T43" s="227"/>
      <c r="U43" s="227"/>
      <c r="V43" s="227"/>
      <c r="W43" s="227"/>
      <c r="X43" s="256"/>
    </row>
    <row r="44" customHeight="1" spans="1:24">
      <c r="A44" s="228" t="s">
        <v>162</v>
      </c>
      <c r="B44" s="227"/>
      <c r="C44" s="227"/>
      <c r="D44" s="227"/>
      <c r="E44" s="227"/>
      <c r="F44" s="227"/>
      <c r="G44" s="227"/>
      <c r="H44" s="227"/>
      <c r="I44" s="227"/>
      <c r="J44" s="227"/>
      <c r="K44" s="227"/>
      <c r="L44" s="227"/>
      <c r="M44" s="227"/>
      <c r="N44" s="227"/>
      <c r="O44" s="227"/>
      <c r="P44" s="227"/>
      <c r="Q44" s="227"/>
      <c r="R44" s="227"/>
      <c r="S44" s="227"/>
      <c r="T44" s="227"/>
      <c r="U44" s="227"/>
      <c r="V44" s="227"/>
      <c r="W44" s="227"/>
      <c r="X44" s="256"/>
    </row>
  </sheetData>
  <mergeCells count="63">
    <mergeCell ref="A1:D1"/>
    <mergeCell ref="F1:G1"/>
    <mergeCell ref="H1:M1"/>
    <mergeCell ref="A2:B2"/>
    <mergeCell ref="E2:F2"/>
    <mergeCell ref="A3:B3"/>
    <mergeCell ref="E3:F3"/>
    <mergeCell ref="A4:B4"/>
    <mergeCell ref="E4:F4"/>
    <mergeCell ref="A5:B5"/>
    <mergeCell ref="E5:F5"/>
    <mergeCell ref="G5:I5"/>
    <mergeCell ref="J5:M5"/>
    <mergeCell ref="A6:B6"/>
    <mergeCell ref="E6:F6"/>
    <mergeCell ref="G6:I6"/>
    <mergeCell ref="J6:M6"/>
    <mergeCell ref="H7:K7"/>
    <mergeCell ref="L7:O7"/>
    <mergeCell ref="P7:S7"/>
    <mergeCell ref="T7:V7"/>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31:E31"/>
    <mergeCell ref="B32:E32"/>
    <mergeCell ref="B33:E33"/>
    <mergeCell ref="B34:E34"/>
    <mergeCell ref="B35:E35"/>
    <mergeCell ref="B36:E36"/>
    <mergeCell ref="B37:E37"/>
    <mergeCell ref="B38:E38"/>
    <mergeCell ref="B39:E39"/>
    <mergeCell ref="B40:E40"/>
    <mergeCell ref="B41:E41"/>
    <mergeCell ref="B42:E42"/>
    <mergeCell ref="A43:X43"/>
    <mergeCell ref="A44:X44"/>
    <mergeCell ref="F7:F8"/>
    <mergeCell ref="G7:G8"/>
    <mergeCell ref="B7:E8"/>
    <mergeCell ref="G2:I4"/>
    <mergeCell ref="J2:M4"/>
    <mergeCell ref="N1:X6"/>
  </mergeCells>
  <conditionalFormatting sqref="J9:J42">
    <cfRule type="notContainsBlanks" dxfId="0" priority="69">
      <formula>LEN(TRIM(J9))&gt;0</formula>
    </cfRule>
  </conditionalFormatting>
  <conditionalFormatting sqref="N9:N42 R9:R42 V9:V42">
    <cfRule type="notContainsBlanks" dxfId="0" priority="9">
      <formula>LEN(TRIM(N9))&gt;0</formula>
    </cfRule>
  </conditionalFormatting>
  <dataValidations count="2">
    <dataValidation type="list" allowBlank="1" showInputMessage="1" showErrorMessage="1" sqref="J5">
      <formula1>"YES,NO"</formula1>
    </dataValidation>
    <dataValidation type="list" allowBlank="1" showInputMessage="1" showErrorMessage="1" sqref="J2:M4">
      <formula1>"MAINLINE,LONG LEAD"</formula1>
    </dataValidation>
  </dataValidations>
  <printOptions horizontalCentered="1" gridLines="1"/>
  <pageMargins left="0.25" right="0.25" top="0.75" bottom="0.75" header="0" footer="0"/>
  <pageSetup paperSize="1" scale="46" pageOrder="overThenDown" orientation="landscape" cellComments="atEnd"/>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Y55"/>
  <sheetViews>
    <sheetView showGridLines="0" workbookViewId="0">
      <selection activeCell="S44" sqref="S44"/>
    </sheetView>
  </sheetViews>
  <sheetFormatPr defaultColWidth="12.6637168141593" defaultRowHeight="15.75" customHeight="1"/>
  <cols>
    <col min="1" max="1" width="4.10619469026549" customWidth="1"/>
    <col min="2" max="2" width="16.3362831858407" customWidth="1"/>
    <col min="3" max="3" width="25.1061946902655" customWidth="1"/>
    <col min="4" max="4" width="20.3362831858407" customWidth="1"/>
    <col min="5" max="5" width="19.1061946902655" customWidth="1"/>
    <col min="6" max="6" width="9" customWidth="1"/>
    <col min="7" max="13" width="8.7787610619469" customWidth="1"/>
    <col min="14" max="14" width="5.66371681415929" customWidth="1"/>
    <col min="15" max="17" width="8.66371681415929" customWidth="1"/>
    <col min="18" max="18" width="5.44247787610619" customWidth="1"/>
    <col min="19" max="19" width="8.66371681415929" customWidth="1"/>
    <col min="20" max="21" width="8.44247787610619" customWidth="1"/>
    <col min="22" max="22" width="6.66371681415929" customWidth="1"/>
    <col min="23" max="23" width="10.1061946902655" customWidth="1"/>
    <col min="24" max="24" width="28.6637168141593" customWidth="1"/>
  </cols>
  <sheetData>
    <row r="1" ht="30" customHeight="1" spans="1:25">
      <c r="A1" s="120" t="s">
        <v>81</v>
      </c>
      <c r="B1" s="121"/>
      <c r="C1" s="121"/>
      <c r="D1" s="122"/>
      <c r="E1" s="64" t="s">
        <v>1</v>
      </c>
      <c r="F1" s="65" t="e">
        <f>#REF!</f>
        <v>#REF!</v>
      </c>
      <c r="G1" s="66"/>
      <c r="H1" s="67" t="s">
        <v>82</v>
      </c>
      <c r="I1" s="64"/>
      <c r="J1" s="65" t="e">
        <f>#REF!</f>
        <v>#REF!</v>
      </c>
      <c r="K1" s="159"/>
      <c r="L1" s="159"/>
      <c r="M1" s="66"/>
      <c r="N1" s="160"/>
      <c r="O1" s="160"/>
      <c r="P1" s="160"/>
      <c r="Q1" s="160"/>
      <c r="R1" s="160"/>
      <c r="S1" s="160"/>
      <c r="T1" s="160"/>
      <c r="U1" s="160"/>
      <c r="V1" s="160"/>
      <c r="W1" s="160"/>
      <c r="X1" s="182"/>
      <c r="Y1" s="115"/>
    </row>
    <row r="2" customHeight="1" spans="1:25">
      <c r="A2" s="123" t="s">
        <v>8</v>
      </c>
      <c r="B2" s="124"/>
      <c r="C2" s="125" t="e">
        <f>#REF!</f>
        <v>#REF!</v>
      </c>
      <c r="D2" s="126" t="s">
        <v>83</v>
      </c>
      <c r="E2" s="72" t="e">
        <f>#REF!</f>
        <v>#REF!</v>
      </c>
      <c r="F2" s="127"/>
      <c r="G2" s="128" t="s">
        <v>5</v>
      </c>
      <c r="H2" s="128"/>
      <c r="I2" s="128"/>
      <c r="J2" s="113" t="e">
        <f>#REF!</f>
        <v>#REF!</v>
      </c>
      <c r="K2" s="114"/>
      <c r="L2" s="114"/>
      <c r="M2" s="161"/>
      <c r="N2" s="162"/>
      <c r="O2" s="162"/>
      <c r="P2" s="162"/>
      <c r="Q2" s="162"/>
      <c r="R2" s="162"/>
      <c r="S2" s="162"/>
      <c r="T2" s="162"/>
      <c r="U2" s="162"/>
      <c r="V2" s="162"/>
      <c r="W2" s="162"/>
      <c r="X2" s="182"/>
      <c r="Y2" s="115"/>
    </row>
    <row r="3" customHeight="1" spans="1:25">
      <c r="A3" s="129" t="s">
        <v>84</v>
      </c>
      <c r="B3" s="130"/>
      <c r="C3" s="131" t="e">
        <f>#REF!</f>
        <v>#REF!</v>
      </c>
      <c r="D3" s="132" t="s">
        <v>26</v>
      </c>
      <c r="E3" s="133" t="e">
        <f>#REF!</f>
        <v>#REF!</v>
      </c>
      <c r="F3" s="134"/>
      <c r="G3" s="135"/>
      <c r="H3" s="135"/>
      <c r="I3" s="135"/>
      <c r="J3" s="113"/>
      <c r="K3" s="114"/>
      <c r="L3" s="114"/>
      <c r="M3" s="161"/>
      <c r="N3" s="162"/>
      <c r="O3" s="162"/>
      <c r="P3" s="162"/>
      <c r="Q3" s="162"/>
      <c r="R3" s="162"/>
      <c r="S3" s="162"/>
      <c r="T3" s="162"/>
      <c r="U3" s="162"/>
      <c r="V3" s="162"/>
      <c r="W3" s="162"/>
      <c r="X3" s="182"/>
      <c r="Y3" s="115"/>
    </row>
    <row r="4" customHeight="1" spans="1:25">
      <c r="A4" s="129" t="s">
        <v>85</v>
      </c>
      <c r="B4" s="130"/>
      <c r="C4" s="131" t="e">
        <f>#REF!</f>
        <v>#REF!</v>
      </c>
      <c r="D4" s="132" t="s">
        <v>86</v>
      </c>
      <c r="E4" s="133" t="e">
        <f>#REF!</f>
        <v>#REF!</v>
      </c>
      <c r="F4" s="136"/>
      <c r="G4" s="135"/>
      <c r="H4" s="135"/>
      <c r="I4" s="135"/>
      <c r="J4" s="163"/>
      <c r="K4" s="164"/>
      <c r="L4" s="164"/>
      <c r="M4" s="165"/>
      <c r="N4" s="162"/>
      <c r="O4" s="162"/>
      <c r="P4" s="162"/>
      <c r="Q4" s="162"/>
      <c r="R4" s="162"/>
      <c r="S4" s="162"/>
      <c r="T4" s="162"/>
      <c r="U4" s="162"/>
      <c r="V4" s="162"/>
      <c r="W4" s="162"/>
      <c r="X4" s="182"/>
      <c r="Y4" s="115"/>
    </row>
    <row r="5" customHeight="1" spans="1:25">
      <c r="A5" s="129" t="s">
        <v>87</v>
      </c>
      <c r="B5" s="130"/>
      <c r="C5" s="131" t="e">
        <f>#REF!</f>
        <v>#REF!</v>
      </c>
      <c r="D5" s="132" t="s">
        <v>21</v>
      </c>
      <c r="E5" s="133" t="e">
        <f>#REF!</f>
        <v>#REF!</v>
      </c>
      <c r="F5" s="136"/>
      <c r="G5" s="87" t="s">
        <v>3</v>
      </c>
      <c r="H5" s="88"/>
      <c r="I5" s="89"/>
      <c r="J5" s="166" t="e">
        <f>#REF!</f>
        <v>#REF!</v>
      </c>
      <c r="K5" s="166"/>
      <c r="L5" s="166"/>
      <c r="M5" s="167"/>
      <c r="N5" s="162"/>
      <c r="O5" s="162"/>
      <c r="P5" s="162"/>
      <c r="Q5" s="162"/>
      <c r="R5" s="162"/>
      <c r="S5" s="162"/>
      <c r="T5" s="162"/>
      <c r="U5" s="162"/>
      <c r="V5" s="162"/>
      <c r="W5" s="162"/>
      <c r="X5" s="182"/>
      <c r="Y5" s="115"/>
    </row>
    <row r="6" customHeight="1" spans="1:25">
      <c r="A6" s="137" t="s">
        <v>88</v>
      </c>
      <c r="B6" s="138"/>
      <c r="C6" s="139" t="e">
        <f>#REF!</f>
        <v>#REF!</v>
      </c>
      <c r="D6" s="140" t="s">
        <v>89</v>
      </c>
      <c r="E6" s="141" t="e">
        <f>#REF!</f>
        <v>#REF!</v>
      </c>
      <c r="F6" s="142"/>
      <c r="G6" s="95" t="s">
        <v>6</v>
      </c>
      <c r="H6" s="96"/>
      <c r="I6" s="97"/>
      <c r="J6" s="168" t="e">
        <f>#REF!</f>
        <v>#REF!</v>
      </c>
      <c r="K6" s="168"/>
      <c r="L6" s="168"/>
      <c r="M6" s="169"/>
      <c r="N6" s="162"/>
      <c r="O6" s="162"/>
      <c r="P6" s="162"/>
      <c r="Q6" s="162"/>
      <c r="R6" s="162"/>
      <c r="S6" s="162"/>
      <c r="T6" s="162"/>
      <c r="U6" s="162"/>
      <c r="V6" s="162"/>
      <c r="W6" s="183"/>
      <c r="X6" s="182"/>
      <c r="Y6" s="115"/>
    </row>
    <row r="7" customHeight="1" spans="1:25">
      <c r="A7" s="143"/>
      <c r="B7" s="144" t="s">
        <v>90</v>
      </c>
      <c r="C7" s="145"/>
      <c r="D7" s="145"/>
      <c r="E7" s="145"/>
      <c r="F7" s="146" t="s">
        <v>32</v>
      </c>
      <c r="G7" s="146" t="s">
        <v>33</v>
      </c>
      <c r="H7" s="146" t="s">
        <v>33</v>
      </c>
      <c r="I7" s="170" t="s">
        <v>30</v>
      </c>
      <c r="J7" s="171" t="s">
        <v>35</v>
      </c>
      <c r="K7" s="146" t="s">
        <v>36</v>
      </c>
      <c r="L7" s="146" t="s">
        <v>37</v>
      </c>
      <c r="M7" s="146" t="s">
        <v>38</v>
      </c>
      <c r="N7" s="172"/>
      <c r="O7" s="172"/>
      <c r="P7" s="173"/>
      <c r="Q7" s="172"/>
      <c r="R7" s="172"/>
      <c r="S7" s="172"/>
      <c r="T7" s="173"/>
      <c r="U7" s="172"/>
      <c r="V7" s="172"/>
      <c r="W7" s="173"/>
      <c r="X7" s="175"/>
      <c r="Y7" s="115"/>
    </row>
    <row r="8" ht="15" customHeight="1" spans="1:25">
      <c r="A8" s="147"/>
      <c r="B8" s="148"/>
      <c r="C8" s="148"/>
      <c r="D8" s="148"/>
      <c r="E8" s="148"/>
      <c r="F8" s="149"/>
      <c r="G8" s="149"/>
      <c r="H8" s="149"/>
      <c r="I8" s="149"/>
      <c r="J8" s="149"/>
      <c r="K8" s="149"/>
      <c r="L8" s="149"/>
      <c r="M8" s="149"/>
      <c r="N8" s="174"/>
      <c r="O8" s="175"/>
      <c r="P8" s="175"/>
      <c r="Q8" s="175"/>
      <c r="R8" s="174"/>
      <c r="S8" s="175"/>
      <c r="T8" s="175"/>
      <c r="U8" s="175"/>
      <c r="V8" s="174"/>
      <c r="W8" s="175"/>
      <c r="X8" s="175"/>
      <c r="Y8" s="115"/>
    </row>
    <row r="9" customHeight="1" spans="1:25">
      <c r="A9" s="150">
        <v>1</v>
      </c>
      <c r="B9" s="151"/>
      <c r="C9" s="152"/>
      <c r="D9" s="152"/>
      <c r="E9" s="153"/>
      <c r="F9" s="154"/>
      <c r="G9" s="155"/>
      <c r="H9" s="155"/>
      <c r="I9" s="155"/>
      <c r="J9" s="155"/>
      <c r="K9" s="155"/>
      <c r="L9" s="155"/>
      <c r="M9" s="155"/>
      <c r="N9" s="176"/>
      <c r="O9" s="176"/>
      <c r="P9" s="176"/>
      <c r="Q9" s="179"/>
      <c r="R9" s="176"/>
      <c r="S9" s="176"/>
      <c r="T9" s="176"/>
      <c r="U9" s="179"/>
      <c r="V9" s="176"/>
      <c r="W9" s="176"/>
      <c r="X9" s="184"/>
      <c r="Y9" s="115"/>
    </row>
    <row r="10" customHeight="1" spans="1:25">
      <c r="A10" s="150">
        <f>A9+1</f>
        <v>2</v>
      </c>
      <c r="B10" s="151"/>
      <c r="C10" s="152"/>
      <c r="D10" s="152"/>
      <c r="E10" s="153"/>
      <c r="F10" s="156"/>
      <c r="G10" s="155"/>
      <c r="H10" s="155"/>
      <c r="I10" s="155"/>
      <c r="J10" s="177"/>
      <c r="K10" s="155"/>
      <c r="L10" s="155"/>
      <c r="M10" s="155"/>
      <c r="N10" s="176"/>
      <c r="O10" s="176"/>
      <c r="P10" s="176"/>
      <c r="Q10" s="179"/>
      <c r="R10" s="176"/>
      <c r="S10" s="176"/>
      <c r="T10" s="176"/>
      <c r="U10" s="179"/>
      <c r="V10" s="176"/>
      <c r="W10" s="176"/>
      <c r="X10" s="184"/>
      <c r="Y10" s="115"/>
    </row>
    <row r="11" customHeight="1" spans="1:25">
      <c r="A11" s="150">
        <f t="shared" ref="A11:A43" si="0">A10+1</f>
        <v>3</v>
      </c>
      <c r="B11" s="151"/>
      <c r="C11" s="152"/>
      <c r="D11" s="152"/>
      <c r="E11" s="153"/>
      <c r="F11" s="154"/>
      <c r="G11" s="155"/>
      <c r="H11" s="155"/>
      <c r="I11" s="155"/>
      <c r="J11" s="177"/>
      <c r="K11" s="155"/>
      <c r="L11" s="155"/>
      <c r="M11" s="155"/>
      <c r="N11" s="176"/>
      <c r="O11" s="176"/>
      <c r="P11" s="176"/>
      <c r="Q11" s="179"/>
      <c r="R11" s="176"/>
      <c r="S11" s="176"/>
      <c r="T11" s="176"/>
      <c r="U11" s="179"/>
      <c r="V11" s="176"/>
      <c r="W11" s="176"/>
      <c r="X11" s="184"/>
      <c r="Y11" s="115"/>
    </row>
    <row r="12" customHeight="1" spans="1:25">
      <c r="A12" s="150">
        <f t="shared" si="0"/>
        <v>4</v>
      </c>
      <c r="B12" s="151"/>
      <c r="C12" s="152"/>
      <c r="D12" s="152"/>
      <c r="E12" s="153"/>
      <c r="F12" s="154"/>
      <c r="G12" s="155"/>
      <c r="H12" s="155"/>
      <c r="I12" s="155"/>
      <c r="J12" s="177"/>
      <c r="K12" s="177"/>
      <c r="L12" s="177"/>
      <c r="M12" s="155"/>
      <c r="N12" s="176"/>
      <c r="O12" s="176"/>
      <c r="P12" s="176"/>
      <c r="Q12" s="179"/>
      <c r="R12" s="176"/>
      <c r="S12" s="176"/>
      <c r="T12" s="176"/>
      <c r="U12" s="179"/>
      <c r="V12" s="176"/>
      <c r="W12" s="176"/>
      <c r="X12" s="184"/>
      <c r="Y12" s="115"/>
    </row>
    <row r="13" customHeight="1" spans="1:25">
      <c r="A13" s="150">
        <f t="shared" si="0"/>
        <v>5</v>
      </c>
      <c r="B13" s="151"/>
      <c r="C13" s="152"/>
      <c r="D13" s="152"/>
      <c r="E13" s="153"/>
      <c r="F13" s="154"/>
      <c r="G13" s="155"/>
      <c r="H13" s="155"/>
      <c r="I13" s="155"/>
      <c r="J13" s="177"/>
      <c r="K13" s="155"/>
      <c r="L13" s="155"/>
      <c r="M13" s="155"/>
      <c r="N13" s="176"/>
      <c r="O13" s="176"/>
      <c r="P13" s="176"/>
      <c r="Q13" s="179"/>
      <c r="R13" s="176"/>
      <c r="S13" s="176"/>
      <c r="T13" s="176"/>
      <c r="U13" s="179"/>
      <c r="V13" s="176"/>
      <c r="W13" s="176"/>
      <c r="X13" s="184"/>
      <c r="Y13" s="115"/>
    </row>
    <row r="14" customHeight="1" spans="1:25">
      <c r="A14" s="150">
        <f t="shared" si="0"/>
        <v>6</v>
      </c>
      <c r="B14" s="151"/>
      <c r="C14" s="152"/>
      <c r="D14" s="152"/>
      <c r="E14" s="153"/>
      <c r="F14" s="154"/>
      <c r="G14" s="155"/>
      <c r="H14" s="155"/>
      <c r="I14" s="155"/>
      <c r="J14" s="177"/>
      <c r="K14" s="155"/>
      <c r="L14" s="155"/>
      <c r="M14" s="155"/>
      <c r="N14" s="176"/>
      <c r="O14" s="176"/>
      <c r="P14" s="176"/>
      <c r="Q14" s="179"/>
      <c r="R14" s="176"/>
      <c r="S14" s="176"/>
      <c r="T14" s="176"/>
      <c r="U14" s="179"/>
      <c r="V14" s="176"/>
      <c r="W14" s="176"/>
      <c r="X14" s="184"/>
      <c r="Y14" s="115"/>
    </row>
    <row r="15" customHeight="1" spans="1:25">
      <c r="A15" s="150">
        <f t="shared" si="0"/>
        <v>7</v>
      </c>
      <c r="B15" s="151"/>
      <c r="C15" s="152"/>
      <c r="D15" s="152"/>
      <c r="E15" s="153"/>
      <c r="F15" s="154"/>
      <c r="G15" s="155"/>
      <c r="H15" s="155"/>
      <c r="I15" s="155"/>
      <c r="J15" s="177"/>
      <c r="K15" s="155"/>
      <c r="L15" s="155"/>
      <c r="M15" s="155"/>
      <c r="N15" s="176"/>
      <c r="O15" s="176"/>
      <c r="P15" s="176"/>
      <c r="Q15" s="179"/>
      <c r="R15" s="176"/>
      <c r="S15" s="176"/>
      <c r="T15" s="176"/>
      <c r="U15" s="179"/>
      <c r="V15" s="176"/>
      <c r="W15" s="176"/>
      <c r="X15" s="184"/>
      <c r="Y15" s="115"/>
    </row>
    <row r="16" customHeight="1" spans="1:25">
      <c r="A16" s="150">
        <f t="shared" si="0"/>
        <v>8</v>
      </c>
      <c r="B16" s="151"/>
      <c r="C16" s="152"/>
      <c r="D16" s="152"/>
      <c r="E16" s="153"/>
      <c r="F16" s="157"/>
      <c r="G16" s="155"/>
      <c r="H16" s="155"/>
      <c r="I16" s="155"/>
      <c r="J16" s="155"/>
      <c r="K16" s="155"/>
      <c r="L16" s="155"/>
      <c r="M16" s="155"/>
      <c r="N16" s="176"/>
      <c r="O16" s="176"/>
      <c r="P16" s="176"/>
      <c r="Q16" s="179"/>
      <c r="R16" s="176"/>
      <c r="S16" s="176"/>
      <c r="T16" s="176"/>
      <c r="U16" s="179"/>
      <c r="V16" s="176"/>
      <c r="W16" s="176"/>
      <c r="X16" s="184"/>
      <c r="Y16" s="115"/>
    </row>
    <row r="17" customHeight="1" spans="1:25">
      <c r="A17" s="150">
        <f t="shared" si="0"/>
        <v>9</v>
      </c>
      <c r="B17" s="151"/>
      <c r="C17" s="152"/>
      <c r="D17" s="152"/>
      <c r="E17" s="153"/>
      <c r="F17" s="154"/>
      <c r="G17" s="155"/>
      <c r="H17" s="155"/>
      <c r="I17" s="155"/>
      <c r="J17" s="177"/>
      <c r="K17" s="177"/>
      <c r="L17" s="177"/>
      <c r="M17" s="155"/>
      <c r="N17" s="176"/>
      <c r="O17" s="176"/>
      <c r="P17" s="176"/>
      <c r="Q17" s="179"/>
      <c r="R17" s="176"/>
      <c r="S17" s="176"/>
      <c r="T17" s="176"/>
      <c r="U17" s="179"/>
      <c r="V17" s="176"/>
      <c r="W17" s="176"/>
      <c r="X17" s="184"/>
      <c r="Y17" s="115"/>
    </row>
    <row r="18" customHeight="1" spans="1:25">
      <c r="A18" s="150">
        <f t="shared" si="0"/>
        <v>10</v>
      </c>
      <c r="B18" s="151"/>
      <c r="C18" s="152"/>
      <c r="D18" s="152"/>
      <c r="E18" s="153"/>
      <c r="F18" s="154"/>
      <c r="G18" s="155"/>
      <c r="H18" s="155"/>
      <c r="I18" s="155"/>
      <c r="J18" s="177"/>
      <c r="K18" s="177"/>
      <c r="L18" s="177"/>
      <c r="M18" s="177"/>
      <c r="N18" s="176"/>
      <c r="O18" s="176"/>
      <c r="P18" s="176"/>
      <c r="Q18" s="179"/>
      <c r="R18" s="176"/>
      <c r="S18" s="176"/>
      <c r="T18" s="176"/>
      <c r="U18" s="179"/>
      <c r="V18" s="176"/>
      <c r="W18" s="176"/>
      <c r="X18" s="184"/>
      <c r="Y18" s="115"/>
    </row>
    <row r="19" customHeight="1" spans="1:25">
      <c r="A19" s="150">
        <f t="shared" si="0"/>
        <v>11</v>
      </c>
      <c r="B19" s="151"/>
      <c r="C19" s="152"/>
      <c r="D19" s="152"/>
      <c r="E19" s="153"/>
      <c r="F19" s="154"/>
      <c r="G19" s="155"/>
      <c r="H19" s="155"/>
      <c r="I19" s="155"/>
      <c r="J19" s="177"/>
      <c r="K19" s="177"/>
      <c r="L19" s="177"/>
      <c r="M19" s="177"/>
      <c r="N19" s="176"/>
      <c r="O19" s="176"/>
      <c r="P19" s="176"/>
      <c r="Q19" s="179"/>
      <c r="R19" s="176"/>
      <c r="S19" s="176"/>
      <c r="T19" s="176"/>
      <c r="U19" s="179"/>
      <c r="V19" s="176"/>
      <c r="W19" s="176"/>
      <c r="X19" s="184"/>
      <c r="Y19" s="115"/>
    </row>
    <row r="20" customHeight="1" spans="1:25">
      <c r="A20" s="150">
        <f t="shared" si="0"/>
        <v>12</v>
      </c>
      <c r="B20" s="151"/>
      <c r="C20" s="152"/>
      <c r="D20" s="152"/>
      <c r="E20" s="153"/>
      <c r="F20" s="154"/>
      <c r="G20" s="155"/>
      <c r="H20" s="155"/>
      <c r="I20" s="155"/>
      <c r="J20" s="155"/>
      <c r="K20" s="155"/>
      <c r="L20" s="155"/>
      <c r="M20" s="178"/>
      <c r="N20" s="176"/>
      <c r="O20" s="176"/>
      <c r="P20" s="176"/>
      <c r="Q20" s="179"/>
      <c r="R20" s="176"/>
      <c r="S20" s="176"/>
      <c r="T20" s="176"/>
      <c r="U20" s="179"/>
      <c r="V20" s="176"/>
      <c r="W20" s="176"/>
      <c r="X20" s="184"/>
      <c r="Y20" s="115"/>
    </row>
    <row r="21" customHeight="1" spans="1:25">
      <c r="A21" s="150">
        <f t="shared" si="0"/>
        <v>13</v>
      </c>
      <c r="B21" s="151"/>
      <c r="C21" s="152"/>
      <c r="D21" s="152"/>
      <c r="E21" s="153"/>
      <c r="F21" s="154"/>
      <c r="G21" s="155"/>
      <c r="H21" s="155"/>
      <c r="I21" s="155"/>
      <c r="J21" s="177"/>
      <c r="K21" s="155"/>
      <c r="L21" s="155"/>
      <c r="M21" s="155"/>
      <c r="N21" s="176"/>
      <c r="O21" s="176"/>
      <c r="P21" s="176"/>
      <c r="Q21" s="179"/>
      <c r="R21" s="176"/>
      <c r="S21" s="176"/>
      <c r="T21" s="176"/>
      <c r="U21" s="179"/>
      <c r="V21" s="176"/>
      <c r="W21" s="176"/>
      <c r="X21" s="184"/>
      <c r="Y21" s="115"/>
    </row>
    <row r="22" customHeight="1" spans="1:25">
      <c r="A22" s="150">
        <f t="shared" si="0"/>
        <v>14</v>
      </c>
      <c r="B22" s="151"/>
      <c r="C22" s="152"/>
      <c r="D22" s="152"/>
      <c r="E22" s="153"/>
      <c r="F22" s="156"/>
      <c r="G22" s="155"/>
      <c r="H22" s="155"/>
      <c r="I22" s="155"/>
      <c r="J22" s="155"/>
      <c r="K22" s="155"/>
      <c r="L22" s="155"/>
      <c r="M22" s="155"/>
      <c r="N22" s="176"/>
      <c r="O22" s="179"/>
      <c r="P22" s="176"/>
      <c r="Q22" s="179"/>
      <c r="R22" s="176"/>
      <c r="S22" s="179"/>
      <c r="T22" s="176"/>
      <c r="U22" s="179"/>
      <c r="V22" s="176"/>
      <c r="W22" s="176"/>
      <c r="X22" s="184"/>
      <c r="Y22" s="115"/>
    </row>
    <row r="23" customHeight="1" spans="1:25">
      <c r="A23" s="150">
        <f t="shared" si="0"/>
        <v>15</v>
      </c>
      <c r="B23" s="151"/>
      <c r="C23" s="152"/>
      <c r="D23" s="152"/>
      <c r="E23" s="153"/>
      <c r="F23" s="154"/>
      <c r="G23" s="155"/>
      <c r="H23" s="155"/>
      <c r="I23" s="155"/>
      <c r="J23" s="155"/>
      <c r="K23" s="155"/>
      <c r="L23" s="155"/>
      <c r="M23" s="155"/>
      <c r="N23" s="176"/>
      <c r="O23" s="176"/>
      <c r="P23" s="176"/>
      <c r="Q23" s="179"/>
      <c r="R23" s="176"/>
      <c r="S23" s="176"/>
      <c r="T23" s="176"/>
      <c r="U23" s="179"/>
      <c r="V23" s="176"/>
      <c r="W23" s="176"/>
      <c r="X23" s="184"/>
      <c r="Y23" s="115"/>
    </row>
    <row r="24" customHeight="1" spans="1:25">
      <c r="A24" s="150">
        <f t="shared" si="0"/>
        <v>16</v>
      </c>
      <c r="B24" s="151"/>
      <c r="C24" s="152"/>
      <c r="D24" s="152"/>
      <c r="E24" s="153"/>
      <c r="F24" s="154"/>
      <c r="G24" s="155"/>
      <c r="H24" s="155"/>
      <c r="I24" s="155"/>
      <c r="J24" s="177"/>
      <c r="K24" s="155"/>
      <c r="L24" s="155"/>
      <c r="M24" s="155"/>
      <c r="N24" s="176"/>
      <c r="O24" s="176"/>
      <c r="P24" s="176"/>
      <c r="Q24" s="179"/>
      <c r="R24" s="176"/>
      <c r="S24" s="176"/>
      <c r="T24" s="176"/>
      <c r="U24" s="179"/>
      <c r="V24" s="176"/>
      <c r="W24" s="176"/>
      <c r="X24" s="184"/>
      <c r="Y24" s="115"/>
    </row>
    <row r="25" customHeight="1" spans="1:25">
      <c r="A25" s="150">
        <f t="shared" si="0"/>
        <v>17</v>
      </c>
      <c r="B25" s="151"/>
      <c r="C25" s="152"/>
      <c r="D25" s="152"/>
      <c r="E25" s="153"/>
      <c r="F25" s="154"/>
      <c r="G25" s="155"/>
      <c r="H25" s="155"/>
      <c r="I25" s="155"/>
      <c r="J25" s="177"/>
      <c r="K25" s="155"/>
      <c r="L25" s="155"/>
      <c r="M25" s="155"/>
      <c r="N25" s="176"/>
      <c r="O25" s="179"/>
      <c r="P25" s="176"/>
      <c r="Q25" s="179"/>
      <c r="R25" s="176"/>
      <c r="S25" s="179"/>
      <c r="T25" s="176"/>
      <c r="U25" s="179"/>
      <c r="V25" s="176"/>
      <c r="W25" s="176"/>
      <c r="X25" s="184"/>
      <c r="Y25" s="115"/>
    </row>
    <row r="26" customHeight="1" spans="1:25">
      <c r="A26" s="150">
        <f t="shared" si="0"/>
        <v>18</v>
      </c>
      <c r="B26" s="151"/>
      <c r="C26" s="152"/>
      <c r="D26" s="152"/>
      <c r="E26" s="153"/>
      <c r="F26" s="154"/>
      <c r="G26" s="155"/>
      <c r="H26" s="155"/>
      <c r="I26" s="155"/>
      <c r="J26" s="155"/>
      <c r="K26" s="155"/>
      <c r="L26" s="155"/>
      <c r="M26" s="155"/>
      <c r="N26" s="176"/>
      <c r="O26" s="176"/>
      <c r="P26" s="176"/>
      <c r="Q26" s="179"/>
      <c r="R26" s="176"/>
      <c r="S26" s="176"/>
      <c r="T26" s="176"/>
      <c r="U26" s="179"/>
      <c r="V26" s="176"/>
      <c r="W26" s="176"/>
      <c r="X26" s="184"/>
      <c r="Y26" s="115"/>
    </row>
    <row r="27" customHeight="1" spans="1:25">
      <c r="A27" s="150">
        <f t="shared" si="0"/>
        <v>19</v>
      </c>
      <c r="B27" s="151"/>
      <c r="C27" s="152"/>
      <c r="D27" s="152"/>
      <c r="E27" s="153"/>
      <c r="F27" s="154"/>
      <c r="G27" s="155"/>
      <c r="H27" s="155"/>
      <c r="I27" s="155"/>
      <c r="J27" s="155"/>
      <c r="K27" s="155"/>
      <c r="L27" s="155"/>
      <c r="M27" s="155"/>
      <c r="N27" s="176"/>
      <c r="O27" s="176"/>
      <c r="P27" s="176"/>
      <c r="Q27" s="179"/>
      <c r="R27" s="176"/>
      <c r="S27" s="176"/>
      <c r="T27" s="176"/>
      <c r="U27" s="179"/>
      <c r="V27" s="176"/>
      <c r="W27" s="176"/>
      <c r="X27" s="184"/>
      <c r="Y27" s="115"/>
    </row>
    <row r="28" customHeight="1" spans="1:25">
      <c r="A28" s="150">
        <f t="shared" si="0"/>
        <v>20</v>
      </c>
      <c r="B28" s="151"/>
      <c r="C28" s="152"/>
      <c r="D28" s="152"/>
      <c r="E28" s="153"/>
      <c r="F28" s="156"/>
      <c r="G28" s="155"/>
      <c r="H28" s="155"/>
      <c r="I28" s="155"/>
      <c r="J28" s="155"/>
      <c r="K28" s="155"/>
      <c r="L28" s="155"/>
      <c r="M28" s="155"/>
      <c r="N28" s="176"/>
      <c r="O28" s="176"/>
      <c r="P28" s="176"/>
      <c r="Q28" s="179"/>
      <c r="R28" s="176"/>
      <c r="S28" s="176"/>
      <c r="T28" s="176"/>
      <c r="U28" s="179"/>
      <c r="V28" s="176"/>
      <c r="W28" s="176"/>
      <c r="X28" s="184"/>
      <c r="Y28" s="115"/>
    </row>
    <row r="29" customHeight="1" spans="1:25">
      <c r="A29" s="150">
        <f t="shared" si="0"/>
        <v>21</v>
      </c>
      <c r="B29" s="151"/>
      <c r="C29" s="152"/>
      <c r="D29" s="152"/>
      <c r="E29" s="153"/>
      <c r="F29" s="156"/>
      <c r="G29" s="155"/>
      <c r="H29" s="155"/>
      <c r="I29" s="155"/>
      <c r="J29" s="155"/>
      <c r="K29" s="155"/>
      <c r="L29" s="155"/>
      <c r="M29" s="155"/>
      <c r="N29" s="176"/>
      <c r="O29" s="176"/>
      <c r="P29" s="176"/>
      <c r="Q29" s="179"/>
      <c r="R29" s="176"/>
      <c r="S29" s="176"/>
      <c r="T29" s="176"/>
      <c r="U29" s="179"/>
      <c r="V29" s="176"/>
      <c r="W29" s="176"/>
      <c r="X29" s="184"/>
      <c r="Y29" s="115"/>
    </row>
    <row r="30" customHeight="1" spans="1:25">
      <c r="A30" s="150">
        <f t="shared" si="0"/>
        <v>22</v>
      </c>
      <c r="B30" s="151"/>
      <c r="C30" s="152"/>
      <c r="D30" s="152"/>
      <c r="E30" s="153"/>
      <c r="F30" s="154"/>
      <c r="G30" s="155"/>
      <c r="H30" s="155"/>
      <c r="I30" s="155"/>
      <c r="J30" s="155"/>
      <c r="K30" s="155"/>
      <c r="L30" s="155"/>
      <c r="M30" s="155"/>
      <c r="N30" s="176"/>
      <c r="O30" s="176"/>
      <c r="P30" s="176"/>
      <c r="Q30" s="179"/>
      <c r="R30" s="176"/>
      <c r="S30" s="176"/>
      <c r="T30" s="176"/>
      <c r="U30" s="179"/>
      <c r="V30" s="176"/>
      <c r="W30" s="176"/>
      <c r="X30" s="184"/>
      <c r="Y30" s="115"/>
    </row>
    <row r="31" customHeight="1" spans="1:25">
      <c r="A31" s="150">
        <f t="shared" si="0"/>
        <v>23</v>
      </c>
      <c r="B31" s="151"/>
      <c r="C31" s="152"/>
      <c r="D31" s="152"/>
      <c r="E31" s="153"/>
      <c r="F31" s="154"/>
      <c r="G31" s="155"/>
      <c r="H31" s="155"/>
      <c r="I31" s="155"/>
      <c r="J31" s="155"/>
      <c r="K31" s="155"/>
      <c r="L31" s="155"/>
      <c r="M31" s="155"/>
      <c r="N31" s="176"/>
      <c r="O31" s="176"/>
      <c r="P31" s="176"/>
      <c r="Q31" s="179"/>
      <c r="R31" s="176"/>
      <c r="S31" s="176"/>
      <c r="T31" s="176"/>
      <c r="U31" s="179"/>
      <c r="V31" s="176"/>
      <c r="W31" s="176"/>
      <c r="X31" s="184"/>
      <c r="Y31" s="115"/>
    </row>
    <row r="32" customHeight="1" spans="1:25">
      <c r="A32" s="150">
        <f t="shared" si="0"/>
        <v>24</v>
      </c>
      <c r="B32" s="151"/>
      <c r="C32" s="152"/>
      <c r="D32" s="152"/>
      <c r="E32" s="153"/>
      <c r="F32" s="154"/>
      <c r="G32" s="155"/>
      <c r="H32" s="155"/>
      <c r="I32" s="155"/>
      <c r="J32" s="155"/>
      <c r="K32" s="155"/>
      <c r="L32" s="155"/>
      <c r="M32" s="178"/>
      <c r="N32" s="176"/>
      <c r="O32" s="176"/>
      <c r="P32" s="176"/>
      <c r="Q32" s="179"/>
      <c r="R32" s="176"/>
      <c r="S32" s="176"/>
      <c r="T32" s="176"/>
      <c r="U32" s="179"/>
      <c r="V32" s="176"/>
      <c r="W32" s="176"/>
      <c r="X32" s="184"/>
      <c r="Y32" s="115"/>
    </row>
    <row r="33" customHeight="1" spans="1:25">
      <c r="A33" s="150">
        <f t="shared" si="0"/>
        <v>25</v>
      </c>
      <c r="B33" s="151"/>
      <c r="C33" s="152"/>
      <c r="D33" s="152"/>
      <c r="E33" s="153"/>
      <c r="F33" s="154"/>
      <c r="G33" s="155"/>
      <c r="H33" s="155"/>
      <c r="I33" s="155"/>
      <c r="J33" s="177"/>
      <c r="K33" s="177"/>
      <c r="L33" s="155"/>
      <c r="M33" s="155"/>
      <c r="N33" s="176"/>
      <c r="O33" s="176"/>
      <c r="P33" s="176"/>
      <c r="Q33" s="179"/>
      <c r="R33" s="176"/>
      <c r="S33" s="176"/>
      <c r="T33" s="176"/>
      <c r="U33" s="179"/>
      <c r="V33" s="176"/>
      <c r="W33" s="176"/>
      <c r="X33" s="184"/>
      <c r="Y33" s="115"/>
    </row>
    <row r="34" customHeight="1" spans="1:25">
      <c r="A34" s="150">
        <f t="shared" si="0"/>
        <v>26</v>
      </c>
      <c r="B34" s="151"/>
      <c r="C34" s="152"/>
      <c r="D34" s="152"/>
      <c r="E34" s="153"/>
      <c r="F34" s="154"/>
      <c r="G34" s="155"/>
      <c r="H34" s="155"/>
      <c r="I34" s="155"/>
      <c r="J34" s="155"/>
      <c r="K34" s="155"/>
      <c r="L34" s="155"/>
      <c r="M34" s="155"/>
      <c r="N34" s="176"/>
      <c r="O34" s="176"/>
      <c r="P34" s="176"/>
      <c r="Q34" s="179"/>
      <c r="R34" s="176"/>
      <c r="S34" s="176"/>
      <c r="T34" s="176"/>
      <c r="U34" s="179"/>
      <c r="V34" s="176"/>
      <c r="W34" s="176"/>
      <c r="X34" s="184"/>
      <c r="Y34" s="115"/>
    </row>
    <row r="35" customHeight="1" spans="1:25">
      <c r="A35" s="150">
        <f t="shared" si="0"/>
        <v>27</v>
      </c>
      <c r="B35" s="151"/>
      <c r="C35" s="152"/>
      <c r="D35" s="152"/>
      <c r="E35" s="153"/>
      <c r="F35" s="154"/>
      <c r="G35" s="155"/>
      <c r="H35" s="155"/>
      <c r="I35" s="155"/>
      <c r="J35" s="177"/>
      <c r="K35" s="155"/>
      <c r="L35" s="155"/>
      <c r="M35" s="155"/>
      <c r="N35" s="176"/>
      <c r="O35" s="176"/>
      <c r="P35" s="176"/>
      <c r="Q35" s="179"/>
      <c r="R35" s="176"/>
      <c r="S35" s="176"/>
      <c r="T35" s="176"/>
      <c r="U35" s="179"/>
      <c r="V35" s="176"/>
      <c r="W35" s="176"/>
      <c r="X35" s="184"/>
      <c r="Y35" s="115"/>
    </row>
    <row r="36" customHeight="1" spans="1:25">
      <c r="A36" s="150">
        <f t="shared" si="0"/>
        <v>28</v>
      </c>
      <c r="B36" s="151"/>
      <c r="C36" s="152"/>
      <c r="D36" s="152"/>
      <c r="E36" s="153"/>
      <c r="F36" s="154"/>
      <c r="G36" s="155"/>
      <c r="H36" s="155"/>
      <c r="I36" s="155"/>
      <c r="J36" s="177"/>
      <c r="K36" s="177"/>
      <c r="L36" s="177"/>
      <c r="M36" s="155"/>
      <c r="N36" s="176"/>
      <c r="O36" s="176"/>
      <c r="P36" s="176"/>
      <c r="Q36" s="179"/>
      <c r="R36" s="176"/>
      <c r="S36" s="176"/>
      <c r="T36" s="176"/>
      <c r="U36" s="179"/>
      <c r="V36" s="176"/>
      <c r="W36" s="176"/>
      <c r="X36" s="184"/>
      <c r="Y36" s="115"/>
    </row>
    <row r="37" customHeight="1" spans="1:25">
      <c r="A37" s="150">
        <f t="shared" si="0"/>
        <v>29</v>
      </c>
      <c r="B37" s="151"/>
      <c r="C37" s="152"/>
      <c r="D37" s="152"/>
      <c r="E37" s="153"/>
      <c r="F37" s="154"/>
      <c r="G37" s="155"/>
      <c r="H37" s="155"/>
      <c r="I37" s="155"/>
      <c r="J37" s="177"/>
      <c r="K37" s="155"/>
      <c r="L37" s="155"/>
      <c r="M37" s="155"/>
      <c r="N37" s="176"/>
      <c r="O37" s="180"/>
      <c r="P37" s="176"/>
      <c r="Q37" s="185"/>
      <c r="R37" s="176"/>
      <c r="S37" s="176"/>
      <c r="T37" s="176"/>
      <c r="U37" s="185"/>
      <c r="V37" s="176"/>
      <c r="W37" s="176"/>
      <c r="X37" s="184"/>
      <c r="Y37" s="115"/>
    </row>
    <row r="38" customHeight="1" spans="1:25">
      <c r="A38" s="150">
        <f t="shared" si="0"/>
        <v>30</v>
      </c>
      <c r="B38" s="151"/>
      <c r="C38" s="152"/>
      <c r="D38" s="152"/>
      <c r="E38" s="153"/>
      <c r="F38" s="154"/>
      <c r="G38" s="155"/>
      <c r="H38" s="155"/>
      <c r="I38" s="155"/>
      <c r="J38" s="177"/>
      <c r="K38" s="155"/>
      <c r="L38" s="155"/>
      <c r="M38" s="155"/>
      <c r="N38" s="176"/>
      <c r="O38" s="180"/>
      <c r="P38" s="176"/>
      <c r="Q38" s="185"/>
      <c r="R38" s="176"/>
      <c r="S38" s="176"/>
      <c r="T38" s="176"/>
      <c r="U38" s="185"/>
      <c r="V38" s="176"/>
      <c r="W38" s="176"/>
      <c r="X38" s="184"/>
      <c r="Y38" s="115"/>
    </row>
    <row r="39" customHeight="1" spans="1:25">
      <c r="A39" s="150">
        <f t="shared" si="0"/>
        <v>31</v>
      </c>
      <c r="B39" s="151"/>
      <c r="C39" s="152"/>
      <c r="D39" s="152"/>
      <c r="E39" s="153"/>
      <c r="F39" s="154"/>
      <c r="G39" s="155"/>
      <c r="H39" s="155"/>
      <c r="I39" s="155"/>
      <c r="J39" s="177"/>
      <c r="K39" s="177"/>
      <c r="L39" s="155"/>
      <c r="M39" s="155"/>
      <c r="N39" s="176"/>
      <c r="O39" s="180"/>
      <c r="P39" s="176"/>
      <c r="Q39" s="185"/>
      <c r="R39" s="176"/>
      <c r="S39" s="176"/>
      <c r="T39" s="176"/>
      <c r="U39" s="185"/>
      <c r="V39" s="176"/>
      <c r="W39" s="176"/>
      <c r="X39" s="184"/>
      <c r="Y39" s="115"/>
    </row>
    <row r="40" customHeight="1" spans="1:25">
      <c r="A40" s="150">
        <f t="shared" si="0"/>
        <v>32</v>
      </c>
      <c r="B40" s="151"/>
      <c r="C40" s="152"/>
      <c r="D40" s="152"/>
      <c r="E40" s="153"/>
      <c r="F40" s="154"/>
      <c r="G40" s="155"/>
      <c r="H40" s="155"/>
      <c r="I40" s="155"/>
      <c r="J40" s="155"/>
      <c r="K40" s="155"/>
      <c r="L40" s="155"/>
      <c r="M40" s="178"/>
      <c r="N40" s="176"/>
      <c r="O40" s="180"/>
      <c r="P40" s="176"/>
      <c r="Q40" s="185"/>
      <c r="R40" s="176"/>
      <c r="S40" s="176"/>
      <c r="T40" s="176"/>
      <c r="U40" s="185"/>
      <c r="V40" s="176"/>
      <c r="W40" s="176"/>
      <c r="X40" s="184"/>
      <c r="Y40" s="115"/>
    </row>
    <row r="41" customHeight="1" spans="1:25">
      <c r="A41" s="150">
        <f t="shared" si="0"/>
        <v>33</v>
      </c>
      <c r="B41" s="151"/>
      <c r="C41" s="152"/>
      <c r="D41" s="152"/>
      <c r="E41" s="153"/>
      <c r="F41" s="154"/>
      <c r="G41" s="155"/>
      <c r="H41" s="155"/>
      <c r="I41" s="155"/>
      <c r="J41" s="155"/>
      <c r="K41" s="155"/>
      <c r="L41" s="155"/>
      <c r="M41" s="155"/>
      <c r="N41" s="176"/>
      <c r="O41" s="180"/>
      <c r="P41" s="176"/>
      <c r="Q41" s="185"/>
      <c r="R41" s="176"/>
      <c r="S41" s="176"/>
      <c r="T41" s="176"/>
      <c r="U41" s="185"/>
      <c r="V41" s="176"/>
      <c r="W41" s="176"/>
      <c r="X41" s="184"/>
      <c r="Y41" s="115"/>
    </row>
    <row r="42" customHeight="1" spans="1:25">
      <c r="A42" s="150">
        <f t="shared" si="0"/>
        <v>34</v>
      </c>
      <c r="B42" s="151"/>
      <c r="C42" s="152"/>
      <c r="D42" s="152"/>
      <c r="E42" s="153"/>
      <c r="F42" s="158"/>
      <c r="G42" s="158"/>
      <c r="H42" s="158"/>
      <c r="I42" s="158"/>
      <c r="J42" s="158"/>
      <c r="K42" s="158"/>
      <c r="L42" s="158"/>
      <c r="M42" s="158"/>
      <c r="N42" s="181"/>
      <c r="O42" s="181"/>
      <c r="P42" s="181"/>
      <c r="Q42" s="181"/>
      <c r="R42" s="181"/>
      <c r="S42" s="181"/>
      <c r="T42" s="181"/>
      <c r="U42" s="181"/>
      <c r="V42" s="181"/>
      <c r="W42" s="181"/>
      <c r="X42" s="181"/>
      <c r="Y42" s="115"/>
    </row>
    <row r="43" customHeight="1" spans="1:25">
      <c r="A43" s="150">
        <f t="shared" si="0"/>
        <v>35</v>
      </c>
      <c r="B43" s="151"/>
      <c r="C43" s="152"/>
      <c r="D43" s="152"/>
      <c r="E43" s="153"/>
      <c r="F43" s="158"/>
      <c r="G43" s="158"/>
      <c r="H43" s="158"/>
      <c r="I43" s="158"/>
      <c r="J43" s="158"/>
      <c r="K43" s="158"/>
      <c r="L43" s="158"/>
      <c r="M43" s="158"/>
      <c r="N43" s="181"/>
      <c r="O43" s="181"/>
      <c r="P43" s="181"/>
      <c r="Q43" s="181"/>
      <c r="R43" s="181"/>
      <c r="S43" s="181"/>
      <c r="T43" s="181"/>
      <c r="U43" s="181"/>
      <c r="V43" s="181"/>
      <c r="W43" s="181"/>
      <c r="X43" s="181"/>
      <c r="Y43" s="115"/>
    </row>
    <row r="44" customHeight="1" spans="13:25">
      <c r="M44" s="115"/>
      <c r="N44" s="115"/>
      <c r="O44" s="115"/>
      <c r="P44" s="115"/>
      <c r="Q44" s="115"/>
      <c r="R44" s="115"/>
      <c r="S44" s="115"/>
      <c r="T44" s="115"/>
      <c r="U44" s="115"/>
      <c r="V44" s="115"/>
      <c r="W44" s="115"/>
      <c r="X44" s="115"/>
      <c r="Y44" s="115"/>
    </row>
    <row r="45" customHeight="1" spans="13:25">
      <c r="M45" s="115"/>
      <c r="N45" s="115"/>
      <c r="O45" s="115"/>
      <c r="P45" s="115"/>
      <c r="Q45" s="115"/>
      <c r="R45" s="115"/>
      <c r="S45" s="115"/>
      <c r="T45" s="115"/>
      <c r="U45" s="115"/>
      <c r="V45" s="115"/>
      <c r="W45" s="115"/>
      <c r="X45" s="115"/>
      <c r="Y45" s="115"/>
    </row>
    <row r="46" customHeight="1" spans="13:25">
      <c r="M46" s="115"/>
      <c r="N46" s="115"/>
      <c r="O46" s="115"/>
      <c r="P46" s="115"/>
      <c r="Q46" s="115"/>
      <c r="R46" s="115"/>
      <c r="S46" s="115"/>
      <c r="T46" s="115"/>
      <c r="U46" s="115"/>
      <c r="V46" s="115"/>
      <c r="W46" s="115"/>
      <c r="X46" s="115"/>
      <c r="Y46" s="115"/>
    </row>
    <row r="47" customHeight="1" spans="13:25">
      <c r="M47" s="115"/>
      <c r="N47" s="115"/>
      <c r="O47" s="115"/>
      <c r="P47" s="115"/>
      <c r="Q47" s="115"/>
      <c r="R47" s="115"/>
      <c r="S47" s="115"/>
      <c r="T47" s="115"/>
      <c r="U47" s="115"/>
      <c r="V47" s="115"/>
      <c r="W47" s="115"/>
      <c r="X47" s="115"/>
      <c r="Y47" s="115"/>
    </row>
    <row r="48" customHeight="1" spans="13:25">
      <c r="M48" s="115"/>
      <c r="N48" s="115"/>
      <c r="O48" s="115"/>
      <c r="P48" s="115"/>
      <c r="Q48" s="115"/>
      <c r="R48" s="115"/>
      <c r="S48" s="115"/>
      <c r="T48" s="115"/>
      <c r="U48" s="115"/>
      <c r="V48" s="115"/>
      <c r="W48" s="115"/>
      <c r="X48" s="115"/>
      <c r="Y48" s="115"/>
    </row>
    <row r="49" customHeight="1" spans="13:25">
      <c r="M49" s="115"/>
      <c r="N49" s="115"/>
      <c r="O49" s="115"/>
      <c r="P49" s="115"/>
      <c r="Q49" s="115"/>
      <c r="R49" s="115"/>
      <c r="S49" s="115"/>
      <c r="T49" s="115"/>
      <c r="U49" s="115"/>
      <c r="V49" s="115"/>
      <c r="W49" s="115"/>
      <c r="X49" s="115"/>
      <c r="Y49" s="115"/>
    </row>
    <row r="50" customHeight="1" spans="13:25">
      <c r="M50" s="115"/>
      <c r="N50" s="115"/>
      <c r="O50" s="115"/>
      <c r="P50" s="115"/>
      <c r="Q50" s="115"/>
      <c r="R50" s="115"/>
      <c r="S50" s="115"/>
      <c r="T50" s="115"/>
      <c r="U50" s="115"/>
      <c r="V50" s="115"/>
      <c r="W50" s="115"/>
      <c r="X50" s="115"/>
      <c r="Y50" s="115"/>
    </row>
    <row r="51" customHeight="1" spans="13:25">
      <c r="M51" s="115"/>
      <c r="N51" s="115"/>
      <c r="O51" s="115"/>
      <c r="P51" s="115"/>
      <c r="Q51" s="115"/>
      <c r="R51" s="115"/>
      <c r="S51" s="115"/>
      <c r="T51" s="115"/>
      <c r="U51" s="115"/>
      <c r="V51" s="115"/>
      <c r="W51" s="115"/>
      <c r="X51" s="115"/>
      <c r="Y51" s="115"/>
    </row>
    <row r="52" customHeight="1" spans="13:25">
      <c r="M52" s="115"/>
      <c r="N52" s="115"/>
      <c r="O52" s="115"/>
      <c r="P52" s="115"/>
      <c r="Q52" s="115"/>
      <c r="R52" s="115"/>
      <c r="S52" s="115"/>
      <c r="T52" s="115"/>
      <c r="U52" s="115"/>
      <c r="V52" s="115"/>
      <c r="W52" s="115"/>
      <c r="X52" s="115"/>
      <c r="Y52" s="115"/>
    </row>
    <row r="53" customHeight="1" spans="13:25">
      <c r="M53" s="115"/>
      <c r="N53" s="115"/>
      <c r="O53" s="115"/>
      <c r="P53" s="115"/>
      <c r="Q53" s="115"/>
      <c r="R53" s="115"/>
      <c r="S53" s="115"/>
      <c r="T53" s="115"/>
      <c r="U53" s="115"/>
      <c r="V53" s="115"/>
      <c r="W53" s="115"/>
      <c r="X53" s="115"/>
      <c r="Y53" s="115"/>
    </row>
    <row r="54" customHeight="1" spans="13:25">
      <c r="M54" s="115"/>
      <c r="N54" s="115"/>
      <c r="O54" s="115"/>
      <c r="P54" s="115"/>
      <c r="Q54" s="115"/>
      <c r="R54" s="115"/>
      <c r="S54" s="115"/>
      <c r="T54" s="115"/>
      <c r="U54" s="115"/>
      <c r="V54" s="115"/>
      <c r="W54" s="115"/>
      <c r="X54" s="115"/>
      <c r="Y54" s="115"/>
    </row>
    <row r="55" customHeight="1" spans="13:25">
      <c r="M55" s="115"/>
      <c r="N55" s="115"/>
      <c r="O55" s="115"/>
      <c r="P55" s="115"/>
      <c r="Q55" s="115"/>
      <c r="R55" s="115"/>
      <c r="S55" s="115"/>
      <c r="T55" s="115"/>
      <c r="U55" s="115"/>
      <c r="V55" s="115"/>
      <c r="W55" s="115"/>
      <c r="X55" s="115"/>
      <c r="Y55" s="115"/>
    </row>
  </sheetData>
  <mergeCells count="64">
    <mergeCell ref="A1:D1"/>
    <mergeCell ref="F1:G1"/>
    <mergeCell ref="H1:I1"/>
    <mergeCell ref="J1:M1"/>
    <mergeCell ref="A2:B2"/>
    <mergeCell ref="E2:F2"/>
    <mergeCell ref="A3:B3"/>
    <mergeCell ref="E3:F3"/>
    <mergeCell ref="A4:B4"/>
    <mergeCell ref="E4:F4"/>
    <mergeCell ref="A5:B5"/>
    <mergeCell ref="E5:F5"/>
    <mergeCell ref="G5:I5"/>
    <mergeCell ref="J5:M5"/>
    <mergeCell ref="A6:B6"/>
    <mergeCell ref="E6:F6"/>
    <mergeCell ref="G6:I6"/>
    <mergeCell ref="J6:M6"/>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31:E31"/>
    <mergeCell ref="B32:E32"/>
    <mergeCell ref="B33:E33"/>
    <mergeCell ref="B34:E34"/>
    <mergeCell ref="B35:E35"/>
    <mergeCell ref="B36:E36"/>
    <mergeCell ref="B37:E37"/>
    <mergeCell ref="B38:E38"/>
    <mergeCell ref="B39:E39"/>
    <mergeCell ref="B40:E40"/>
    <mergeCell ref="B41:E41"/>
    <mergeCell ref="B42:E42"/>
    <mergeCell ref="B43:E43"/>
    <mergeCell ref="F7:F8"/>
    <mergeCell ref="G7:G8"/>
    <mergeCell ref="H7:H8"/>
    <mergeCell ref="I7:I8"/>
    <mergeCell ref="J7:J8"/>
    <mergeCell ref="K7:K8"/>
    <mergeCell ref="L7:L8"/>
    <mergeCell ref="M7:M8"/>
    <mergeCell ref="G2:I4"/>
    <mergeCell ref="B7:E8"/>
    <mergeCell ref="J2:M4"/>
  </mergeCells>
  <conditionalFormatting sqref="J9:J41">
    <cfRule type="notContainsBlanks" dxfId="0" priority="4">
      <formula>LEN(TRIM(J9))&gt;0</formula>
    </cfRule>
  </conditionalFormatting>
  <conditionalFormatting sqref="N9:N41">
    <cfRule type="notContainsBlanks" dxfId="0" priority="3">
      <formula>LEN(TRIM(N9))&gt;0</formula>
    </cfRule>
  </conditionalFormatting>
  <conditionalFormatting sqref="R9:R41">
    <cfRule type="notContainsBlanks" dxfId="0" priority="2">
      <formula>LEN(TRIM(R9))&gt;0</formula>
    </cfRule>
  </conditionalFormatting>
  <conditionalFormatting sqref="V9:V41">
    <cfRule type="notContainsBlanks" dxfId="0" priority="1">
      <formula>LEN(TRIM(V9))&gt;0</formula>
    </cfRule>
  </conditionalFormatting>
  <dataValidations count="2">
    <dataValidation type="list" allowBlank="1" showInputMessage="1" showErrorMessage="1" sqref="J5">
      <formula1>"YES,NO"</formula1>
    </dataValidation>
    <dataValidation type="list" allowBlank="1" showInputMessage="1" showErrorMessage="1" sqref="J2:M4">
      <formula1>"MAINLINE,LONG LEAD"</formula1>
    </dataValidation>
  </dataValidations>
  <printOptions horizontalCentered="1" gridLines="1"/>
  <pageMargins left="0.25" right="0.25" top="0.75" bottom="0.75" header="0" footer="0"/>
  <pageSetup paperSize="1" scale="76" pageOrder="overThenDown" orientation="landscape" cellComments="atEnd"/>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N157"/>
  <sheetViews>
    <sheetView showGridLines="0" zoomScale="75" zoomScaleNormal="75" workbookViewId="0">
      <selection activeCell="A51" sqref="A51:M101"/>
    </sheetView>
  </sheetViews>
  <sheetFormatPr defaultColWidth="12.6637168141593" defaultRowHeight="15.75" customHeight="1"/>
  <cols>
    <col min="2" max="2" width="25.3362831858407" customWidth="1"/>
    <col min="3" max="3" width="19.7787610619469" customWidth="1"/>
  </cols>
  <sheetData>
    <row r="1" ht="30" customHeight="1" spans="1:13">
      <c r="A1" s="61" t="s">
        <v>304</v>
      </c>
      <c r="B1" s="62"/>
      <c r="C1" s="63"/>
      <c r="D1" s="64" t="s">
        <v>1</v>
      </c>
      <c r="E1" s="65" t="e">
        <f>#REF!</f>
        <v>#REF!</v>
      </c>
      <c r="F1" s="66"/>
      <c r="G1" s="67" t="s">
        <v>82</v>
      </c>
      <c r="H1" s="64"/>
      <c r="I1" s="111" t="e">
        <f>#REF!</f>
        <v>#REF!</v>
      </c>
      <c r="J1" s="112"/>
      <c r="K1" s="112"/>
      <c r="L1" s="112"/>
      <c r="M1" s="112"/>
    </row>
    <row r="2" customHeight="1" spans="1:13">
      <c r="A2" s="68" t="s">
        <v>8</v>
      </c>
      <c r="B2" s="69" t="e">
        <f>#REF!</f>
        <v>#REF!</v>
      </c>
      <c r="C2" s="70" t="s">
        <v>83</v>
      </c>
      <c r="D2" s="71" t="e">
        <f>#REF!</f>
        <v>#REF!</v>
      </c>
      <c r="E2" s="72"/>
      <c r="F2" s="73" t="s">
        <v>5</v>
      </c>
      <c r="G2" s="74"/>
      <c r="H2" s="75"/>
      <c r="I2" s="113" t="e">
        <f>#REF!</f>
        <v>#REF!</v>
      </c>
      <c r="J2" s="114"/>
      <c r="K2" s="114"/>
      <c r="L2" s="114"/>
      <c r="M2" s="114"/>
    </row>
    <row r="3" customHeight="1" spans="1:13">
      <c r="A3" s="76" t="s">
        <v>84</v>
      </c>
      <c r="B3" s="77" t="e">
        <f>#REF!</f>
        <v>#REF!</v>
      </c>
      <c r="C3" s="78" t="s">
        <v>26</v>
      </c>
      <c r="D3" s="79" t="e">
        <f>#REF!</f>
        <v>#REF!</v>
      </c>
      <c r="E3" s="80"/>
      <c r="F3" s="81"/>
      <c r="G3" s="82"/>
      <c r="H3" s="83"/>
      <c r="I3" s="113"/>
      <c r="J3" s="114"/>
      <c r="K3" s="114"/>
      <c r="L3" s="114"/>
      <c r="M3" s="114"/>
    </row>
    <row r="4" customHeight="1" spans="1:14">
      <c r="A4" s="76" t="s">
        <v>85</v>
      </c>
      <c r="B4" s="77" t="e">
        <f>#REF!</f>
        <v>#REF!</v>
      </c>
      <c r="C4" s="78" t="s">
        <v>86</v>
      </c>
      <c r="D4" s="79" t="e">
        <f>#REF!</f>
        <v>#REF!</v>
      </c>
      <c r="E4" s="80"/>
      <c r="F4" s="84"/>
      <c r="G4" s="85"/>
      <c r="H4" s="86"/>
      <c r="I4" s="113"/>
      <c r="J4" s="114"/>
      <c r="K4" s="114"/>
      <c r="L4" s="114"/>
      <c r="M4" s="114"/>
      <c r="N4" s="115"/>
    </row>
    <row r="5" customHeight="1" spans="1:14">
      <c r="A5" s="76" t="s">
        <v>87</v>
      </c>
      <c r="B5" s="77" t="e">
        <f>#REF!</f>
        <v>#REF!</v>
      </c>
      <c r="C5" s="78" t="s">
        <v>21</v>
      </c>
      <c r="D5" s="79" t="e">
        <f>#REF!</f>
        <v>#REF!</v>
      </c>
      <c r="E5" s="80"/>
      <c r="F5" s="87" t="s">
        <v>3</v>
      </c>
      <c r="G5" s="88"/>
      <c r="H5" s="89"/>
      <c r="I5" s="116" t="e">
        <f>#REF!</f>
        <v>#REF!</v>
      </c>
      <c r="J5" s="117"/>
      <c r="K5" s="117"/>
      <c r="L5" s="117"/>
      <c r="M5" s="117"/>
      <c r="N5" s="115"/>
    </row>
    <row r="6" customHeight="1" spans="1:14">
      <c r="A6" s="90" t="s">
        <v>88</v>
      </c>
      <c r="B6" s="91" t="e">
        <f>#REF!</f>
        <v>#REF!</v>
      </c>
      <c r="C6" s="92" t="s">
        <v>89</v>
      </c>
      <c r="D6" s="93" t="e">
        <f>#REF!</f>
        <v>#REF!</v>
      </c>
      <c r="E6" s="94"/>
      <c r="F6" s="95" t="s">
        <v>6</v>
      </c>
      <c r="G6" s="96"/>
      <c r="H6" s="97"/>
      <c r="I6" s="116" t="e">
        <f>#REF!</f>
        <v>#REF!</v>
      </c>
      <c r="J6" s="117"/>
      <c r="K6" s="117"/>
      <c r="L6" s="117"/>
      <c r="M6" s="117"/>
      <c r="N6" s="115"/>
    </row>
    <row r="7" customHeight="1" spans="1:14">
      <c r="A7" s="98"/>
      <c r="B7" s="99"/>
      <c r="C7" s="99"/>
      <c r="D7" s="99"/>
      <c r="E7" s="99"/>
      <c r="F7" s="99"/>
      <c r="G7" s="99"/>
      <c r="H7" s="100"/>
      <c r="I7" s="101"/>
      <c r="J7" s="102"/>
      <c r="K7" s="102"/>
      <c r="L7" s="102"/>
      <c r="M7" s="102"/>
      <c r="N7" s="115"/>
    </row>
    <row r="8" customHeight="1" spans="1:14">
      <c r="A8" s="101"/>
      <c r="B8" s="102"/>
      <c r="C8" s="102"/>
      <c r="D8" s="102"/>
      <c r="E8" s="102"/>
      <c r="F8" s="102"/>
      <c r="G8" s="102"/>
      <c r="H8" s="103"/>
      <c r="I8" s="101"/>
      <c r="J8" s="102"/>
      <c r="K8" s="102"/>
      <c r="L8" s="102"/>
      <c r="M8" s="102"/>
      <c r="N8" s="115"/>
    </row>
    <row r="9" ht="13.95" customHeight="1" spans="1:14">
      <c r="A9" s="101"/>
      <c r="B9" s="102"/>
      <c r="C9" s="102"/>
      <c r="D9" s="102"/>
      <c r="E9" s="102"/>
      <c r="F9" s="102"/>
      <c r="G9" s="102"/>
      <c r="H9" s="103"/>
      <c r="I9" s="101"/>
      <c r="J9" s="102"/>
      <c r="K9" s="102"/>
      <c r="L9" s="102"/>
      <c r="M9" s="102"/>
      <c r="N9" s="115"/>
    </row>
    <row r="10" ht="13.95" customHeight="1" spans="1:14">
      <c r="A10" s="101"/>
      <c r="B10" s="102"/>
      <c r="C10" s="102"/>
      <c r="D10" s="102"/>
      <c r="E10" s="102"/>
      <c r="F10" s="102"/>
      <c r="G10" s="102"/>
      <c r="H10" s="103"/>
      <c r="I10" s="101"/>
      <c r="J10" s="102"/>
      <c r="K10" s="102"/>
      <c r="L10" s="102"/>
      <c r="M10" s="102"/>
      <c r="N10" s="115"/>
    </row>
    <row r="11" customHeight="1" spans="1:14">
      <c r="A11" s="101"/>
      <c r="B11" s="102"/>
      <c r="C11" s="102"/>
      <c r="D11" s="102"/>
      <c r="E11" s="102"/>
      <c r="F11" s="102"/>
      <c r="G11" s="102"/>
      <c r="H11" s="103"/>
      <c r="I11" s="101"/>
      <c r="J11" s="102"/>
      <c r="K11" s="102"/>
      <c r="L11" s="102"/>
      <c r="M11" s="102"/>
      <c r="N11" s="115"/>
    </row>
    <row r="12" customHeight="1" spans="1:14">
      <c r="A12" s="101"/>
      <c r="B12" s="102"/>
      <c r="C12" s="102"/>
      <c r="D12" s="102"/>
      <c r="E12" s="102"/>
      <c r="F12" s="102"/>
      <c r="G12" s="102"/>
      <c r="H12" s="103"/>
      <c r="I12" s="101"/>
      <c r="J12" s="102"/>
      <c r="K12" s="102"/>
      <c r="L12" s="102"/>
      <c r="M12" s="102"/>
      <c r="N12" s="115"/>
    </row>
    <row r="13" customHeight="1" spans="1:14">
      <c r="A13" s="101"/>
      <c r="B13" s="102"/>
      <c r="C13" s="102"/>
      <c r="D13" s="102"/>
      <c r="E13" s="102"/>
      <c r="F13" s="102"/>
      <c r="G13" s="102"/>
      <c r="H13" s="103"/>
      <c r="I13" s="101"/>
      <c r="J13" s="102"/>
      <c r="K13" s="102"/>
      <c r="L13" s="102"/>
      <c r="M13" s="102"/>
      <c r="N13" s="115"/>
    </row>
    <row r="14" ht="13.95" customHeight="1" spans="1:14">
      <c r="A14" s="101"/>
      <c r="B14" s="102"/>
      <c r="C14" s="102"/>
      <c r="D14" s="102"/>
      <c r="E14" s="102"/>
      <c r="F14" s="102"/>
      <c r="G14" s="102"/>
      <c r="H14" s="103"/>
      <c r="I14" s="101"/>
      <c r="J14" s="102"/>
      <c r="K14" s="102"/>
      <c r="L14" s="102"/>
      <c r="M14" s="102"/>
      <c r="N14" s="115"/>
    </row>
    <row r="15" customHeight="1" spans="1:14">
      <c r="A15" s="101"/>
      <c r="B15" s="102"/>
      <c r="C15" s="102"/>
      <c r="D15" s="102"/>
      <c r="E15" s="102"/>
      <c r="F15" s="102"/>
      <c r="G15" s="102"/>
      <c r="H15" s="103"/>
      <c r="I15" s="101"/>
      <c r="J15" s="102"/>
      <c r="K15" s="102"/>
      <c r="L15" s="102"/>
      <c r="M15" s="102"/>
      <c r="N15" s="115"/>
    </row>
    <row r="16" customHeight="1" spans="1:14">
      <c r="A16" s="101"/>
      <c r="B16" s="102"/>
      <c r="C16" s="102"/>
      <c r="D16" s="102"/>
      <c r="E16" s="102"/>
      <c r="F16" s="102"/>
      <c r="G16" s="102"/>
      <c r="H16" s="103"/>
      <c r="I16" s="101"/>
      <c r="J16" s="102"/>
      <c r="K16" s="102"/>
      <c r="L16" s="102"/>
      <c r="M16" s="102"/>
      <c r="N16" s="115"/>
    </row>
    <row r="17" ht="13.95" customHeight="1" spans="1:14">
      <c r="A17" s="101"/>
      <c r="B17" s="102"/>
      <c r="C17" s="102"/>
      <c r="D17" s="102"/>
      <c r="E17" s="102"/>
      <c r="F17" s="102"/>
      <c r="G17" s="102"/>
      <c r="H17" s="103"/>
      <c r="I17" s="101"/>
      <c r="J17" s="102"/>
      <c r="K17" s="102"/>
      <c r="L17" s="102"/>
      <c r="M17" s="102"/>
      <c r="N17" s="115"/>
    </row>
    <row r="18" ht="13.95" customHeight="1" spans="1:14">
      <c r="A18" s="101"/>
      <c r="B18" s="102"/>
      <c r="C18" s="102"/>
      <c r="D18" s="102"/>
      <c r="E18" s="102"/>
      <c r="F18" s="102"/>
      <c r="G18" s="102"/>
      <c r="H18" s="103"/>
      <c r="I18" s="101"/>
      <c r="J18" s="102"/>
      <c r="K18" s="102"/>
      <c r="L18" s="102"/>
      <c r="M18" s="102"/>
      <c r="N18" s="115"/>
    </row>
    <row r="19" customHeight="1" spans="1:14">
      <c r="A19" s="101"/>
      <c r="B19" s="102"/>
      <c r="C19" s="102"/>
      <c r="D19" s="102"/>
      <c r="E19" s="102"/>
      <c r="F19" s="102"/>
      <c r="G19" s="102"/>
      <c r="H19" s="103"/>
      <c r="I19" s="101"/>
      <c r="J19" s="102"/>
      <c r="K19" s="102"/>
      <c r="L19" s="102"/>
      <c r="M19" s="102"/>
      <c r="N19" s="115"/>
    </row>
    <row r="20" customHeight="1" spans="1:14">
      <c r="A20" s="101"/>
      <c r="B20" s="102"/>
      <c r="C20" s="102"/>
      <c r="D20" s="102"/>
      <c r="E20" s="102"/>
      <c r="F20" s="102"/>
      <c r="G20" s="102"/>
      <c r="H20" s="103"/>
      <c r="I20" s="101"/>
      <c r="J20" s="102"/>
      <c r="K20" s="102"/>
      <c r="L20" s="102"/>
      <c r="M20" s="102"/>
      <c r="N20" s="115"/>
    </row>
    <row r="21" customHeight="1" spans="1:14">
      <c r="A21" s="101"/>
      <c r="B21" s="102"/>
      <c r="C21" s="102"/>
      <c r="D21" s="102"/>
      <c r="E21" s="102"/>
      <c r="F21" s="102"/>
      <c r="G21" s="102"/>
      <c r="H21" s="103"/>
      <c r="I21" s="101"/>
      <c r="J21" s="102"/>
      <c r="K21" s="102"/>
      <c r="L21" s="102"/>
      <c r="M21" s="102"/>
      <c r="N21" s="115"/>
    </row>
    <row r="22" customHeight="1" spans="1:14">
      <c r="A22" s="101"/>
      <c r="B22" s="102"/>
      <c r="C22" s="102"/>
      <c r="D22" s="102"/>
      <c r="E22" s="102"/>
      <c r="F22" s="102"/>
      <c r="G22" s="102"/>
      <c r="H22" s="103"/>
      <c r="I22" s="101"/>
      <c r="J22" s="102"/>
      <c r="K22" s="102"/>
      <c r="L22" s="102"/>
      <c r="M22" s="102"/>
      <c r="N22" s="115"/>
    </row>
    <row r="23" customHeight="1" spans="1:14">
      <c r="A23" s="101"/>
      <c r="B23" s="102"/>
      <c r="C23" s="102"/>
      <c r="D23" s="102"/>
      <c r="E23" s="102"/>
      <c r="F23" s="102"/>
      <c r="G23" s="102"/>
      <c r="H23" s="103"/>
      <c r="I23" s="101"/>
      <c r="J23" s="102"/>
      <c r="K23" s="102"/>
      <c r="L23" s="102"/>
      <c r="M23" s="102"/>
      <c r="N23" s="115"/>
    </row>
    <row r="24" customHeight="1" spans="1:14">
      <c r="A24" s="101"/>
      <c r="B24" s="102"/>
      <c r="C24" s="102"/>
      <c r="D24" s="102"/>
      <c r="E24" s="102"/>
      <c r="F24" s="102"/>
      <c r="G24" s="102"/>
      <c r="H24" s="103"/>
      <c r="I24" s="101"/>
      <c r="J24" s="102"/>
      <c r="K24" s="102"/>
      <c r="L24" s="102"/>
      <c r="M24" s="102"/>
      <c r="N24" s="115"/>
    </row>
    <row r="25" customHeight="1" spans="1:14">
      <c r="A25" s="101"/>
      <c r="B25" s="102"/>
      <c r="C25" s="102"/>
      <c r="D25" s="102"/>
      <c r="E25" s="102"/>
      <c r="F25" s="102"/>
      <c r="G25" s="102"/>
      <c r="H25" s="103"/>
      <c r="I25" s="101"/>
      <c r="J25" s="102"/>
      <c r="K25" s="102"/>
      <c r="L25" s="102"/>
      <c r="M25" s="102"/>
      <c r="N25" s="115"/>
    </row>
    <row r="26" customHeight="1" spans="1:14">
      <c r="A26" s="101"/>
      <c r="B26" s="102"/>
      <c r="C26" s="102"/>
      <c r="D26" s="102"/>
      <c r="E26" s="102"/>
      <c r="F26" s="102"/>
      <c r="G26" s="102"/>
      <c r="H26" s="103"/>
      <c r="I26" s="101"/>
      <c r="J26" s="102"/>
      <c r="K26" s="102"/>
      <c r="L26" s="102"/>
      <c r="M26" s="102"/>
      <c r="N26" s="115"/>
    </row>
    <row r="27" customHeight="1" spans="1:14">
      <c r="A27" s="101"/>
      <c r="B27" s="102"/>
      <c r="C27" s="102"/>
      <c r="D27" s="102"/>
      <c r="E27" s="102"/>
      <c r="F27" s="102"/>
      <c r="G27" s="102"/>
      <c r="H27" s="103"/>
      <c r="I27" s="101"/>
      <c r="J27" s="102"/>
      <c r="K27" s="102"/>
      <c r="L27" s="102"/>
      <c r="M27" s="102"/>
      <c r="N27" s="115"/>
    </row>
    <row r="28" customHeight="1" spans="1:14">
      <c r="A28" s="101"/>
      <c r="B28" s="102"/>
      <c r="C28" s="102"/>
      <c r="D28" s="102"/>
      <c r="E28" s="102"/>
      <c r="F28" s="102"/>
      <c r="G28" s="102"/>
      <c r="H28" s="103"/>
      <c r="I28" s="101"/>
      <c r="J28" s="102"/>
      <c r="K28" s="102"/>
      <c r="L28" s="102"/>
      <c r="M28" s="102"/>
      <c r="N28" s="115"/>
    </row>
    <row r="29" customHeight="1" spans="1:14">
      <c r="A29" s="101"/>
      <c r="B29" s="102"/>
      <c r="C29" s="102"/>
      <c r="D29" s="102"/>
      <c r="E29" s="102"/>
      <c r="F29" s="102"/>
      <c r="G29" s="102"/>
      <c r="H29" s="103"/>
      <c r="I29" s="101"/>
      <c r="J29" s="102"/>
      <c r="K29" s="102"/>
      <c r="L29" s="102"/>
      <c r="M29" s="102"/>
      <c r="N29" s="115"/>
    </row>
    <row r="30" customHeight="1" spans="1:14">
      <c r="A30" s="101"/>
      <c r="B30" s="102"/>
      <c r="C30" s="102"/>
      <c r="D30" s="102"/>
      <c r="E30" s="102"/>
      <c r="F30" s="102"/>
      <c r="G30" s="102"/>
      <c r="H30" s="103"/>
      <c r="I30" s="101"/>
      <c r="J30" s="102"/>
      <c r="K30" s="102"/>
      <c r="L30" s="102"/>
      <c r="M30" s="102"/>
      <c r="N30" s="115"/>
    </row>
    <row r="31" customHeight="1" spans="1:14">
      <c r="A31" s="101"/>
      <c r="B31" s="102"/>
      <c r="C31" s="102"/>
      <c r="D31" s="102"/>
      <c r="E31" s="102"/>
      <c r="F31" s="102"/>
      <c r="G31" s="102"/>
      <c r="H31" s="103"/>
      <c r="I31" s="101"/>
      <c r="J31" s="102"/>
      <c r="K31" s="102"/>
      <c r="L31" s="102"/>
      <c r="M31" s="102"/>
      <c r="N31" s="115"/>
    </row>
    <row r="32" customHeight="1" spans="1:14">
      <c r="A32" s="101"/>
      <c r="B32" s="102"/>
      <c r="C32" s="102"/>
      <c r="D32" s="102"/>
      <c r="E32" s="102"/>
      <c r="F32" s="102"/>
      <c r="G32" s="102"/>
      <c r="H32" s="103"/>
      <c r="I32" s="101"/>
      <c r="J32" s="102"/>
      <c r="K32" s="102"/>
      <c r="L32" s="102"/>
      <c r="M32" s="102"/>
      <c r="N32" s="115"/>
    </row>
    <row r="33" customHeight="1" spans="1:14">
      <c r="A33" s="101"/>
      <c r="B33" s="102"/>
      <c r="C33" s="102"/>
      <c r="D33" s="102"/>
      <c r="E33" s="102"/>
      <c r="F33" s="102"/>
      <c r="G33" s="102"/>
      <c r="H33" s="103"/>
      <c r="I33" s="101"/>
      <c r="J33" s="102"/>
      <c r="K33" s="102"/>
      <c r="L33" s="102"/>
      <c r="M33" s="102"/>
      <c r="N33" s="115"/>
    </row>
    <row r="34" customHeight="1" spans="1:14">
      <c r="A34" s="101"/>
      <c r="B34" s="102"/>
      <c r="C34" s="102"/>
      <c r="D34" s="102"/>
      <c r="E34" s="102"/>
      <c r="F34" s="102"/>
      <c r="G34" s="102"/>
      <c r="H34" s="103"/>
      <c r="I34" s="101"/>
      <c r="J34" s="102"/>
      <c r="K34" s="102"/>
      <c r="L34" s="102"/>
      <c r="M34" s="102"/>
      <c r="N34" s="115"/>
    </row>
    <row r="35" customHeight="1" spans="1:14">
      <c r="A35" s="101"/>
      <c r="B35" s="102"/>
      <c r="C35" s="102"/>
      <c r="D35" s="102"/>
      <c r="E35" s="102"/>
      <c r="F35" s="102"/>
      <c r="G35" s="102"/>
      <c r="H35" s="103"/>
      <c r="I35" s="101"/>
      <c r="J35" s="102"/>
      <c r="K35" s="102"/>
      <c r="L35" s="102"/>
      <c r="M35" s="102"/>
      <c r="N35" s="115"/>
    </row>
    <row r="36" customHeight="1" spans="1:14">
      <c r="A36" s="101"/>
      <c r="B36" s="102"/>
      <c r="C36" s="102"/>
      <c r="D36" s="102"/>
      <c r="E36" s="102"/>
      <c r="F36" s="102"/>
      <c r="G36" s="102"/>
      <c r="H36" s="103"/>
      <c r="I36" s="101"/>
      <c r="J36" s="102"/>
      <c r="K36" s="102"/>
      <c r="L36" s="102"/>
      <c r="M36" s="102"/>
      <c r="N36" s="115"/>
    </row>
    <row r="37" customHeight="1" spans="1:14">
      <c r="A37" s="101"/>
      <c r="B37" s="102"/>
      <c r="C37" s="102"/>
      <c r="D37" s="102"/>
      <c r="E37" s="102"/>
      <c r="F37" s="102"/>
      <c r="G37" s="102"/>
      <c r="H37" s="103"/>
      <c r="I37" s="101"/>
      <c r="J37" s="102"/>
      <c r="K37" s="102"/>
      <c r="L37" s="102"/>
      <c r="M37" s="102"/>
      <c r="N37" s="115"/>
    </row>
    <row r="38" customHeight="1" spans="1:14">
      <c r="A38" s="101"/>
      <c r="B38" s="102"/>
      <c r="C38" s="102"/>
      <c r="D38" s="102"/>
      <c r="E38" s="102"/>
      <c r="F38" s="102"/>
      <c r="G38" s="102"/>
      <c r="H38" s="103"/>
      <c r="I38" s="101"/>
      <c r="J38" s="102"/>
      <c r="K38" s="102"/>
      <c r="L38" s="102"/>
      <c r="M38" s="102"/>
      <c r="N38" s="115"/>
    </row>
    <row r="39" customHeight="1" spans="1:14">
      <c r="A39" s="101"/>
      <c r="B39" s="102"/>
      <c r="C39" s="102"/>
      <c r="D39" s="102"/>
      <c r="E39" s="102"/>
      <c r="F39" s="102"/>
      <c r="G39" s="102"/>
      <c r="H39" s="103"/>
      <c r="I39" s="101"/>
      <c r="J39" s="102"/>
      <c r="K39" s="102"/>
      <c r="L39" s="102"/>
      <c r="M39" s="102"/>
      <c r="N39" s="115"/>
    </row>
    <row r="40" customHeight="1" spans="1:14">
      <c r="A40" s="101"/>
      <c r="B40" s="102"/>
      <c r="C40" s="102"/>
      <c r="D40" s="102"/>
      <c r="E40" s="102"/>
      <c r="F40" s="102"/>
      <c r="G40" s="102"/>
      <c r="H40" s="103"/>
      <c r="I40" s="101"/>
      <c r="J40" s="102"/>
      <c r="K40" s="102"/>
      <c r="L40" s="102"/>
      <c r="M40" s="102"/>
      <c r="N40" s="115"/>
    </row>
    <row r="41" customHeight="1" spans="1:14">
      <c r="A41" s="101"/>
      <c r="B41" s="102"/>
      <c r="C41" s="102"/>
      <c r="D41" s="102"/>
      <c r="E41" s="102"/>
      <c r="F41" s="102"/>
      <c r="G41" s="102"/>
      <c r="H41" s="103"/>
      <c r="I41" s="101"/>
      <c r="J41" s="102"/>
      <c r="K41" s="102"/>
      <c r="L41" s="102"/>
      <c r="M41" s="102"/>
      <c r="N41" s="115"/>
    </row>
    <row r="42" customHeight="1" spans="1:14">
      <c r="A42" s="101"/>
      <c r="B42" s="102"/>
      <c r="C42" s="102"/>
      <c r="D42" s="102"/>
      <c r="E42" s="102"/>
      <c r="F42" s="102"/>
      <c r="G42" s="102"/>
      <c r="H42" s="103"/>
      <c r="I42" s="101"/>
      <c r="J42" s="102"/>
      <c r="K42" s="102"/>
      <c r="L42" s="102"/>
      <c r="M42" s="102"/>
      <c r="N42" s="115"/>
    </row>
    <row r="43" customHeight="1" spans="1:14">
      <c r="A43" s="101"/>
      <c r="B43" s="102"/>
      <c r="C43" s="102"/>
      <c r="D43" s="102"/>
      <c r="E43" s="102"/>
      <c r="F43" s="102"/>
      <c r="G43" s="102"/>
      <c r="H43" s="103"/>
      <c r="I43" s="101"/>
      <c r="J43" s="102"/>
      <c r="K43" s="102"/>
      <c r="L43" s="102"/>
      <c r="M43" s="102"/>
      <c r="N43" s="115"/>
    </row>
    <row r="44" customHeight="1" spans="1:14">
      <c r="A44" s="101"/>
      <c r="B44" s="102"/>
      <c r="C44" s="102"/>
      <c r="D44" s="102"/>
      <c r="E44" s="102"/>
      <c r="F44" s="102"/>
      <c r="G44" s="102"/>
      <c r="H44" s="103"/>
      <c r="I44" s="101"/>
      <c r="J44" s="102"/>
      <c r="K44" s="102"/>
      <c r="L44" s="102"/>
      <c r="M44" s="102"/>
      <c r="N44" s="115"/>
    </row>
    <row r="45" customHeight="1" spans="1:14">
      <c r="A45" s="101"/>
      <c r="B45" s="102"/>
      <c r="C45" s="102"/>
      <c r="D45" s="102"/>
      <c r="E45" s="102"/>
      <c r="F45" s="102"/>
      <c r="G45" s="102"/>
      <c r="H45" s="103"/>
      <c r="I45" s="101"/>
      <c r="J45" s="102"/>
      <c r="K45" s="102"/>
      <c r="L45" s="102"/>
      <c r="M45" s="102"/>
      <c r="N45" s="115"/>
    </row>
    <row r="46" customHeight="1" spans="1:14">
      <c r="A46" s="101"/>
      <c r="B46" s="102"/>
      <c r="C46" s="102"/>
      <c r="D46" s="102"/>
      <c r="E46" s="102"/>
      <c r="F46" s="102"/>
      <c r="G46" s="102"/>
      <c r="H46" s="103"/>
      <c r="I46" s="101"/>
      <c r="J46" s="102"/>
      <c r="K46" s="102"/>
      <c r="L46" s="102"/>
      <c r="M46" s="102"/>
      <c r="N46" s="115"/>
    </row>
    <row r="47" customHeight="1" spans="1:14">
      <c r="A47" s="101"/>
      <c r="B47" s="102"/>
      <c r="C47" s="102"/>
      <c r="D47" s="102"/>
      <c r="E47" s="102"/>
      <c r="F47" s="102"/>
      <c r="G47" s="102"/>
      <c r="H47" s="103"/>
      <c r="I47" s="101"/>
      <c r="J47" s="102"/>
      <c r="K47" s="102"/>
      <c r="L47" s="102"/>
      <c r="M47" s="102"/>
      <c r="N47" s="115"/>
    </row>
    <row r="48" customHeight="1" spans="1:14">
      <c r="A48" s="101"/>
      <c r="B48" s="102"/>
      <c r="C48" s="102"/>
      <c r="D48" s="102"/>
      <c r="E48" s="102"/>
      <c r="F48" s="102"/>
      <c r="G48" s="102"/>
      <c r="H48" s="103"/>
      <c r="I48" s="101"/>
      <c r="J48" s="102"/>
      <c r="K48" s="102"/>
      <c r="L48" s="102"/>
      <c r="M48" s="102"/>
      <c r="N48" s="115"/>
    </row>
    <row r="49" customHeight="1" spans="1:14">
      <c r="A49" s="101"/>
      <c r="B49" s="102"/>
      <c r="C49" s="102"/>
      <c r="D49" s="102"/>
      <c r="E49" s="102"/>
      <c r="F49" s="102"/>
      <c r="G49" s="102"/>
      <c r="H49" s="103"/>
      <c r="I49" s="101"/>
      <c r="J49" s="102"/>
      <c r="K49" s="102"/>
      <c r="L49" s="102"/>
      <c r="M49" s="102"/>
      <c r="N49" s="115"/>
    </row>
    <row r="50" ht="58.95" customHeight="1" spans="1:14">
      <c r="A50" s="104"/>
      <c r="B50" s="105"/>
      <c r="C50" s="105"/>
      <c r="D50" s="105"/>
      <c r="E50" s="105"/>
      <c r="F50" s="105"/>
      <c r="G50" s="105"/>
      <c r="H50" s="106"/>
      <c r="I50" s="104"/>
      <c r="J50" s="105"/>
      <c r="K50" s="105"/>
      <c r="L50" s="105"/>
      <c r="M50" s="105"/>
      <c r="N50" s="115"/>
    </row>
    <row r="51" customHeight="1" spans="1:14">
      <c r="A51" s="107"/>
      <c r="B51" s="108"/>
      <c r="C51" s="108"/>
      <c r="D51" s="108"/>
      <c r="E51" s="108"/>
      <c r="F51" s="108"/>
      <c r="G51" s="108"/>
      <c r="H51" s="108"/>
      <c r="I51" s="108"/>
      <c r="J51" s="108"/>
      <c r="K51" s="108"/>
      <c r="L51" s="108"/>
      <c r="M51" s="118"/>
      <c r="N51" s="115"/>
    </row>
    <row r="52" customHeight="1" spans="1:14">
      <c r="A52" s="109"/>
      <c r="B52" s="110"/>
      <c r="C52" s="110"/>
      <c r="D52" s="110"/>
      <c r="E52" s="110"/>
      <c r="F52" s="110"/>
      <c r="G52" s="110"/>
      <c r="H52" s="110"/>
      <c r="I52" s="110"/>
      <c r="J52" s="110"/>
      <c r="K52" s="110"/>
      <c r="L52" s="110"/>
      <c r="M52" s="119"/>
      <c r="N52" s="115"/>
    </row>
    <row r="53" ht="12.75" spans="1:14">
      <c r="A53" s="109"/>
      <c r="B53" s="110"/>
      <c r="C53" s="110"/>
      <c r="D53" s="110"/>
      <c r="E53" s="110"/>
      <c r="F53" s="110"/>
      <c r="G53" s="110"/>
      <c r="H53" s="110"/>
      <c r="I53" s="110"/>
      <c r="J53" s="110"/>
      <c r="K53" s="110"/>
      <c r="L53" s="110"/>
      <c r="M53" s="119"/>
      <c r="N53" s="115"/>
    </row>
    <row r="54" ht="12.75" spans="1:14">
      <c r="A54" s="109"/>
      <c r="B54" s="110"/>
      <c r="C54" s="110"/>
      <c r="D54" s="110"/>
      <c r="E54" s="110"/>
      <c r="F54" s="110"/>
      <c r="G54" s="110"/>
      <c r="H54" s="110"/>
      <c r="I54" s="110"/>
      <c r="J54" s="110"/>
      <c r="K54" s="110"/>
      <c r="L54" s="110"/>
      <c r="M54" s="119"/>
      <c r="N54" s="115"/>
    </row>
    <row r="55" customHeight="1" spans="1:14">
      <c r="A55" s="109"/>
      <c r="B55" s="110"/>
      <c r="C55" s="110"/>
      <c r="D55" s="110"/>
      <c r="E55" s="110"/>
      <c r="F55" s="110"/>
      <c r="G55" s="110"/>
      <c r="H55" s="110"/>
      <c r="I55" s="110"/>
      <c r="J55" s="110"/>
      <c r="K55" s="110"/>
      <c r="L55" s="110"/>
      <c r="M55" s="119"/>
      <c r="N55" s="115"/>
    </row>
    <row r="56" customHeight="1" spans="1:14">
      <c r="A56" s="109"/>
      <c r="B56" s="110"/>
      <c r="C56" s="110"/>
      <c r="D56" s="110"/>
      <c r="E56" s="110"/>
      <c r="F56" s="110"/>
      <c r="G56" s="110"/>
      <c r="H56" s="110"/>
      <c r="I56" s="110"/>
      <c r="J56" s="110"/>
      <c r="K56" s="110"/>
      <c r="L56" s="110"/>
      <c r="M56" s="119"/>
      <c r="N56" s="115"/>
    </row>
    <row r="57" customHeight="1" spans="1:14">
      <c r="A57" s="109"/>
      <c r="B57" s="110"/>
      <c r="C57" s="110"/>
      <c r="D57" s="110"/>
      <c r="E57" s="110"/>
      <c r="F57" s="110"/>
      <c r="G57" s="110"/>
      <c r="H57" s="110"/>
      <c r="I57" s="110"/>
      <c r="J57" s="110"/>
      <c r="K57" s="110"/>
      <c r="L57" s="110"/>
      <c r="M57" s="119"/>
      <c r="N57" s="115"/>
    </row>
    <row r="58" ht="12.75" spans="1:14">
      <c r="A58" s="109"/>
      <c r="B58" s="110"/>
      <c r="C58" s="110"/>
      <c r="D58" s="110"/>
      <c r="E58" s="110"/>
      <c r="F58" s="110"/>
      <c r="G58" s="110"/>
      <c r="H58" s="110"/>
      <c r="I58" s="110"/>
      <c r="J58" s="110"/>
      <c r="K58" s="110"/>
      <c r="L58" s="110"/>
      <c r="M58" s="119"/>
      <c r="N58" s="115"/>
    </row>
    <row r="59" customHeight="1" spans="1:14">
      <c r="A59" s="109"/>
      <c r="B59" s="110"/>
      <c r="C59" s="110"/>
      <c r="D59" s="110"/>
      <c r="E59" s="110"/>
      <c r="F59" s="110"/>
      <c r="G59" s="110"/>
      <c r="H59" s="110"/>
      <c r="I59" s="110"/>
      <c r="J59" s="110"/>
      <c r="K59" s="110"/>
      <c r="L59" s="110"/>
      <c r="M59" s="119"/>
      <c r="N59" s="115"/>
    </row>
    <row r="60" customHeight="1" spans="1:14">
      <c r="A60" s="109"/>
      <c r="B60" s="110"/>
      <c r="C60" s="110"/>
      <c r="D60" s="110"/>
      <c r="E60" s="110"/>
      <c r="F60" s="110"/>
      <c r="G60" s="110"/>
      <c r="H60" s="110"/>
      <c r="I60" s="110"/>
      <c r="J60" s="110"/>
      <c r="K60" s="110"/>
      <c r="L60" s="110"/>
      <c r="M60" s="119"/>
      <c r="N60" s="115"/>
    </row>
    <row r="61" ht="12.75" spans="1:14">
      <c r="A61" s="109"/>
      <c r="B61" s="110"/>
      <c r="C61" s="110"/>
      <c r="D61" s="110"/>
      <c r="E61" s="110"/>
      <c r="F61" s="110"/>
      <c r="G61" s="110"/>
      <c r="H61" s="110"/>
      <c r="I61" s="110"/>
      <c r="J61" s="110"/>
      <c r="K61" s="110"/>
      <c r="L61" s="110"/>
      <c r="M61" s="119"/>
      <c r="N61" s="115"/>
    </row>
    <row r="62" ht="12.75" spans="1:14">
      <c r="A62" s="109"/>
      <c r="B62" s="110"/>
      <c r="C62" s="110"/>
      <c r="D62" s="110"/>
      <c r="E62" s="110"/>
      <c r="F62" s="110"/>
      <c r="G62" s="110"/>
      <c r="H62" s="110"/>
      <c r="I62" s="110"/>
      <c r="J62" s="110"/>
      <c r="K62" s="110"/>
      <c r="L62" s="110"/>
      <c r="M62" s="119"/>
      <c r="N62" s="115"/>
    </row>
    <row r="63" customHeight="1" spans="1:14">
      <c r="A63" s="109"/>
      <c r="B63" s="110"/>
      <c r="C63" s="110"/>
      <c r="D63" s="110"/>
      <c r="E63" s="110"/>
      <c r="F63" s="110"/>
      <c r="G63" s="110"/>
      <c r="H63" s="110"/>
      <c r="I63" s="110"/>
      <c r="J63" s="110"/>
      <c r="K63" s="110"/>
      <c r="L63" s="110"/>
      <c r="M63" s="119"/>
      <c r="N63" s="115"/>
    </row>
    <row r="64" customHeight="1" spans="1:14">
      <c r="A64" s="109"/>
      <c r="B64" s="110"/>
      <c r="C64" s="110"/>
      <c r="D64" s="110"/>
      <c r="E64" s="110"/>
      <c r="F64" s="110"/>
      <c r="G64" s="110"/>
      <c r="H64" s="110"/>
      <c r="I64" s="110"/>
      <c r="J64" s="110"/>
      <c r="K64" s="110"/>
      <c r="L64" s="110"/>
      <c r="M64" s="119"/>
      <c r="N64" s="115"/>
    </row>
    <row r="65" customHeight="1" spans="1:14">
      <c r="A65" s="109"/>
      <c r="B65" s="110"/>
      <c r="C65" s="110"/>
      <c r="D65" s="110"/>
      <c r="E65" s="110"/>
      <c r="F65" s="110"/>
      <c r="G65" s="110"/>
      <c r="H65" s="110"/>
      <c r="I65" s="110"/>
      <c r="J65" s="110"/>
      <c r="K65" s="110"/>
      <c r="L65" s="110"/>
      <c r="M65" s="119"/>
      <c r="N65" s="115"/>
    </row>
    <row r="66" customHeight="1" spans="1:14">
      <c r="A66" s="109"/>
      <c r="B66" s="110"/>
      <c r="C66" s="110"/>
      <c r="D66" s="110"/>
      <c r="E66" s="110"/>
      <c r="F66" s="110"/>
      <c r="G66" s="110"/>
      <c r="H66" s="110"/>
      <c r="I66" s="110"/>
      <c r="J66" s="110"/>
      <c r="K66" s="110"/>
      <c r="L66" s="110"/>
      <c r="M66" s="119"/>
      <c r="N66" s="115"/>
    </row>
    <row r="67" customHeight="1" spans="1:14">
      <c r="A67" s="109"/>
      <c r="B67" s="110"/>
      <c r="C67" s="110"/>
      <c r="D67" s="110"/>
      <c r="E67" s="110"/>
      <c r="F67" s="110"/>
      <c r="G67" s="110"/>
      <c r="H67" s="110"/>
      <c r="I67" s="110"/>
      <c r="J67" s="110"/>
      <c r="K67" s="110"/>
      <c r="L67" s="110"/>
      <c r="M67" s="119"/>
      <c r="N67" s="115"/>
    </row>
    <row r="68" customHeight="1" spans="1:14">
      <c r="A68" s="109"/>
      <c r="B68" s="110"/>
      <c r="C68" s="110"/>
      <c r="D68" s="110"/>
      <c r="E68" s="110"/>
      <c r="F68" s="110"/>
      <c r="G68" s="110"/>
      <c r="H68" s="110"/>
      <c r="I68" s="110"/>
      <c r="J68" s="110"/>
      <c r="K68" s="110"/>
      <c r="L68" s="110"/>
      <c r="M68" s="119"/>
      <c r="N68" s="115"/>
    </row>
    <row r="69" customHeight="1" spans="1:14">
      <c r="A69" s="109"/>
      <c r="B69" s="110"/>
      <c r="C69" s="110"/>
      <c r="D69" s="110"/>
      <c r="E69" s="110"/>
      <c r="F69" s="110"/>
      <c r="G69" s="110"/>
      <c r="H69" s="110"/>
      <c r="I69" s="110"/>
      <c r="J69" s="110"/>
      <c r="K69" s="110"/>
      <c r="L69" s="110"/>
      <c r="M69" s="119"/>
      <c r="N69" s="115"/>
    </row>
    <row r="70" customHeight="1" spans="1:14">
      <c r="A70" s="109"/>
      <c r="B70" s="110"/>
      <c r="C70" s="110"/>
      <c r="D70" s="110"/>
      <c r="E70" s="110"/>
      <c r="F70" s="110"/>
      <c r="G70" s="110"/>
      <c r="H70" s="110"/>
      <c r="I70" s="110"/>
      <c r="J70" s="110"/>
      <c r="K70" s="110"/>
      <c r="L70" s="110"/>
      <c r="M70" s="119"/>
      <c r="N70" s="115"/>
    </row>
    <row r="71" customHeight="1" spans="1:14">
      <c r="A71" s="109"/>
      <c r="B71" s="110"/>
      <c r="C71" s="110"/>
      <c r="D71" s="110"/>
      <c r="E71" s="110"/>
      <c r="F71" s="110"/>
      <c r="G71" s="110"/>
      <c r="H71" s="110"/>
      <c r="I71" s="110"/>
      <c r="J71" s="110"/>
      <c r="K71" s="110"/>
      <c r="L71" s="110"/>
      <c r="M71" s="119"/>
      <c r="N71" s="115"/>
    </row>
    <row r="72" customHeight="1" spans="1:14">
      <c r="A72" s="109"/>
      <c r="B72" s="110"/>
      <c r="C72" s="110"/>
      <c r="D72" s="110"/>
      <c r="E72" s="110"/>
      <c r="F72" s="110"/>
      <c r="G72" s="110"/>
      <c r="H72" s="110"/>
      <c r="I72" s="110"/>
      <c r="J72" s="110"/>
      <c r="K72" s="110"/>
      <c r="L72" s="110"/>
      <c r="M72" s="119"/>
      <c r="N72" s="115"/>
    </row>
    <row r="73" customHeight="1" spans="1:14">
      <c r="A73" s="109"/>
      <c r="B73" s="110"/>
      <c r="C73" s="110"/>
      <c r="D73" s="110"/>
      <c r="E73" s="110"/>
      <c r="F73" s="110"/>
      <c r="G73" s="110"/>
      <c r="H73" s="110"/>
      <c r="I73" s="110"/>
      <c r="J73" s="110"/>
      <c r="K73" s="110"/>
      <c r="L73" s="110"/>
      <c r="M73" s="119"/>
      <c r="N73" s="115"/>
    </row>
    <row r="74" customHeight="1" spans="1:14">
      <c r="A74" s="109"/>
      <c r="B74" s="110"/>
      <c r="C74" s="110"/>
      <c r="D74" s="110"/>
      <c r="E74" s="110"/>
      <c r="F74" s="110"/>
      <c r="G74" s="110"/>
      <c r="H74" s="110"/>
      <c r="I74" s="110"/>
      <c r="J74" s="110"/>
      <c r="K74" s="110"/>
      <c r="L74" s="110"/>
      <c r="M74" s="119"/>
      <c r="N74" s="115"/>
    </row>
    <row r="75" customHeight="1" spans="1:14">
      <c r="A75" s="109"/>
      <c r="B75" s="110"/>
      <c r="C75" s="110"/>
      <c r="D75" s="110"/>
      <c r="E75" s="110"/>
      <c r="F75" s="110"/>
      <c r="G75" s="110"/>
      <c r="H75" s="110"/>
      <c r="I75" s="110"/>
      <c r="J75" s="110"/>
      <c r="K75" s="110"/>
      <c r="L75" s="110"/>
      <c r="M75" s="119"/>
      <c r="N75" s="115"/>
    </row>
    <row r="76" customHeight="1" spans="1:14">
      <c r="A76" s="109"/>
      <c r="B76" s="110"/>
      <c r="C76" s="110"/>
      <c r="D76" s="110"/>
      <c r="E76" s="110"/>
      <c r="F76" s="110"/>
      <c r="G76" s="110"/>
      <c r="H76" s="110"/>
      <c r="I76" s="110"/>
      <c r="J76" s="110"/>
      <c r="K76" s="110"/>
      <c r="L76" s="110"/>
      <c r="M76" s="119"/>
      <c r="N76" s="115"/>
    </row>
    <row r="77" customHeight="1" spans="1:14">
      <c r="A77" s="109"/>
      <c r="B77" s="110"/>
      <c r="C77" s="110"/>
      <c r="D77" s="110"/>
      <c r="E77" s="110"/>
      <c r="F77" s="110"/>
      <c r="G77" s="110"/>
      <c r="H77" s="110"/>
      <c r="I77" s="110"/>
      <c r="J77" s="110"/>
      <c r="K77" s="110"/>
      <c r="L77" s="110"/>
      <c r="M77" s="119"/>
      <c r="N77" s="115"/>
    </row>
    <row r="78" customHeight="1" spans="1:14">
      <c r="A78" s="109"/>
      <c r="B78" s="110"/>
      <c r="C78" s="110"/>
      <c r="D78" s="110"/>
      <c r="E78" s="110"/>
      <c r="F78" s="110"/>
      <c r="G78" s="110"/>
      <c r="H78" s="110"/>
      <c r="I78" s="110"/>
      <c r="J78" s="110"/>
      <c r="K78" s="110"/>
      <c r="L78" s="110"/>
      <c r="M78" s="119"/>
      <c r="N78" s="115"/>
    </row>
    <row r="79" customHeight="1" spans="1:14">
      <c r="A79" s="109"/>
      <c r="B79" s="110"/>
      <c r="C79" s="110"/>
      <c r="D79" s="110"/>
      <c r="E79" s="110"/>
      <c r="F79" s="110"/>
      <c r="G79" s="110"/>
      <c r="H79" s="110"/>
      <c r="I79" s="110"/>
      <c r="J79" s="110"/>
      <c r="K79" s="110"/>
      <c r="L79" s="110"/>
      <c r="M79" s="119"/>
      <c r="N79" s="115"/>
    </row>
    <row r="80" customHeight="1" spans="1:14">
      <c r="A80" s="109"/>
      <c r="B80" s="110"/>
      <c r="C80" s="110"/>
      <c r="D80" s="110"/>
      <c r="E80" s="110"/>
      <c r="F80" s="110"/>
      <c r="G80" s="110"/>
      <c r="H80" s="110"/>
      <c r="I80" s="110"/>
      <c r="J80" s="110"/>
      <c r="K80" s="110"/>
      <c r="L80" s="110"/>
      <c r="M80" s="119"/>
      <c r="N80" s="115"/>
    </row>
    <row r="81" customHeight="1" spans="1:14">
      <c r="A81" s="109"/>
      <c r="B81" s="110"/>
      <c r="C81" s="110"/>
      <c r="D81" s="110"/>
      <c r="E81" s="110"/>
      <c r="F81" s="110"/>
      <c r="G81" s="110"/>
      <c r="H81" s="110"/>
      <c r="I81" s="110"/>
      <c r="J81" s="110"/>
      <c r="K81" s="110"/>
      <c r="L81" s="110"/>
      <c r="M81" s="119"/>
      <c r="N81" s="115"/>
    </row>
    <row r="82" customHeight="1" spans="1:14">
      <c r="A82" s="109"/>
      <c r="B82" s="110"/>
      <c r="C82" s="110"/>
      <c r="D82" s="110"/>
      <c r="E82" s="110"/>
      <c r="F82" s="110"/>
      <c r="G82" s="110"/>
      <c r="H82" s="110"/>
      <c r="I82" s="110"/>
      <c r="J82" s="110"/>
      <c r="K82" s="110"/>
      <c r="L82" s="110"/>
      <c r="M82" s="119"/>
      <c r="N82" s="115"/>
    </row>
    <row r="83" customHeight="1" spans="1:14">
      <c r="A83" s="109"/>
      <c r="B83" s="110"/>
      <c r="C83" s="110"/>
      <c r="D83" s="110"/>
      <c r="E83" s="110"/>
      <c r="F83" s="110"/>
      <c r="G83" s="110"/>
      <c r="H83" s="110"/>
      <c r="I83" s="110"/>
      <c r="J83" s="110"/>
      <c r="K83" s="110"/>
      <c r="L83" s="110"/>
      <c r="M83" s="119"/>
      <c r="N83" s="115"/>
    </row>
    <row r="84" customHeight="1" spans="1:14">
      <c r="A84" s="109"/>
      <c r="B84" s="110"/>
      <c r="C84" s="110"/>
      <c r="D84" s="110"/>
      <c r="E84" s="110"/>
      <c r="F84" s="110"/>
      <c r="G84" s="110"/>
      <c r="H84" s="110"/>
      <c r="I84" s="110"/>
      <c r="J84" s="110"/>
      <c r="K84" s="110"/>
      <c r="L84" s="110"/>
      <c r="M84" s="119"/>
      <c r="N84" s="115"/>
    </row>
    <row r="85" customHeight="1" spans="1:14">
      <c r="A85" s="109"/>
      <c r="B85" s="110"/>
      <c r="C85" s="110"/>
      <c r="D85" s="110"/>
      <c r="E85" s="110"/>
      <c r="F85" s="110"/>
      <c r="G85" s="110"/>
      <c r="H85" s="110"/>
      <c r="I85" s="110"/>
      <c r="J85" s="110"/>
      <c r="K85" s="110"/>
      <c r="L85" s="110"/>
      <c r="M85" s="119"/>
      <c r="N85" s="115"/>
    </row>
    <row r="86" customHeight="1" spans="1:14">
      <c r="A86" s="109"/>
      <c r="B86" s="110"/>
      <c r="C86" s="110"/>
      <c r="D86" s="110"/>
      <c r="E86" s="110"/>
      <c r="F86" s="110"/>
      <c r="G86" s="110"/>
      <c r="H86" s="110"/>
      <c r="I86" s="110"/>
      <c r="J86" s="110"/>
      <c r="K86" s="110"/>
      <c r="L86" s="110"/>
      <c r="M86" s="119"/>
      <c r="N86" s="115"/>
    </row>
    <row r="87" customHeight="1" spans="1:14">
      <c r="A87" s="109"/>
      <c r="B87" s="110"/>
      <c r="C87" s="110"/>
      <c r="D87" s="110"/>
      <c r="E87" s="110"/>
      <c r="F87" s="110"/>
      <c r="G87" s="110"/>
      <c r="H87" s="110"/>
      <c r="I87" s="110"/>
      <c r="J87" s="110"/>
      <c r="K87" s="110"/>
      <c r="L87" s="110"/>
      <c r="M87" s="119"/>
      <c r="N87" s="115"/>
    </row>
    <row r="88" customHeight="1" spans="1:14">
      <c r="A88" s="109"/>
      <c r="B88" s="110"/>
      <c r="C88" s="110"/>
      <c r="D88" s="110"/>
      <c r="E88" s="110"/>
      <c r="F88" s="110"/>
      <c r="G88" s="110"/>
      <c r="H88" s="110"/>
      <c r="I88" s="110"/>
      <c r="J88" s="110"/>
      <c r="K88" s="110"/>
      <c r="L88" s="110"/>
      <c r="M88" s="119"/>
      <c r="N88" s="115"/>
    </row>
    <row r="89" customHeight="1" spans="1:14">
      <c r="A89" s="109"/>
      <c r="B89" s="110"/>
      <c r="C89" s="110"/>
      <c r="D89" s="110"/>
      <c r="E89" s="110"/>
      <c r="F89" s="110"/>
      <c r="G89" s="110"/>
      <c r="H89" s="110"/>
      <c r="I89" s="110"/>
      <c r="J89" s="110"/>
      <c r="K89" s="110"/>
      <c r="L89" s="110"/>
      <c r="M89" s="119"/>
      <c r="N89" s="115"/>
    </row>
    <row r="90" customHeight="1" spans="1:14">
      <c r="A90" s="109"/>
      <c r="B90" s="110"/>
      <c r="C90" s="110"/>
      <c r="D90" s="110"/>
      <c r="E90" s="110"/>
      <c r="F90" s="110"/>
      <c r="G90" s="110"/>
      <c r="H90" s="110"/>
      <c r="I90" s="110"/>
      <c r="J90" s="110"/>
      <c r="K90" s="110"/>
      <c r="L90" s="110"/>
      <c r="M90" s="119"/>
      <c r="N90" s="115"/>
    </row>
    <row r="91" customHeight="1" spans="1:14">
      <c r="A91" s="109"/>
      <c r="B91" s="110"/>
      <c r="C91" s="110"/>
      <c r="D91" s="110"/>
      <c r="E91" s="110"/>
      <c r="F91" s="110"/>
      <c r="G91" s="110"/>
      <c r="H91" s="110"/>
      <c r="I91" s="110"/>
      <c r="J91" s="110"/>
      <c r="K91" s="110"/>
      <c r="L91" s="110"/>
      <c r="M91" s="119"/>
      <c r="N91" s="115"/>
    </row>
    <row r="92" customHeight="1" spans="1:14">
      <c r="A92" s="109"/>
      <c r="B92" s="110"/>
      <c r="C92" s="110"/>
      <c r="D92" s="110"/>
      <c r="E92" s="110"/>
      <c r="F92" s="110"/>
      <c r="G92" s="110"/>
      <c r="H92" s="110"/>
      <c r="I92" s="110"/>
      <c r="J92" s="110"/>
      <c r="K92" s="110"/>
      <c r="L92" s="110"/>
      <c r="M92" s="119"/>
      <c r="N92" s="115"/>
    </row>
    <row r="93" customHeight="1" spans="1:14">
      <c r="A93" s="109"/>
      <c r="B93" s="110"/>
      <c r="C93" s="110"/>
      <c r="D93" s="110"/>
      <c r="E93" s="110"/>
      <c r="F93" s="110"/>
      <c r="G93" s="110"/>
      <c r="H93" s="110"/>
      <c r="I93" s="110"/>
      <c r="J93" s="110"/>
      <c r="K93" s="110"/>
      <c r="L93" s="110"/>
      <c r="M93" s="119"/>
      <c r="N93" s="115"/>
    </row>
    <row r="94" ht="15" customHeight="1" spans="1:14">
      <c r="A94" s="109"/>
      <c r="B94" s="110"/>
      <c r="C94" s="110"/>
      <c r="D94" s="110"/>
      <c r="E94" s="110"/>
      <c r="F94" s="110"/>
      <c r="G94" s="110"/>
      <c r="H94" s="110"/>
      <c r="I94" s="110"/>
      <c r="J94" s="110"/>
      <c r="K94" s="110"/>
      <c r="L94" s="110"/>
      <c r="M94" s="119"/>
      <c r="N94" s="115"/>
    </row>
    <row r="95" customHeight="1" spans="1:14">
      <c r="A95" s="109"/>
      <c r="B95" s="110"/>
      <c r="C95" s="110"/>
      <c r="D95" s="110"/>
      <c r="E95" s="110"/>
      <c r="F95" s="110"/>
      <c r="G95" s="110"/>
      <c r="H95" s="110"/>
      <c r="I95" s="110"/>
      <c r="J95" s="110"/>
      <c r="K95" s="110"/>
      <c r="L95" s="110"/>
      <c r="M95" s="119"/>
      <c r="N95" s="115"/>
    </row>
    <row r="96" customHeight="1" spans="1:14">
      <c r="A96" s="109"/>
      <c r="B96" s="110"/>
      <c r="C96" s="110"/>
      <c r="D96" s="110"/>
      <c r="E96" s="110"/>
      <c r="F96" s="110"/>
      <c r="G96" s="110"/>
      <c r="H96" s="110"/>
      <c r="I96" s="110"/>
      <c r="J96" s="110"/>
      <c r="K96" s="110"/>
      <c r="L96" s="110"/>
      <c r="M96" s="119"/>
      <c r="N96" s="115"/>
    </row>
    <row r="97" customHeight="1" spans="1:14">
      <c r="A97" s="109"/>
      <c r="B97" s="110"/>
      <c r="C97" s="110"/>
      <c r="D97" s="110"/>
      <c r="E97" s="110"/>
      <c r="F97" s="110"/>
      <c r="G97" s="110"/>
      <c r="H97" s="110"/>
      <c r="I97" s="110"/>
      <c r="J97" s="110"/>
      <c r="K97" s="110"/>
      <c r="L97" s="110"/>
      <c r="M97" s="119"/>
      <c r="N97" s="115"/>
    </row>
    <row r="98" customHeight="1" spans="1:14">
      <c r="A98" s="109"/>
      <c r="B98" s="110"/>
      <c r="C98" s="110"/>
      <c r="D98" s="110"/>
      <c r="E98" s="110"/>
      <c r="F98" s="110"/>
      <c r="G98" s="110"/>
      <c r="H98" s="110"/>
      <c r="I98" s="110"/>
      <c r="J98" s="110"/>
      <c r="K98" s="110"/>
      <c r="L98" s="110"/>
      <c r="M98" s="119"/>
      <c r="N98" s="115"/>
    </row>
    <row r="99" ht="15" customHeight="1" spans="1:14">
      <c r="A99" s="109"/>
      <c r="B99" s="110"/>
      <c r="C99" s="110"/>
      <c r="D99" s="110"/>
      <c r="E99" s="110"/>
      <c r="F99" s="110"/>
      <c r="G99" s="110"/>
      <c r="H99" s="110"/>
      <c r="I99" s="110"/>
      <c r="J99" s="110"/>
      <c r="K99" s="110"/>
      <c r="L99" s="110"/>
      <c r="M99" s="119"/>
      <c r="N99" s="115"/>
    </row>
    <row r="100" customHeight="1" spans="1:14">
      <c r="A100" s="109"/>
      <c r="B100" s="110"/>
      <c r="C100" s="110"/>
      <c r="D100" s="110"/>
      <c r="E100" s="110"/>
      <c r="F100" s="110"/>
      <c r="G100" s="110"/>
      <c r="H100" s="110"/>
      <c r="I100" s="110"/>
      <c r="J100" s="110"/>
      <c r="K100" s="110"/>
      <c r="L100" s="110"/>
      <c r="M100" s="119"/>
      <c r="N100" s="115"/>
    </row>
    <row r="101" ht="60" customHeight="1" spans="1:14">
      <c r="A101" s="109"/>
      <c r="B101" s="110"/>
      <c r="C101" s="110"/>
      <c r="D101" s="110"/>
      <c r="E101" s="110"/>
      <c r="F101" s="110"/>
      <c r="G101" s="110"/>
      <c r="H101" s="110"/>
      <c r="I101" s="110"/>
      <c r="J101" s="110"/>
      <c r="K101" s="110"/>
      <c r="L101" s="110"/>
      <c r="M101" s="119"/>
      <c r="N101" s="115"/>
    </row>
    <row r="102" customHeight="1" spans="1:14">
      <c r="A102" s="107"/>
      <c r="B102" s="108"/>
      <c r="C102" s="108"/>
      <c r="D102" s="108"/>
      <c r="E102" s="108"/>
      <c r="F102" s="108"/>
      <c r="G102" s="108"/>
      <c r="H102" s="108"/>
      <c r="I102" s="108"/>
      <c r="J102" s="108"/>
      <c r="K102" s="108"/>
      <c r="L102" s="108"/>
      <c r="M102" s="118"/>
      <c r="N102" s="115"/>
    </row>
    <row r="103" customHeight="1" spans="1:14">
      <c r="A103" s="109"/>
      <c r="B103" s="110"/>
      <c r="C103" s="110"/>
      <c r="D103" s="110"/>
      <c r="E103" s="110"/>
      <c r="F103" s="110"/>
      <c r="G103" s="110"/>
      <c r="H103" s="110"/>
      <c r="I103" s="110"/>
      <c r="J103" s="110"/>
      <c r="K103" s="110"/>
      <c r="L103" s="110"/>
      <c r="M103" s="119"/>
      <c r="N103" s="115"/>
    </row>
    <row r="104" ht="12.75" spans="1:14">
      <c r="A104" s="109"/>
      <c r="B104" s="110"/>
      <c r="C104" s="110"/>
      <c r="D104" s="110"/>
      <c r="E104" s="110"/>
      <c r="F104" s="110"/>
      <c r="G104" s="110"/>
      <c r="H104" s="110"/>
      <c r="I104" s="110"/>
      <c r="J104" s="110"/>
      <c r="K104" s="110"/>
      <c r="L104" s="110"/>
      <c r="M104" s="119"/>
      <c r="N104" s="115"/>
    </row>
    <row r="105" ht="12.75" spans="1:14">
      <c r="A105" s="109"/>
      <c r="B105" s="110"/>
      <c r="C105" s="110"/>
      <c r="D105" s="110"/>
      <c r="E105" s="110"/>
      <c r="F105" s="110"/>
      <c r="G105" s="110"/>
      <c r="H105" s="110"/>
      <c r="I105" s="110"/>
      <c r="J105" s="110"/>
      <c r="K105" s="110"/>
      <c r="L105" s="110"/>
      <c r="M105" s="119"/>
      <c r="N105" s="115"/>
    </row>
    <row r="106" customHeight="1" spans="1:14">
      <c r="A106" s="109"/>
      <c r="B106" s="110"/>
      <c r="C106" s="110"/>
      <c r="D106" s="110"/>
      <c r="E106" s="110"/>
      <c r="F106" s="110"/>
      <c r="G106" s="110"/>
      <c r="H106" s="110"/>
      <c r="I106" s="110"/>
      <c r="J106" s="110"/>
      <c r="K106" s="110"/>
      <c r="L106" s="110"/>
      <c r="M106" s="119"/>
      <c r="N106" s="115"/>
    </row>
    <row r="107" customHeight="1" spans="1:14">
      <c r="A107" s="109"/>
      <c r="B107" s="110"/>
      <c r="C107" s="110"/>
      <c r="D107" s="110"/>
      <c r="E107" s="110"/>
      <c r="F107" s="110"/>
      <c r="G107" s="110"/>
      <c r="H107" s="110"/>
      <c r="I107" s="110"/>
      <c r="J107" s="110"/>
      <c r="K107" s="110"/>
      <c r="L107" s="110"/>
      <c r="M107" s="119"/>
      <c r="N107" s="115"/>
    </row>
    <row r="108" customHeight="1" spans="1:14">
      <c r="A108" s="109"/>
      <c r="B108" s="110"/>
      <c r="C108" s="110"/>
      <c r="D108" s="110"/>
      <c r="E108" s="110"/>
      <c r="F108" s="110"/>
      <c r="G108" s="110"/>
      <c r="H108" s="110"/>
      <c r="I108" s="110"/>
      <c r="J108" s="110"/>
      <c r="K108" s="110"/>
      <c r="L108" s="110"/>
      <c r="M108" s="119"/>
      <c r="N108" s="115"/>
    </row>
    <row r="109" ht="12.75" spans="1:14">
      <c r="A109" s="109"/>
      <c r="B109" s="110"/>
      <c r="C109" s="110"/>
      <c r="D109" s="110"/>
      <c r="E109" s="110"/>
      <c r="F109" s="110"/>
      <c r="G109" s="110"/>
      <c r="H109" s="110"/>
      <c r="I109" s="110"/>
      <c r="J109" s="110"/>
      <c r="K109" s="110"/>
      <c r="L109" s="110"/>
      <c r="M109" s="119"/>
      <c r="N109" s="115"/>
    </row>
    <row r="110" customHeight="1" spans="1:14">
      <c r="A110" s="109"/>
      <c r="B110" s="110"/>
      <c r="C110" s="110"/>
      <c r="D110" s="110"/>
      <c r="E110" s="110"/>
      <c r="F110" s="110"/>
      <c r="G110" s="110"/>
      <c r="H110" s="110"/>
      <c r="I110" s="110"/>
      <c r="J110" s="110"/>
      <c r="K110" s="110"/>
      <c r="L110" s="110"/>
      <c r="M110" s="119"/>
      <c r="N110" s="115"/>
    </row>
    <row r="111" customHeight="1" spans="1:14">
      <c r="A111" s="109"/>
      <c r="B111" s="110"/>
      <c r="C111" s="110"/>
      <c r="D111" s="110"/>
      <c r="E111" s="110"/>
      <c r="F111" s="110"/>
      <c r="G111" s="110"/>
      <c r="H111" s="110"/>
      <c r="I111" s="110"/>
      <c r="J111" s="110"/>
      <c r="K111" s="110"/>
      <c r="L111" s="110"/>
      <c r="M111" s="119"/>
      <c r="N111" s="115"/>
    </row>
    <row r="112" ht="12.75" spans="1:14">
      <c r="A112" s="109"/>
      <c r="B112" s="110"/>
      <c r="C112" s="110"/>
      <c r="D112" s="110"/>
      <c r="E112" s="110"/>
      <c r="F112" s="110"/>
      <c r="G112" s="110"/>
      <c r="H112" s="110"/>
      <c r="I112" s="110"/>
      <c r="J112" s="110"/>
      <c r="K112" s="110"/>
      <c r="L112" s="110"/>
      <c r="M112" s="119"/>
      <c r="N112" s="115"/>
    </row>
    <row r="113" ht="12.75" spans="1:14">
      <c r="A113" s="109"/>
      <c r="B113" s="110"/>
      <c r="C113" s="110"/>
      <c r="D113" s="110"/>
      <c r="E113" s="110"/>
      <c r="F113" s="110"/>
      <c r="G113" s="110"/>
      <c r="H113" s="110"/>
      <c r="I113" s="110"/>
      <c r="J113" s="110"/>
      <c r="K113" s="110"/>
      <c r="L113" s="110"/>
      <c r="M113" s="119"/>
      <c r="N113" s="115"/>
    </row>
    <row r="114" customHeight="1" spans="1:14">
      <c r="A114" s="109"/>
      <c r="B114" s="110"/>
      <c r="C114" s="110"/>
      <c r="D114" s="110"/>
      <c r="E114" s="110"/>
      <c r="F114" s="110"/>
      <c r="G114" s="110"/>
      <c r="H114" s="110"/>
      <c r="I114" s="110"/>
      <c r="J114" s="110"/>
      <c r="K114" s="110"/>
      <c r="L114" s="110"/>
      <c r="M114" s="119"/>
      <c r="N114" s="115"/>
    </row>
    <row r="115" customHeight="1" spans="1:14">
      <c r="A115" s="109"/>
      <c r="B115" s="110"/>
      <c r="C115" s="110"/>
      <c r="D115" s="110"/>
      <c r="E115" s="110"/>
      <c r="F115" s="110"/>
      <c r="G115" s="110"/>
      <c r="H115" s="110"/>
      <c r="I115" s="110"/>
      <c r="J115" s="110"/>
      <c r="K115" s="110"/>
      <c r="L115" s="110"/>
      <c r="M115" s="119"/>
      <c r="N115" s="115"/>
    </row>
    <row r="116" customHeight="1" spans="1:14">
      <c r="A116" s="109"/>
      <c r="B116" s="110"/>
      <c r="C116" s="110"/>
      <c r="D116" s="110"/>
      <c r="E116" s="110"/>
      <c r="F116" s="110"/>
      <c r="G116" s="110"/>
      <c r="H116" s="110"/>
      <c r="I116" s="110"/>
      <c r="J116" s="110"/>
      <c r="K116" s="110"/>
      <c r="L116" s="110"/>
      <c r="M116" s="119"/>
      <c r="N116" s="115"/>
    </row>
    <row r="117" customHeight="1" spans="1:14">
      <c r="A117" s="109"/>
      <c r="B117" s="110"/>
      <c r="C117" s="110"/>
      <c r="D117" s="110"/>
      <c r="E117" s="110"/>
      <c r="F117" s="110"/>
      <c r="G117" s="110"/>
      <c r="H117" s="110"/>
      <c r="I117" s="110"/>
      <c r="J117" s="110"/>
      <c r="K117" s="110"/>
      <c r="L117" s="110"/>
      <c r="M117" s="119"/>
      <c r="N117" s="115"/>
    </row>
    <row r="118" customHeight="1" spans="1:14">
      <c r="A118" s="109"/>
      <c r="B118" s="110"/>
      <c r="C118" s="110"/>
      <c r="D118" s="110"/>
      <c r="E118" s="110"/>
      <c r="F118" s="110"/>
      <c r="G118" s="110"/>
      <c r="H118" s="110"/>
      <c r="I118" s="110"/>
      <c r="J118" s="110"/>
      <c r="K118" s="110"/>
      <c r="L118" s="110"/>
      <c r="M118" s="119"/>
      <c r="N118" s="115"/>
    </row>
    <row r="119" customHeight="1" spans="1:14">
      <c r="A119" s="109"/>
      <c r="B119" s="110"/>
      <c r="C119" s="110"/>
      <c r="D119" s="110"/>
      <c r="E119" s="110"/>
      <c r="F119" s="110"/>
      <c r="G119" s="110"/>
      <c r="H119" s="110"/>
      <c r="I119" s="110"/>
      <c r="J119" s="110"/>
      <c r="K119" s="110"/>
      <c r="L119" s="110"/>
      <c r="M119" s="119"/>
      <c r="N119" s="115"/>
    </row>
    <row r="120" customHeight="1" spans="1:14">
      <c r="A120" s="109"/>
      <c r="B120" s="110"/>
      <c r="C120" s="110"/>
      <c r="D120" s="110"/>
      <c r="E120" s="110"/>
      <c r="F120" s="110"/>
      <c r="G120" s="110"/>
      <c r="H120" s="110"/>
      <c r="I120" s="110"/>
      <c r="J120" s="110"/>
      <c r="K120" s="110"/>
      <c r="L120" s="110"/>
      <c r="M120" s="119"/>
      <c r="N120" s="115"/>
    </row>
    <row r="121" customHeight="1" spans="1:14">
      <c r="A121" s="109"/>
      <c r="B121" s="110"/>
      <c r="C121" s="110"/>
      <c r="D121" s="110"/>
      <c r="E121" s="110"/>
      <c r="F121" s="110"/>
      <c r="G121" s="110"/>
      <c r="H121" s="110"/>
      <c r="I121" s="110"/>
      <c r="J121" s="110"/>
      <c r="K121" s="110"/>
      <c r="L121" s="110"/>
      <c r="M121" s="119"/>
      <c r="N121" s="115"/>
    </row>
    <row r="122" customHeight="1" spans="1:14">
      <c r="A122" s="109"/>
      <c r="B122" s="110"/>
      <c r="C122" s="110"/>
      <c r="D122" s="110"/>
      <c r="E122" s="110"/>
      <c r="F122" s="110"/>
      <c r="G122" s="110"/>
      <c r="H122" s="110"/>
      <c r="I122" s="110"/>
      <c r="J122" s="110"/>
      <c r="K122" s="110"/>
      <c r="L122" s="110"/>
      <c r="M122" s="119"/>
      <c r="N122" s="115"/>
    </row>
    <row r="123" customHeight="1" spans="1:14">
      <c r="A123" s="109"/>
      <c r="B123" s="110"/>
      <c r="C123" s="110"/>
      <c r="D123" s="110"/>
      <c r="E123" s="110"/>
      <c r="F123" s="110"/>
      <c r="G123" s="110"/>
      <c r="H123" s="110"/>
      <c r="I123" s="110"/>
      <c r="J123" s="110"/>
      <c r="K123" s="110"/>
      <c r="L123" s="110"/>
      <c r="M123" s="119"/>
      <c r="N123" s="115"/>
    </row>
    <row r="124" customHeight="1" spans="1:14">
      <c r="A124" s="109"/>
      <c r="B124" s="110"/>
      <c r="C124" s="110"/>
      <c r="D124" s="110"/>
      <c r="E124" s="110"/>
      <c r="F124" s="110"/>
      <c r="G124" s="110"/>
      <c r="H124" s="110"/>
      <c r="I124" s="110"/>
      <c r="J124" s="110"/>
      <c r="K124" s="110"/>
      <c r="L124" s="110"/>
      <c r="M124" s="119"/>
      <c r="N124" s="115"/>
    </row>
    <row r="125" customHeight="1" spans="1:14">
      <c r="A125" s="109"/>
      <c r="B125" s="110"/>
      <c r="C125" s="110"/>
      <c r="D125" s="110"/>
      <c r="E125" s="110"/>
      <c r="F125" s="110"/>
      <c r="G125" s="110"/>
      <c r="H125" s="110"/>
      <c r="I125" s="110"/>
      <c r="J125" s="110"/>
      <c r="K125" s="110"/>
      <c r="L125" s="110"/>
      <c r="M125" s="119"/>
      <c r="N125" s="115"/>
    </row>
    <row r="126" customHeight="1" spans="1:14">
      <c r="A126" s="109"/>
      <c r="B126" s="110"/>
      <c r="C126" s="110"/>
      <c r="D126" s="110"/>
      <c r="E126" s="110"/>
      <c r="F126" s="110"/>
      <c r="G126" s="110"/>
      <c r="H126" s="110"/>
      <c r="I126" s="110"/>
      <c r="J126" s="110"/>
      <c r="K126" s="110"/>
      <c r="L126" s="110"/>
      <c r="M126" s="119"/>
      <c r="N126" s="115"/>
    </row>
    <row r="127" customHeight="1" spans="1:14">
      <c r="A127" s="109"/>
      <c r="B127" s="110"/>
      <c r="C127" s="110"/>
      <c r="D127" s="110"/>
      <c r="E127" s="110"/>
      <c r="F127" s="110"/>
      <c r="G127" s="110"/>
      <c r="H127" s="110"/>
      <c r="I127" s="110"/>
      <c r="J127" s="110"/>
      <c r="K127" s="110"/>
      <c r="L127" s="110"/>
      <c r="M127" s="119"/>
      <c r="N127" s="115"/>
    </row>
    <row r="128" customHeight="1" spans="1:14">
      <c r="A128" s="109"/>
      <c r="B128" s="110"/>
      <c r="C128" s="110"/>
      <c r="D128" s="110"/>
      <c r="E128" s="110"/>
      <c r="F128" s="110"/>
      <c r="G128" s="110"/>
      <c r="H128" s="110"/>
      <c r="I128" s="110"/>
      <c r="J128" s="110"/>
      <c r="K128" s="110"/>
      <c r="L128" s="110"/>
      <c r="M128" s="119"/>
      <c r="N128" s="115"/>
    </row>
    <row r="129" customHeight="1" spans="1:14">
      <c r="A129" s="109"/>
      <c r="B129" s="110"/>
      <c r="C129" s="110"/>
      <c r="D129" s="110"/>
      <c r="E129" s="110"/>
      <c r="F129" s="110"/>
      <c r="G129" s="110"/>
      <c r="H129" s="110"/>
      <c r="I129" s="110"/>
      <c r="J129" s="110"/>
      <c r="K129" s="110"/>
      <c r="L129" s="110"/>
      <c r="M129" s="119"/>
      <c r="N129" s="115"/>
    </row>
    <row r="130" customHeight="1" spans="1:14">
      <c r="A130" s="109"/>
      <c r="B130" s="110"/>
      <c r="C130" s="110"/>
      <c r="D130" s="110"/>
      <c r="E130" s="110"/>
      <c r="F130" s="110"/>
      <c r="G130" s="110"/>
      <c r="H130" s="110"/>
      <c r="I130" s="110"/>
      <c r="J130" s="110"/>
      <c r="K130" s="110"/>
      <c r="L130" s="110"/>
      <c r="M130" s="119"/>
      <c r="N130" s="115"/>
    </row>
    <row r="131" customHeight="1" spans="1:14">
      <c r="A131" s="109"/>
      <c r="B131" s="110"/>
      <c r="C131" s="110"/>
      <c r="D131" s="110"/>
      <c r="E131" s="110"/>
      <c r="F131" s="110"/>
      <c r="G131" s="110"/>
      <c r="H131" s="110"/>
      <c r="I131" s="110"/>
      <c r="J131" s="110"/>
      <c r="K131" s="110"/>
      <c r="L131" s="110"/>
      <c r="M131" s="119"/>
      <c r="N131" s="115"/>
    </row>
    <row r="132" customHeight="1" spans="1:14">
      <c r="A132" s="109"/>
      <c r="B132" s="110"/>
      <c r="C132" s="110"/>
      <c r="D132" s="110"/>
      <c r="E132" s="110"/>
      <c r="F132" s="110"/>
      <c r="G132" s="110"/>
      <c r="H132" s="110"/>
      <c r="I132" s="110"/>
      <c r="J132" s="110"/>
      <c r="K132" s="110"/>
      <c r="L132" s="110"/>
      <c r="M132" s="119"/>
      <c r="N132" s="115"/>
    </row>
    <row r="133" customHeight="1" spans="1:14">
      <c r="A133" s="109"/>
      <c r="B133" s="110"/>
      <c r="C133" s="110"/>
      <c r="D133" s="110"/>
      <c r="E133" s="110"/>
      <c r="F133" s="110"/>
      <c r="G133" s="110"/>
      <c r="H133" s="110"/>
      <c r="I133" s="110"/>
      <c r="J133" s="110"/>
      <c r="K133" s="110"/>
      <c r="L133" s="110"/>
      <c r="M133" s="119"/>
      <c r="N133" s="115"/>
    </row>
    <row r="134" customHeight="1" spans="1:14">
      <c r="A134" s="109"/>
      <c r="B134" s="110"/>
      <c r="C134" s="110"/>
      <c r="D134" s="110"/>
      <c r="E134" s="110"/>
      <c r="F134" s="110"/>
      <c r="G134" s="110"/>
      <c r="H134" s="110"/>
      <c r="I134" s="110"/>
      <c r="J134" s="110"/>
      <c r="K134" s="110"/>
      <c r="L134" s="110"/>
      <c r="M134" s="119"/>
      <c r="N134" s="115"/>
    </row>
    <row r="135" customHeight="1" spans="1:14">
      <c r="A135" s="109"/>
      <c r="B135" s="110"/>
      <c r="C135" s="110"/>
      <c r="D135" s="110"/>
      <c r="E135" s="110"/>
      <c r="F135" s="110"/>
      <c r="G135" s="110"/>
      <c r="H135" s="110"/>
      <c r="I135" s="110"/>
      <c r="J135" s="110"/>
      <c r="K135" s="110"/>
      <c r="L135" s="110"/>
      <c r="M135" s="119"/>
      <c r="N135" s="115"/>
    </row>
    <row r="136" customHeight="1" spans="1:14">
      <c r="A136" s="109"/>
      <c r="B136" s="110"/>
      <c r="C136" s="110"/>
      <c r="D136" s="110"/>
      <c r="E136" s="110"/>
      <c r="F136" s="110"/>
      <c r="G136" s="110"/>
      <c r="H136" s="110"/>
      <c r="I136" s="110"/>
      <c r="J136" s="110"/>
      <c r="K136" s="110"/>
      <c r="L136" s="110"/>
      <c r="M136" s="119"/>
      <c r="N136" s="115"/>
    </row>
    <row r="137" customHeight="1" spans="1:14">
      <c r="A137" s="109"/>
      <c r="B137" s="110"/>
      <c r="C137" s="110"/>
      <c r="D137" s="110"/>
      <c r="E137" s="110"/>
      <c r="F137" s="110"/>
      <c r="G137" s="110"/>
      <c r="H137" s="110"/>
      <c r="I137" s="110"/>
      <c r="J137" s="110"/>
      <c r="K137" s="110"/>
      <c r="L137" s="110"/>
      <c r="M137" s="119"/>
      <c r="N137" s="115"/>
    </row>
    <row r="138" customHeight="1" spans="1:14">
      <c r="A138" s="109"/>
      <c r="B138" s="110"/>
      <c r="C138" s="110"/>
      <c r="D138" s="110"/>
      <c r="E138" s="110"/>
      <c r="F138" s="110"/>
      <c r="G138" s="110"/>
      <c r="H138" s="110"/>
      <c r="I138" s="110"/>
      <c r="J138" s="110"/>
      <c r="K138" s="110"/>
      <c r="L138" s="110"/>
      <c r="M138" s="119"/>
      <c r="N138" s="115"/>
    </row>
    <row r="139" customHeight="1" spans="1:14">
      <c r="A139" s="109"/>
      <c r="B139" s="110"/>
      <c r="C139" s="110"/>
      <c r="D139" s="110"/>
      <c r="E139" s="110"/>
      <c r="F139" s="110"/>
      <c r="G139" s="110"/>
      <c r="H139" s="110"/>
      <c r="I139" s="110"/>
      <c r="J139" s="110"/>
      <c r="K139" s="110"/>
      <c r="L139" s="110"/>
      <c r="M139" s="119"/>
      <c r="N139" s="115"/>
    </row>
    <row r="140" customHeight="1" spans="1:14">
      <c r="A140" s="109"/>
      <c r="B140" s="110"/>
      <c r="C140" s="110"/>
      <c r="D140" s="110"/>
      <c r="E140" s="110"/>
      <c r="F140" s="110"/>
      <c r="G140" s="110"/>
      <c r="H140" s="110"/>
      <c r="I140" s="110"/>
      <c r="J140" s="110"/>
      <c r="K140" s="110"/>
      <c r="L140" s="110"/>
      <c r="M140" s="119"/>
      <c r="N140" s="115"/>
    </row>
    <row r="141" customHeight="1" spans="1:14">
      <c r="A141" s="109"/>
      <c r="B141" s="110"/>
      <c r="C141" s="110"/>
      <c r="D141" s="110"/>
      <c r="E141" s="110"/>
      <c r="F141" s="110"/>
      <c r="G141" s="110"/>
      <c r="H141" s="110"/>
      <c r="I141" s="110"/>
      <c r="J141" s="110"/>
      <c r="K141" s="110"/>
      <c r="L141" s="110"/>
      <c r="M141" s="119"/>
      <c r="N141" s="115"/>
    </row>
    <row r="142" customHeight="1" spans="1:14">
      <c r="A142" s="109"/>
      <c r="B142" s="110"/>
      <c r="C142" s="110"/>
      <c r="D142" s="110"/>
      <c r="E142" s="110"/>
      <c r="F142" s="110"/>
      <c r="G142" s="110"/>
      <c r="H142" s="110"/>
      <c r="I142" s="110"/>
      <c r="J142" s="110"/>
      <c r="K142" s="110"/>
      <c r="L142" s="110"/>
      <c r="M142" s="119"/>
      <c r="N142" s="115"/>
    </row>
    <row r="143" customHeight="1" spans="1:14">
      <c r="A143" s="109"/>
      <c r="B143" s="110"/>
      <c r="C143" s="110"/>
      <c r="D143" s="110"/>
      <c r="E143" s="110"/>
      <c r="F143" s="110"/>
      <c r="G143" s="110"/>
      <c r="H143" s="110"/>
      <c r="I143" s="110"/>
      <c r="J143" s="110"/>
      <c r="K143" s="110"/>
      <c r="L143" s="110"/>
      <c r="M143" s="119"/>
      <c r="N143" s="115"/>
    </row>
    <row r="144" customHeight="1" spans="1:14">
      <c r="A144" s="109"/>
      <c r="B144" s="110"/>
      <c r="C144" s="110"/>
      <c r="D144" s="110"/>
      <c r="E144" s="110"/>
      <c r="F144" s="110"/>
      <c r="G144" s="110"/>
      <c r="H144" s="110"/>
      <c r="I144" s="110"/>
      <c r="J144" s="110"/>
      <c r="K144" s="110"/>
      <c r="L144" s="110"/>
      <c r="M144" s="119"/>
      <c r="N144" s="115"/>
    </row>
    <row r="145" ht="15" customHeight="1" spans="1:14">
      <c r="A145" s="109"/>
      <c r="B145" s="110"/>
      <c r="C145" s="110"/>
      <c r="D145" s="110"/>
      <c r="E145" s="110"/>
      <c r="F145" s="110"/>
      <c r="G145" s="110"/>
      <c r="H145" s="110"/>
      <c r="I145" s="110"/>
      <c r="J145" s="110"/>
      <c r="K145" s="110"/>
      <c r="L145" s="110"/>
      <c r="M145" s="119"/>
      <c r="N145" s="115"/>
    </row>
    <row r="146" customHeight="1" spans="1:14">
      <c r="A146" s="109"/>
      <c r="B146" s="110"/>
      <c r="C146" s="110"/>
      <c r="D146" s="110"/>
      <c r="E146" s="110"/>
      <c r="F146" s="110"/>
      <c r="G146" s="110"/>
      <c r="H146" s="110"/>
      <c r="I146" s="110"/>
      <c r="J146" s="110"/>
      <c r="K146" s="110"/>
      <c r="L146" s="110"/>
      <c r="M146" s="119"/>
      <c r="N146" s="115"/>
    </row>
    <row r="147" customHeight="1" spans="1:14">
      <c r="A147" s="109"/>
      <c r="B147" s="110"/>
      <c r="C147" s="110"/>
      <c r="D147" s="110"/>
      <c r="E147" s="110"/>
      <c r="F147" s="110"/>
      <c r="G147" s="110"/>
      <c r="H147" s="110"/>
      <c r="I147" s="110"/>
      <c r="J147" s="110"/>
      <c r="K147" s="110"/>
      <c r="L147" s="110"/>
      <c r="M147" s="119"/>
      <c r="N147" s="115"/>
    </row>
    <row r="148" customHeight="1" spans="1:14">
      <c r="A148" s="109"/>
      <c r="B148" s="110"/>
      <c r="C148" s="110"/>
      <c r="D148" s="110"/>
      <c r="E148" s="110"/>
      <c r="F148" s="110"/>
      <c r="G148" s="110"/>
      <c r="H148" s="110"/>
      <c r="I148" s="110"/>
      <c r="J148" s="110"/>
      <c r="K148" s="110"/>
      <c r="L148" s="110"/>
      <c r="M148" s="119"/>
      <c r="N148" s="115"/>
    </row>
    <row r="149" customHeight="1" spans="1:14">
      <c r="A149" s="109"/>
      <c r="B149" s="110"/>
      <c r="C149" s="110"/>
      <c r="D149" s="110"/>
      <c r="E149" s="110"/>
      <c r="F149" s="110"/>
      <c r="G149" s="110"/>
      <c r="H149" s="110"/>
      <c r="I149" s="110"/>
      <c r="J149" s="110"/>
      <c r="K149" s="110"/>
      <c r="L149" s="110"/>
      <c r="M149" s="119"/>
      <c r="N149" s="115"/>
    </row>
    <row r="150" ht="15" customHeight="1" spans="1:14">
      <c r="A150" s="109"/>
      <c r="B150" s="110"/>
      <c r="C150" s="110"/>
      <c r="D150" s="110"/>
      <c r="E150" s="110"/>
      <c r="F150" s="110"/>
      <c r="G150" s="110"/>
      <c r="H150" s="110"/>
      <c r="I150" s="110"/>
      <c r="J150" s="110"/>
      <c r="K150" s="110"/>
      <c r="L150" s="110"/>
      <c r="M150" s="119"/>
      <c r="N150" s="115"/>
    </row>
    <row r="151" customHeight="1" spans="1:14">
      <c r="A151" s="109"/>
      <c r="B151" s="110"/>
      <c r="C151" s="110"/>
      <c r="D151" s="110"/>
      <c r="E151" s="110"/>
      <c r="F151" s="110"/>
      <c r="G151" s="110"/>
      <c r="H151" s="110"/>
      <c r="I151" s="110"/>
      <c r="J151" s="110"/>
      <c r="K151" s="110"/>
      <c r="L151" s="110"/>
      <c r="M151" s="119"/>
      <c r="N151" s="115"/>
    </row>
    <row r="152" customHeight="1" spans="1:14">
      <c r="A152" s="109"/>
      <c r="B152" s="110"/>
      <c r="C152" s="110"/>
      <c r="D152" s="110"/>
      <c r="E152" s="110"/>
      <c r="F152" s="110"/>
      <c r="G152" s="110"/>
      <c r="H152" s="110"/>
      <c r="I152" s="110"/>
      <c r="J152" s="110"/>
      <c r="K152" s="110"/>
      <c r="L152" s="110"/>
      <c r="M152" s="119"/>
      <c r="N152" s="115"/>
    </row>
    <row r="153" ht="15" customHeight="1" spans="1:14">
      <c r="A153" s="109"/>
      <c r="B153" s="110"/>
      <c r="C153" s="110"/>
      <c r="D153" s="110"/>
      <c r="E153" s="110"/>
      <c r="F153" s="110"/>
      <c r="G153" s="110"/>
      <c r="H153" s="110"/>
      <c r="I153" s="110"/>
      <c r="J153" s="110"/>
      <c r="K153" s="110"/>
      <c r="L153" s="110"/>
      <c r="M153" s="119"/>
      <c r="N153" s="115"/>
    </row>
    <row r="154" customHeight="1" spans="1:14">
      <c r="A154" s="109"/>
      <c r="B154" s="110"/>
      <c r="C154" s="110"/>
      <c r="D154" s="110"/>
      <c r="E154" s="110"/>
      <c r="F154" s="110"/>
      <c r="G154" s="110"/>
      <c r="H154" s="110"/>
      <c r="I154" s="110"/>
      <c r="J154" s="110"/>
      <c r="K154" s="110"/>
      <c r="L154" s="110"/>
      <c r="M154" s="119"/>
      <c r="N154" s="115"/>
    </row>
    <row r="155" customHeight="1" spans="1:14">
      <c r="A155" s="109"/>
      <c r="B155" s="110"/>
      <c r="C155" s="110"/>
      <c r="D155" s="110"/>
      <c r="E155" s="110"/>
      <c r="F155" s="110"/>
      <c r="G155" s="110"/>
      <c r="H155" s="110"/>
      <c r="I155" s="110"/>
      <c r="J155" s="110"/>
      <c r="K155" s="110"/>
      <c r="L155" s="110"/>
      <c r="M155" s="119"/>
      <c r="N155" s="115"/>
    </row>
    <row r="156" customHeight="1" spans="12:14">
      <c r="L156" s="115"/>
      <c r="M156" s="115"/>
      <c r="N156" s="115"/>
    </row>
    <row r="157" customHeight="1" spans="13:14">
      <c r="M157" s="115"/>
      <c r="N157" s="115"/>
    </row>
  </sheetData>
  <mergeCells count="19">
    <mergeCell ref="A1:C1"/>
    <mergeCell ref="E1:F1"/>
    <mergeCell ref="G1:H1"/>
    <mergeCell ref="I1:M1"/>
    <mergeCell ref="D2:E2"/>
    <mergeCell ref="D3:E3"/>
    <mergeCell ref="D4:E4"/>
    <mergeCell ref="D5:E5"/>
    <mergeCell ref="F5:H5"/>
    <mergeCell ref="I5:M5"/>
    <mergeCell ref="D6:E6"/>
    <mergeCell ref="F6:H6"/>
    <mergeCell ref="I6:M6"/>
    <mergeCell ref="A51:M101"/>
    <mergeCell ref="A102:M155"/>
    <mergeCell ref="I7:M50"/>
    <mergeCell ref="A7:H50"/>
    <mergeCell ref="I2:M4"/>
    <mergeCell ref="F2:H4"/>
  </mergeCells>
  <dataValidations count="1">
    <dataValidation type="list" allowBlank="1" showInputMessage="1" showErrorMessage="1" sqref="I5">
      <formula1>"YES,NO"</formula1>
    </dataValidation>
  </dataValidations>
  <printOptions horizontalCentered="1" gridLines="1"/>
  <pageMargins left="0.7" right="0.7" top="0.75" bottom="0.75" header="0" footer="0"/>
  <pageSetup paperSize="1" scale="62" fitToHeight="0" pageOrder="overThenDown" orientation="landscape" cellComments="atEnd"/>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M212"/>
  <sheetViews>
    <sheetView showGridLines="0" zoomScale="66" zoomScaleNormal="66" workbookViewId="0">
      <selection activeCell="P21" sqref="P21"/>
    </sheetView>
  </sheetViews>
  <sheetFormatPr defaultColWidth="12.6637168141593" defaultRowHeight="15.75" customHeight="1"/>
  <cols>
    <col min="1" max="1" width="12.6637168141593" style="1"/>
    <col min="2" max="2" width="25.3362831858407" style="1" customWidth="1"/>
    <col min="3" max="3" width="19.7787610619469" style="1" customWidth="1"/>
    <col min="4" max="12" width="12.6637168141593" style="1"/>
    <col min="13" max="13" width="12.6637168141593" style="1" customWidth="1"/>
    <col min="14" max="16384" width="12.6637168141593" style="1"/>
  </cols>
  <sheetData>
    <row r="1" ht="30" customHeight="1" spans="1:13">
      <c r="A1" s="2" t="s">
        <v>305</v>
      </c>
      <c r="B1" s="3"/>
      <c r="C1" s="4"/>
      <c r="D1" s="5" t="s">
        <v>1</v>
      </c>
      <c r="E1" s="6" t="e">
        <f>'[1]Cover Page'!E1</f>
        <v>#REF!</v>
      </c>
      <c r="F1" s="7"/>
      <c r="G1" s="8" t="s">
        <v>82</v>
      </c>
      <c r="H1" s="5"/>
      <c r="I1" s="6" t="e">
        <f>'[1]Cover Page'!I1:L1</f>
        <v>#REF!</v>
      </c>
      <c r="J1" s="45"/>
      <c r="K1" s="45"/>
      <c r="L1" s="45"/>
      <c r="M1" s="7"/>
    </row>
    <row r="2" customHeight="1" spans="1:13">
      <c r="A2" s="9" t="s">
        <v>8</v>
      </c>
      <c r="B2" s="10" t="e">
        <f>'[1]Cover Page'!B2</f>
        <v>#REF!</v>
      </c>
      <c r="C2" s="11" t="s">
        <v>83</v>
      </c>
      <c r="D2" s="12" t="e">
        <f>'[1]Cover Page'!D2:E2</f>
        <v>#REF!</v>
      </c>
      <c r="E2" s="13"/>
      <c r="F2" s="14" t="s">
        <v>5</v>
      </c>
      <c r="G2" s="15"/>
      <c r="H2" s="16"/>
      <c r="I2" s="46" t="e">
        <f>'[1]Cover Page'!I2</f>
        <v>#REF!</v>
      </c>
      <c r="J2" s="47"/>
      <c r="K2" s="47"/>
      <c r="L2" s="47"/>
      <c r="M2" s="48"/>
    </row>
    <row r="3" customHeight="1" spans="1:13">
      <c r="A3" s="17" t="s">
        <v>84</v>
      </c>
      <c r="B3" s="18" t="e">
        <f>'[1]Cover Page'!B3</f>
        <v>#REF!</v>
      </c>
      <c r="C3" s="19" t="s">
        <v>26</v>
      </c>
      <c r="D3" s="20" t="e">
        <f>'[1]Cover Page'!D3:E3</f>
        <v>#REF!</v>
      </c>
      <c r="E3" s="21"/>
      <c r="F3" s="22"/>
      <c r="G3" s="23"/>
      <c r="H3" s="24"/>
      <c r="I3" s="49"/>
      <c r="J3" s="50"/>
      <c r="K3" s="50"/>
      <c r="L3" s="50"/>
      <c r="M3" s="51"/>
    </row>
    <row r="4" customHeight="1" spans="1:13">
      <c r="A4" s="17" t="s">
        <v>85</v>
      </c>
      <c r="B4" s="18" t="e">
        <f>'[1]Cover Page'!B4</f>
        <v>#REF!</v>
      </c>
      <c r="C4" s="19" t="s">
        <v>86</v>
      </c>
      <c r="D4" s="20" t="e">
        <f>'[1]Cover Page'!D4:E4</f>
        <v>#REF!</v>
      </c>
      <c r="E4" s="21"/>
      <c r="F4" s="25"/>
      <c r="G4" s="26"/>
      <c r="H4" s="27"/>
      <c r="I4" s="52"/>
      <c r="J4" s="53"/>
      <c r="K4" s="53"/>
      <c r="L4" s="53"/>
      <c r="M4" s="54"/>
    </row>
    <row r="5" customHeight="1" spans="1:13">
      <c r="A5" s="17" t="s">
        <v>87</v>
      </c>
      <c r="B5" s="18" t="e">
        <f>'[1]Cover Page'!B5</f>
        <v>#REF!</v>
      </c>
      <c r="C5" s="19" t="s">
        <v>21</v>
      </c>
      <c r="D5" s="20" t="e">
        <f>'[1]Cover Page'!D5:E5</f>
        <v>#REF!</v>
      </c>
      <c r="E5" s="21"/>
      <c r="F5" s="28" t="s">
        <v>3</v>
      </c>
      <c r="G5" s="29"/>
      <c r="H5" s="30"/>
      <c r="I5" s="55" t="e">
        <f>'[1]Cover Page'!I5</f>
        <v>#REF!</v>
      </c>
      <c r="J5" s="55"/>
      <c r="K5" s="55"/>
      <c r="L5" s="56"/>
      <c r="M5" s="57"/>
    </row>
    <row r="6" customHeight="1" spans="1:13">
      <c r="A6" s="31" t="s">
        <v>88</v>
      </c>
      <c r="B6" s="32" t="e">
        <f>'[1]Cover Page'!B6</f>
        <v>#REF!</v>
      </c>
      <c r="C6" s="33" t="s">
        <v>89</v>
      </c>
      <c r="D6" s="34" t="e">
        <f>'[1]Cover Page'!D6:E6</f>
        <v>#REF!</v>
      </c>
      <c r="E6" s="35"/>
      <c r="F6" s="36" t="s">
        <v>6</v>
      </c>
      <c r="G6" s="37"/>
      <c r="H6" s="38"/>
      <c r="I6" s="58" t="e">
        <f>'[1]Cover Page'!I6</f>
        <v>#REF!</v>
      </c>
      <c r="J6" s="58"/>
      <c r="K6" s="58"/>
      <c r="L6" s="59"/>
      <c r="M6" s="60"/>
    </row>
    <row r="7" customHeight="1" spans="1:13">
      <c r="A7" s="39"/>
      <c r="B7" s="40"/>
      <c r="C7" s="40"/>
      <c r="D7" s="40"/>
      <c r="E7" s="40"/>
      <c r="F7" s="40"/>
      <c r="G7" s="40"/>
      <c r="H7" s="41"/>
      <c r="I7" s="39"/>
      <c r="J7" s="40"/>
      <c r="K7" s="40"/>
      <c r="L7" s="40"/>
      <c r="M7" s="41"/>
    </row>
    <row r="8" customHeight="1" spans="1:13">
      <c r="A8" s="42"/>
      <c r="B8" s="43"/>
      <c r="C8" s="43"/>
      <c r="D8" s="43"/>
      <c r="E8" s="43"/>
      <c r="F8" s="43"/>
      <c r="G8" s="43"/>
      <c r="H8" s="44"/>
      <c r="I8" s="42"/>
      <c r="J8" s="43"/>
      <c r="K8" s="43"/>
      <c r="L8" s="43"/>
      <c r="M8" s="44"/>
    </row>
    <row r="9" ht="12.75" spans="1:13">
      <c r="A9" s="42"/>
      <c r="B9" s="43"/>
      <c r="C9" s="43"/>
      <c r="D9" s="43"/>
      <c r="E9" s="43"/>
      <c r="F9" s="43"/>
      <c r="G9" s="43"/>
      <c r="H9" s="44"/>
      <c r="I9" s="42"/>
      <c r="J9" s="43"/>
      <c r="K9" s="43"/>
      <c r="L9" s="43"/>
      <c r="M9" s="44"/>
    </row>
    <row r="10" ht="12.75" spans="1:13">
      <c r="A10" s="42"/>
      <c r="B10" s="43"/>
      <c r="C10" s="43"/>
      <c r="D10" s="43"/>
      <c r="E10" s="43"/>
      <c r="F10" s="43"/>
      <c r="G10" s="43"/>
      <c r="H10" s="44"/>
      <c r="I10" s="42"/>
      <c r="J10" s="43"/>
      <c r="K10" s="43"/>
      <c r="L10" s="43"/>
      <c r="M10" s="44"/>
    </row>
    <row r="11" customHeight="1" spans="1:13">
      <c r="A11" s="42"/>
      <c r="B11" s="43"/>
      <c r="C11" s="43"/>
      <c r="D11" s="43"/>
      <c r="E11" s="43"/>
      <c r="F11" s="43"/>
      <c r="G11" s="43"/>
      <c r="H11" s="44"/>
      <c r="I11" s="42"/>
      <c r="J11" s="43"/>
      <c r="K11" s="43"/>
      <c r="L11" s="43"/>
      <c r="M11" s="44"/>
    </row>
    <row r="12" customHeight="1" spans="1:13">
      <c r="A12" s="42"/>
      <c r="B12" s="43"/>
      <c r="C12" s="43"/>
      <c r="D12" s="43"/>
      <c r="E12" s="43"/>
      <c r="F12" s="43"/>
      <c r="G12" s="43"/>
      <c r="H12" s="44"/>
      <c r="I12" s="42"/>
      <c r="J12" s="43"/>
      <c r="K12" s="43"/>
      <c r="L12" s="43"/>
      <c r="M12" s="44"/>
    </row>
    <row r="13" customHeight="1" spans="1:13">
      <c r="A13" s="42"/>
      <c r="B13" s="43"/>
      <c r="C13" s="43"/>
      <c r="D13" s="43"/>
      <c r="E13" s="43"/>
      <c r="F13" s="43"/>
      <c r="G13" s="43"/>
      <c r="H13" s="44"/>
      <c r="I13" s="42"/>
      <c r="J13" s="43"/>
      <c r="K13" s="43"/>
      <c r="L13" s="43"/>
      <c r="M13" s="44"/>
    </row>
    <row r="14" ht="12.75" spans="1:13">
      <c r="A14" s="42"/>
      <c r="B14" s="43"/>
      <c r="C14" s="43"/>
      <c r="D14" s="43"/>
      <c r="E14" s="43"/>
      <c r="F14" s="43"/>
      <c r="G14" s="43"/>
      <c r="H14" s="44"/>
      <c r="I14" s="42"/>
      <c r="J14" s="43"/>
      <c r="K14" s="43"/>
      <c r="L14" s="43"/>
      <c r="M14" s="44"/>
    </row>
    <row r="15" customHeight="1" spans="1:13">
      <c r="A15" s="42"/>
      <c r="B15" s="43"/>
      <c r="C15" s="43"/>
      <c r="D15" s="43"/>
      <c r="E15" s="43"/>
      <c r="F15" s="43"/>
      <c r="G15" s="43"/>
      <c r="H15" s="44"/>
      <c r="I15" s="42"/>
      <c r="J15" s="43"/>
      <c r="K15" s="43"/>
      <c r="L15" s="43"/>
      <c r="M15" s="44"/>
    </row>
    <row r="16" customHeight="1" spans="1:13">
      <c r="A16" s="42"/>
      <c r="B16" s="43"/>
      <c r="C16" s="43"/>
      <c r="D16" s="43"/>
      <c r="E16" s="43"/>
      <c r="F16" s="43"/>
      <c r="G16" s="43"/>
      <c r="H16" s="44"/>
      <c r="I16" s="42"/>
      <c r="J16" s="43"/>
      <c r="K16" s="43"/>
      <c r="L16" s="43"/>
      <c r="M16" s="44"/>
    </row>
    <row r="17" ht="12.75" spans="1:13">
      <c r="A17" s="42"/>
      <c r="B17" s="43"/>
      <c r="C17" s="43"/>
      <c r="D17" s="43"/>
      <c r="E17" s="43"/>
      <c r="F17" s="43"/>
      <c r="G17" s="43"/>
      <c r="H17" s="44"/>
      <c r="I17" s="42"/>
      <c r="J17" s="43"/>
      <c r="K17" s="43"/>
      <c r="L17" s="43"/>
      <c r="M17" s="44"/>
    </row>
    <row r="18" ht="12.75" spans="1:13">
      <c r="A18" s="42"/>
      <c r="B18" s="43"/>
      <c r="C18" s="43"/>
      <c r="D18" s="43"/>
      <c r="E18" s="43"/>
      <c r="F18" s="43"/>
      <c r="G18" s="43"/>
      <c r="H18" s="44"/>
      <c r="I18" s="42"/>
      <c r="J18" s="43"/>
      <c r="K18" s="43"/>
      <c r="L18" s="43"/>
      <c r="M18" s="44"/>
    </row>
    <row r="19" customHeight="1" spans="1:13">
      <c r="A19" s="42"/>
      <c r="B19" s="43"/>
      <c r="C19" s="43"/>
      <c r="D19" s="43"/>
      <c r="E19" s="43"/>
      <c r="F19" s="43"/>
      <c r="G19" s="43"/>
      <c r="H19" s="44"/>
      <c r="I19" s="42"/>
      <c r="J19" s="43"/>
      <c r="K19" s="43"/>
      <c r="L19" s="43"/>
      <c r="M19" s="44"/>
    </row>
    <row r="20" customHeight="1" spans="1:13">
      <c r="A20" s="42"/>
      <c r="B20" s="43"/>
      <c r="C20" s="43"/>
      <c r="D20" s="43"/>
      <c r="E20" s="43"/>
      <c r="F20" s="43"/>
      <c r="G20" s="43"/>
      <c r="H20" s="44"/>
      <c r="I20" s="42"/>
      <c r="J20" s="43"/>
      <c r="K20" s="43"/>
      <c r="L20" s="43"/>
      <c r="M20" s="44"/>
    </row>
    <row r="21" customHeight="1" spans="1:13">
      <c r="A21" s="42"/>
      <c r="B21" s="43"/>
      <c r="C21" s="43"/>
      <c r="D21" s="43"/>
      <c r="E21" s="43"/>
      <c r="F21" s="43"/>
      <c r="G21" s="43"/>
      <c r="H21" s="44"/>
      <c r="I21" s="42"/>
      <c r="J21" s="43"/>
      <c r="K21" s="43"/>
      <c r="L21" s="43"/>
      <c r="M21" s="44"/>
    </row>
    <row r="22" customHeight="1" spans="1:13">
      <c r="A22" s="42"/>
      <c r="B22" s="43"/>
      <c r="C22" s="43"/>
      <c r="D22" s="43"/>
      <c r="E22" s="43"/>
      <c r="F22" s="43"/>
      <c r="G22" s="43"/>
      <c r="H22" s="44"/>
      <c r="I22" s="42"/>
      <c r="J22" s="43"/>
      <c r="K22" s="43"/>
      <c r="L22" s="43"/>
      <c r="M22" s="44"/>
    </row>
    <row r="23" customHeight="1" spans="1:13">
      <c r="A23" s="42"/>
      <c r="B23" s="43"/>
      <c r="C23" s="43"/>
      <c r="D23" s="43"/>
      <c r="E23" s="43"/>
      <c r="F23" s="43"/>
      <c r="G23" s="43"/>
      <c r="H23" s="44"/>
      <c r="I23" s="42"/>
      <c r="J23" s="43"/>
      <c r="K23" s="43"/>
      <c r="L23" s="43"/>
      <c r="M23" s="44"/>
    </row>
    <row r="24" customHeight="1" spans="1:13">
      <c r="A24" s="42"/>
      <c r="B24" s="43"/>
      <c r="C24" s="43"/>
      <c r="D24" s="43"/>
      <c r="E24" s="43"/>
      <c r="F24" s="43"/>
      <c r="G24" s="43"/>
      <c r="H24" s="44"/>
      <c r="I24" s="42"/>
      <c r="J24" s="43"/>
      <c r="K24" s="43"/>
      <c r="L24" s="43"/>
      <c r="M24" s="44"/>
    </row>
    <row r="25" customHeight="1" spans="1:13">
      <c r="A25" s="42"/>
      <c r="B25" s="43"/>
      <c r="C25" s="43"/>
      <c r="D25" s="43"/>
      <c r="E25" s="43"/>
      <c r="F25" s="43"/>
      <c r="G25" s="43"/>
      <c r="H25" s="44"/>
      <c r="I25" s="42"/>
      <c r="J25" s="43"/>
      <c r="K25" s="43"/>
      <c r="L25" s="43"/>
      <c r="M25" s="44"/>
    </row>
    <row r="26" customHeight="1" spans="1:13">
      <c r="A26" s="42"/>
      <c r="B26" s="43"/>
      <c r="C26" s="43"/>
      <c r="D26" s="43"/>
      <c r="E26" s="43"/>
      <c r="F26" s="43"/>
      <c r="G26" s="43"/>
      <c r="H26" s="44"/>
      <c r="I26" s="42"/>
      <c r="J26" s="43"/>
      <c r="K26" s="43"/>
      <c r="L26" s="43"/>
      <c r="M26" s="44"/>
    </row>
    <row r="27" customHeight="1" spans="1:13">
      <c r="A27" s="42"/>
      <c r="B27" s="43"/>
      <c r="C27" s="43"/>
      <c r="D27" s="43"/>
      <c r="E27" s="43"/>
      <c r="F27" s="43"/>
      <c r="G27" s="43"/>
      <c r="H27" s="44"/>
      <c r="I27" s="42"/>
      <c r="J27" s="43"/>
      <c r="K27" s="43"/>
      <c r="L27" s="43"/>
      <c r="M27" s="44"/>
    </row>
    <row r="28" customHeight="1" spans="1:13">
      <c r="A28" s="42"/>
      <c r="B28" s="43"/>
      <c r="C28" s="43"/>
      <c r="D28" s="43"/>
      <c r="E28" s="43"/>
      <c r="F28" s="43"/>
      <c r="G28" s="43"/>
      <c r="H28" s="44"/>
      <c r="I28" s="42"/>
      <c r="J28" s="43"/>
      <c r="K28" s="43"/>
      <c r="L28" s="43"/>
      <c r="M28" s="44"/>
    </row>
    <row r="29" customHeight="1" spans="1:13">
      <c r="A29" s="42"/>
      <c r="B29" s="43"/>
      <c r="C29" s="43"/>
      <c r="D29" s="43"/>
      <c r="E29" s="43"/>
      <c r="F29" s="43"/>
      <c r="G29" s="43"/>
      <c r="H29" s="44"/>
      <c r="I29" s="42"/>
      <c r="J29" s="43"/>
      <c r="K29" s="43"/>
      <c r="L29" s="43"/>
      <c r="M29" s="44"/>
    </row>
    <row r="30" customHeight="1" spans="1:13">
      <c r="A30" s="42"/>
      <c r="B30" s="43"/>
      <c r="C30" s="43"/>
      <c r="D30" s="43"/>
      <c r="E30" s="43"/>
      <c r="F30" s="43"/>
      <c r="G30" s="43"/>
      <c r="H30" s="44"/>
      <c r="I30" s="42"/>
      <c r="J30" s="43"/>
      <c r="K30" s="43"/>
      <c r="L30" s="43"/>
      <c r="M30" s="44"/>
    </row>
    <row r="31" customHeight="1" spans="1:13">
      <c r="A31" s="42"/>
      <c r="B31" s="43"/>
      <c r="C31" s="43"/>
      <c r="D31" s="43"/>
      <c r="E31" s="43"/>
      <c r="F31" s="43"/>
      <c r="G31" s="43"/>
      <c r="H31" s="44"/>
      <c r="I31" s="42"/>
      <c r="J31" s="43"/>
      <c r="K31" s="43"/>
      <c r="L31" s="43"/>
      <c r="M31" s="44"/>
    </row>
    <row r="32" customHeight="1" spans="1:13">
      <c r="A32" s="42"/>
      <c r="B32" s="43"/>
      <c r="C32" s="43"/>
      <c r="D32" s="43"/>
      <c r="E32" s="43"/>
      <c r="F32" s="43"/>
      <c r="G32" s="43"/>
      <c r="H32" s="44"/>
      <c r="I32" s="42"/>
      <c r="J32" s="43"/>
      <c r="K32" s="43"/>
      <c r="L32" s="43"/>
      <c r="M32" s="44"/>
    </row>
    <row r="33" customHeight="1" spans="1:13">
      <c r="A33" s="42"/>
      <c r="B33" s="43"/>
      <c r="C33" s="43"/>
      <c r="D33" s="43"/>
      <c r="E33" s="43"/>
      <c r="F33" s="43"/>
      <c r="G33" s="43"/>
      <c r="H33" s="44"/>
      <c r="I33" s="42"/>
      <c r="J33" s="43"/>
      <c r="K33" s="43"/>
      <c r="L33" s="43"/>
      <c r="M33" s="44"/>
    </row>
    <row r="34" customHeight="1" spans="1:13">
      <c r="A34" s="42"/>
      <c r="B34" s="43"/>
      <c r="C34" s="43"/>
      <c r="D34" s="43"/>
      <c r="E34" s="43"/>
      <c r="F34" s="43"/>
      <c r="G34" s="43"/>
      <c r="H34" s="44"/>
      <c r="I34" s="42"/>
      <c r="J34" s="43"/>
      <c r="K34" s="43"/>
      <c r="L34" s="43"/>
      <c r="M34" s="44"/>
    </row>
    <row r="35" customHeight="1" spans="1:13">
      <c r="A35" s="42"/>
      <c r="B35" s="43"/>
      <c r="C35" s="43"/>
      <c r="D35" s="43"/>
      <c r="E35" s="43"/>
      <c r="F35" s="43"/>
      <c r="G35" s="43"/>
      <c r="H35" s="44"/>
      <c r="I35" s="42"/>
      <c r="J35" s="43"/>
      <c r="K35" s="43"/>
      <c r="L35" s="43"/>
      <c r="M35" s="44"/>
    </row>
    <row r="36" customHeight="1" spans="1:13">
      <c r="A36" s="42"/>
      <c r="B36" s="43"/>
      <c r="C36" s="43"/>
      <c r="D36" s="43"/>
      <c r="E36" s="43"/>
      <c r="F36" s="43"/>
      <c r="G36" s="43"/>
      <c r="H36" s="44"/>
      <c r="I36" s="42"/>
      <c r="J36" s="43"/>
      <c r="K36" s="43"/>
      <c r="L36" s="43"/>
      <c r="M36" s="44"/>
    </row>
    <row r="37" customHeight="1" spans="1:13">
      <c r="A37" s="42"/>
      <c r="B37" s="43"/>
      <c r="C37" s="43"/>
      <c r="D37" s="43"/>
      <c r="E37" s="43"/>
      <c r="F37" s="43"/>
      <c r="G37" s="43"/>
      <c r="H37" s="44"/>
      <c r="I37" s="42"/>
      <c r="J37" s="43"/>
      <c r="K37" s="43"/>
      <c r="L37" s="43"/>
      <c r="M37" s="44"/>
    </row>
    <row r="38" customHeight="1" spans="1:13">
      <c r="A38" s="42"/>
      <c r="B38" s="43"/>
      <c r="C38" s="43"/>
      <c r="D38" s="43"/>
      <c r="E38" s="43"/>
      <c r="F38" s="43"/>
      <c r="G38" s="43"/>
      <c r="H38" s="44"/>
      <c r="I38" s="42"/>
      <c r="J38" s="43"/>
      <c r="K38" s="43"/>
      <c r="L38" s="43"/>
      <c r="M38" s="44"/>
    </row>
    <row r="39" customHeight="1" spans="1:13">
      <c r="A39" s="42"/>
      <c r="B39" s="43"/>
      <c r="C39" s="43"/>
      <c r="D39" s="43"/>
      <c r="E39" s="43"/>
      <c r="F39" s="43"/>
      <c r="G39" s="43"/>
      <c r="H39" s="44"/>
      <c r="I39" s="42"/>
      <c r="J39" s="43"/>
      <c r="K39" s="43"/>
      <c r="L39" s="43"/>
      <c r="M39" s="44"/>
    </row>
    <row r="40" customHeight="1" spans="1:13">
      <c r="A40" s="42"/>
      <c r="B40" s="43"/>
      <c r="C40" s="43"/>
      <c r="D40" s="43"/>
      <c r="E40" s="43"/>
      <c r="F40" s="43"/>
      <c r="G40" s="43"/>
      <c r="H40" s="44"/>
      <c r="I40" s="42"/>
      <c r="J40" s="43"/>
      <c r="K40" s="43"/>
      <c r="L40" s="43"/>
      <c r="M40" s="44"/>
    </row>
    <row r="41" customHeight="1" spans="1:13">
      <c r="A41" s="42"/>
      <c r="B41" s="43"/>
      <c r="C41" s="43"/>
      <c r="D41" s="43"/>
      <c r="E41" s="43"/>
      <c r="F41" s="43"/>
      <c r="G41" s="43"/>
      <c r="H41" s="44"/>
      <c r="I41" s="42"/>
      <c r="J41" s="43"/>
      <c r="K41" s="43"/>
      <c r="L41" s="43"/>
      <c r="M41" s="44"/>
    </row>
    <row r="42" customHeight="1" spans="1:13">
      <c r="A42" s="42"/>
      <c r="B42" s="43"/>
      <c r="C42" s="43"/>
      <c r="D42" s="43"/>
      <c r="E42" s="43"/>
      <c r="F42" s="43"/>
      <c r="G42" s="43"/>
      <c r="H42" s="44"/>
      <c r="I42" s="42"/>
      <c r="J42" s="43"/>
      <c r="K42" s="43"/>
      <c r="L42" s="43"/>
      <c r="M42" s="44"/>
    </row>
    <row r="43" customHeight="1" spans="1:13">
      <c r="A43" s="42"/>
      <c r="B43" s="43"/>
      <c r="C43" s="43"/>
      <c r="D43" s="43"/>
      <c r="E43" s="43"/>
      <c r="F43" s="43"/>
      <c r="G43" s="43"/>
      <c r="H43" s="44"/>
      <c r="I43" s="42"/>
      <c r="J43" s="43"/>
      <c r="K43" s="43"/>
      <c r="L43" s="43"/>
      <c r="M43" s="44"/>
    </row>
    <row r="44" customHeight="1" spans="1:13">
      <c r="A44" s="42"/>
      <c r="B44" s="43"/>
      <c r="C44" s="43"/>
      <c r="D44" s="43"/>
      <c r="E44" s="43"/>
      <c r="F44" s="43"/>
      <c r="G44" s="43"/>
      <c r="H44" s="44"/>
      <c r="I44" s="42"/>
      <c r="J44" s="43"/>
      <c r="K44" s="43"/>
      <c r="L44" s="43"/>
      <c r="M44" s="44"/>
    </row>
    <row r="45" customHeight="1" spans="1:13">
      <c r="A45" s="42"/>
      <c r="B45" s="43"/>
      <c r="C45" s="43"/>
      <c r="D45" s="43"/>
      <c r="E45" s="43"/>
      <c r="F45" s="43"/>
      <c r="G45" s="43"/>
      <c r="H45" s="44"/>
      <c r="I45" s="42"/>
      <c r="J45" s="43"/>
      <c r="K45" s="43"/>
      <c r="L45" s="43"/>
      <c r="M45" s="44"/>
    </row>
    <row r="46" customHeight="1" spans="1:13">
      <c r="A46" s="42"/>
      <c r="B46" s="43"/>
      <c r="C46" s="43"/>
      <c r="D46" s="43"/>
      <c r="E46" s="43"/>
      <c r="F46" s="43"/>
      <c r="G46" s="43"/>
      <c r="H46" s="44"/>
      <c r="I46" s="42"/>
      <c r="J46" s="43"/>
      <c r="K46" s="43"/>
      <c r="L46" s="43"/>
      <c r="M46" s="44"/>
    </row>
    <row r="47" customHeight="1" spans="1:13">
      <c r="A47" s="42"/>
      <c r="B47" s="43"/>
      <c r="C47" s="43"/>
      <c r="D47" s="43"/>
      <c r="E47" s="43"/>
      <c r="F47" s="43"/>
      <c r="G47" s="43"/>
      <c r="H47" s="44"/>
      <c r="I47" s="42"/>
      <c r="J47" s="43"/>
      <c r="K47" s="43"/>
      <c r="L47" s="43"/>
      <c r="M47" s="44"/>
    </row>
    <row r="48" customHeight="1" spans="1:13">
      <c r="A48" s="42"/>
      <c r="B48" s="43"/>
      <c r="C48" s="43"/>
      <c r="D48" s="43"/>
      <c r="E48" s="43"/>
      <c r="F48" s="43"/>
      <c r="G48" s="43"/>
      <c r="H48" s="44"/>
      <c r="I48" s="42"/>
      <c r="J48" s="43"/>
      <c r="K48" s="43"/>
      <c r="L48" s="43"/>
      <c r="M48" s="44"/>
    </row>
    <row r="49" customHeight="1" spans="1:13">
      <c r="A49" s="42"/>
      <c r="B49" s="43"/>
      <c r="C49" s="43"/>
      <c r="D49" s="43"/>
      <c r="E49" s="43"/>
      <c r="F49" s="43"/>
      <c r="G49" s="43"/>
      <c r="H49" s="44"/>
      <c r="I49" s="42"/>
      <c r="J49" s="43"/>
      <c r="K49" s="43"/>
      <c r="L49" s="43"/>
      <c r="M49" s="44"/>
    </row>
    <row r="50" ht="15" customHeight="1" spans="1:13">
      <c r="A50" s="42"/>
      <c r="B50" s="43"/>
      <c r="C50" s="43"/>
      <c r="D50" s="43"/>
      <c r="E50" s="43"/>
      <c r="F50" s="43"/>
      <c r="G50" s="43"/>
      <c r="H50" s="44"/>
      <c r="I50" s="42"/>
      <c r="J50" s="43"/>
      <c r="K50" s="43"/>
      <c r="L50" s="43"/>
      <c r="M50" s="44"/>
    </row>
    <row r="51" customHeight="1" spans="1:13">
      <c r="A51" s="42"/>
      <c r="B51" s="43"/>
      <c r="C51" s="43"/>
      <c r="D51" s="43"/>
      <c r="E51" s="43"/>
      <c r="F51" s="43"/>
      <c r="G51" s="43"/>
      <c r="H51" s="44"/>
      <c r="I51" s="42"/>
      <c r="J51" s="43"/>
      <c r="K51" s="43"/>
      <c r="L51" s="43"/>
      <c r="M51" s="44"/>
    </row>
    <row r="52" customHeight="1" spans="1:13">
      <c r="A52" s="42"/>
      <c r="B52" s="43"/>
      <c r="C52" s="43"/>
      <c r="D52" s="43"/>
      <c r="E52" s="43"/>
      <c r="F52" s="43"/>
      <c r="G52" s="43"/>
      <c r="H52" s="44"/>
      <c r="I52" s="42"/>
      <c r="J52" s="43"/>
      <c r="K52" s="43"/>
      <c r="L52" s="43"/>
      <c r="M52" s="44"/>
    </row>
    <row r="53" ht="15" customHeight="1" spans="1:13">
      <c r="A53" s="42"/>
      <c r="B53" s="43"/>
      <c r="C53" s="43"/>
      <c r="D53" s="43"/>
      <c r="E53" s="43"/>
      <c r="F53" s="43"/>
      <c r="G53" s="43"/>
      <c r="H53" s="44"/>
      <c r="I53" s="42"/>
      <c r="J53" s="43"/>
      <c r="K53" s="43"/>
      <c r="L53" s="43"/>
      <c r="M53" s="44"/>
    </row>
    <row r="54" customHeight="1" spans="1:13">
      <c r="A54" s="39"/>
      <c r="B54" s="40"/>
      <c r="C54" s="40"/>
      <c r="D54" s="40"/>
      <c r="E54" s="40"/>
      <c r="F54" s="40"/>
      <c r="G54" s="40"/>
      <c r="H54" s="40"/>
      <c r="I54" s="40"/>
      <c r="J54" s="40"/>
      <c r="K54" s="40"/>
      <c r="L54" s="40"/>
      <c r="M54" s="41"/>
    </row>
    <row r="55" customHeight="1" spans="1:13">
      <c r="A55" s="42"/>
      <c r="B55" s="43"/>
      <c r="C55" s="43"/>
      <c r="D55" s="43"/>
      <c r="E55" s="43"/>
      <c r="F55" s="43"/>
      <c r="G55" s="43"/>
      <c r="H55" s="43"/>
      <c r="I55" s="43"/>
      <c r="J55" s="43"/>
      <c r="K55" s="43"/>
      <c r="L55" s="43"/>
      <c r="M55" s="44"/>
    </row>
    <row r="56" ht="12.75" spans="1:13">
      <c r="A56" s="42"/>
      <c r="B56" s="43"/>
      <c r="C56" s="43"/>
      <c r="D56" s="43"/>
      <c r="E56" s="43"/>
      <c r="F56" s="43"/>
      <c r="G56" s="43"/>
      <c r="H56" s="43"/>
      <c r="I56" s="43"/>
      <c r="J56" s="43"/>
      <c r="K56" s="43"/>
      <c r="L56" s="43"/>
      <c r="M56" s="44"/>
    </row>
    <row r="57" ht="12.75" spans="1:13">
      <c r="A57" s="42"/>
      <c r="B57" s="43"/>
      <c r="C57" s="43"/>
      <c r="D57" s="43"/>
      <c r="E57" s="43"/>
      <c r="F57" s="43"/>
      <c r="G57" s="43"/>
      <c r="H57" s="43"/>
      <c r="I57" s="43"/>
      <c r="J57" s="43"/>
      <c r="K57" s="43"/>
      <c r="L57" s="43"/>
      <c r="M57" s="44"/>
    </row>
    <row r="58" customHeight="1" spans="1:13">
      <c r="A58" s="42"/>
      <c r="B58" s="43"/>
      <c r="C58" s="43"/>
      <c r="D58" s="43"/>
      <c r="E58" s="43"/>
      <c r="F58" s="43"/>
      <c r="G58" s="43"/>
      <c r="H58" s="43"/>
      <c r="I58" s="43"/>
      <c r="J58" s="43"/>
      <c r="K58" s="43"/>
      <c r="L58" s="43"/>
      <c r="M58" s="44"/>
    </row>
    <row r="59" customHeight="1" spans="1:13">
      <c r="A59" s="42"/>
      <c r="B59" s="43"/>
      <c r="C59" s="43"/>
      <c r="D59" s="43"/>
      <c r="E59" s="43"/>
      <c r="F59" s="43"/>
      <c r="G59" s="43"/>
      <c r="H59" s="43"/>
      <c r="I59" s="43"/>
      <c r="J59" s="43"/>
      <c r="K59" s="43"/>
      <c r="L59" s="43"/>
      <c r="M59" s="44"/>
    </row>
    <row r="60" customHeight="1" spans="1:13">
      <c r="A60" s="42"/>
      <c r="B60" s="43"/>
      <c r="C60" s="43"/>
      <c r="D60" s="43"/>
      <c r="E60" s="43"/>
      <c r="F60" s="43"/>
      <c r="G60" s="43"/>
      <c r="H60" s="43"/>
      <c r="I60" s="43"/>
      <c r="J60" s="43"/>
      <c r="K60" s="43"/>
      <c r="L60" s="43"/>
      <c r="M60" s="44"/>
    </row>
    <row r="61" ht="12.75" spans="1:13">
      <c r="A61" s="42"/>
      <c r="B61" s="43"/>
      <c r="C61" s="43"/>
      <c r="D61" s="43"/>
      <c r="E61" s="43"/>
      <c r="F61" s="43"/>
      <c r="G61" s="43"/>
      <c r="H61" s="43"/>
      <c r="I61" s="43"/>
      <c r="J61" s="43"/>
      <c r="K61" s="43"/>
      <c r="L61" s="43"/>
      <c r="M61" s="44"/>
    </row>
    <row r="62" customHeight="1" spans="1:13">
      <c r="A62" s="42"/>
      <c r="B62" s="43"/>
      <c r="C62" s="43"/>
      <c r="D62" s="43"/>
      <c r="E62" s="43"/>
      <c r="F62" s="43"/>
      <c r="G62" s="43"/>
      <c r="H62" s="43"/>
      <c r="I62" s="43"/>
      <c r="J62" s="43"/>
      <c r="K62" s="43"/>
      <c r="L62" s="43"/>
      <c r="M62" s="44"/>
    </row>
    <row r="63" customHeight="1" spans="1:13">
      <c r="A63" s="42"/>
      <c r="B63" s="43"/>
      <c r="C63" s="43"/>
      <c r="D63" s="43"/>
      <c r="E63" s="43"/>
      <c r="F63" s="43"/>
      <c r="G63" s="43"/>
      <c r="H63" s="43"/>
      <c r="I63" s="43"/>
      <c r="J63" s="43"/>
      <c r="K63" s="43"/>
      <c r="L63" s="43"/>
      <c r="M63" s="44"/>
    </row>
    <row r="64" ht="12.75" spans="1:13">
      <c r="A64" s="42"/>
      <c r="B64" s="43"/>
      <c r="C64" s="43"/>
      <c r="D64" s="43"/>
      <c r="E64" s="43"/>
      <c r="F64" s="43"/>
      <c r="G64" s="43"/>
      <c r="H64" s="43"/>
      <c r="I64" s="43"/>
      <c r="J64" s="43"/>
      <c r="K64" s="43"/>
      <c r="L64" s="43"/>
      <c r="M64" s="44"/>
    </row>
    <row r="65" ht="12.75" spans="1:13">
      <c r="A65" s="42"/>
      <c r="B65" s="43"/>
      <c r="C65" s="43"/>
      <c r="D65" s="43"/>
      <c r="E65" s="43"/>
      <c r="F65" s="43"/>
      <c r="G65" s="43"/>
      <c r="H65" s="43"/>
      <c r="I65" s="43"/>
      <c r="J65" s="43"/>
      <c r="K65" s="43"/>
      <c r="L65" s="43"/>
      <c r="M65" s="44"/>
    </row>
    <row r="66" customHeight="1" spans="1:13">
      <c r="A66" s="42"/>
      <c r="B66" s="43"/>
      <c r="C66" s="43"/>
      <c r="D66" s="43"/>
      <c r="E66" s="43"/>
      <c r="F66" s="43"/>
      <c r="G66" s="43"/>
      <c r="H66" s="43"/>
      <c r="I66" s="43"/>
      <c r="J66" s="43"/>
      <c r="K66" s="43"/>
      <c r="L66" s="43"/>
      <c r="M66" s="44"/>
    </row>
    <row r="67" customHeight="1" spans="1:13">
      <c r="A67" s="42"/>
      <c r="B67" s="43"/>
      <c r="C67" s="43"/>
      <c r="D67" s="43"/>
      <c r="E67" s="43"/>
      <c r="F67" s="43"/>
      <c r="G67" s="43"/>
      <c r="H67" s="43"/>
      <c r="I67" s="43"/>
      <c r="J67" s="43"/>
      <c r="K67" s="43"/>
      <c r="L67" s="43"/>
      <c r="M67" s="44"/>
    </row>
    <row r="68" customHeight="1" spans="1:13">
      <c r="A68" s="42"/>
      <c r="B68" s="43"/>
      <c r="C68" s="43"/>
      <c r="D68" s="43"/>
      <c r="E68" s="43"/>
      <c r="F68" s="43"/>
      <c r="G68" s="43"/>
      <c r="H68" s="43"/>
      <c r="I68" s="43"/>
      <c r="J68" s="43"/>
      <c r="K68" s="43"/>
      <c r="L68" s="43"/>
      <c r="M68" s="44"/>
    </row>
    <row r="69" customHeight="1" spans="1:13">
      <c r="A69" s="42"/>
      <c r="B69" s="43"/>
      <c r="C69" s="43"/>
      <c r="D69" s="43"/>
      <c r="E69" s="43"/>
      <c r="F69" s="43"/>
      <c r="G69" s="43"/>
      <c r="H69" s="43"/>
      <c r="I69" s="43"/>
      <c r="J69" s="43"/>
      <c r="K69" s="43"/>
      <c r="L69" s="43"/>
      <c r="M69" s="44"/>
    </row>
    <row r="70" customHeight="1" spans="1:13">
      <c r="A70" s="42"/>
      <c r="B70" s="43"/>
      <c r="C70" s="43"/>
      <c r="D70" s="43"/>
      <c r="E70" s="43"/>
      <c r="F70" s="43"/>
      <c r="G70" s="43"/>
      <c r="H70" s="43"/>
      <c r="I70" s="43"/>
      <c r="J70" s="43"/>
      <c r="K70" s="43"/>
      <c r="L70" s="43"/>
      <c r="M70" s="44"/>
    </row>
    <row r="71" customHeight="1" spans="1:13">
      <c r="A71" s="42"/>
      <c r="B71" s="43"/>
      <c r="C71" s="43"/>
      <c r="D71" s="43"/>
      <c r="E71" s="43"/>
      <c r="F71" s="43"/>
      <c r="G71" s="43"/>
      <c r="H71" s="43"/>
      <c r="I71" s="43"/>
      <c r="J71" s="43"/>
      <c r="K71" s="43"/>
      <c r="L71" s="43"/>
      <c r="M71" s="44"/>
    </row>
    <row r="72" customHeight="1" spans="1:13">
      <c r="A72" s="42"/>
      <c r="B72" s="43"/>
      <c r="C72" s="43"/>
      <c r="D72" s="43"/>
      <c r="E72" s="43"/>
      <c r="F72" s="43"/>
      <c r="G72" s="43"/>
      <c r="H72" s="43"/>
      <c r="I72" s="43"/>
      <c r="J72" s="43"/>
      <c r="K72" s="43"/>
      <c r="L72" s="43"/>
      <c r="M72" s="44"/>
    </row>
    <row r="73" customHeight="1" spans="1:13">
      <c r="A73" s="42"/>
      <c r="B73" s="43"/>
      <c r="C73" s="43"/>
      <c r="D73" s="43"/>
      <c r="E73" s="43"/>
      <c r="F73" s="43"/>
      <c r="G73" s="43"/>
      <c r="H73" s="43"/>
      <c r="I73" s="43"/>
      <c r="J73" s="43"/>
      <c r="K73" s="43"/>
      <c r="L73" s="43"/>
      <c r="M73" s="44"/>
    </row>
    <row r="74" customHeight="1" spans="1:13">
      <c r="A74" s="42"/>
      <c r="B74" s="43"/>
      <c r="C74" s="43"/>
      <c r="D74" s="43"/>
      <c r="E74" s="43"/>
      <c r="F74" s="43"/>
      <c r="G74" s="43"/>
      <c r="H74" s="43"/>
      <c r="I74" s="43"/>
      <c r="J74" s="43"/>
      <c r="K74" s="43"/>
      <c r="L74" s="43"/>
      <c r="M74" s="44"/>
    </row>
    <row r="75" customHeight="1" spans="1:13">
      <c r="A75" s="42"/>
      <c r="B75" s="43"/>
      <c r="C75" s="43"/>
      <c r="D75" s="43"/>
      <c r="E75" s="43"/>
      <c r="F75" s="43"/>
      <c r="G75" s="43"/>
      <c r="H75" s="43"/>
      <c r="I75" s="43"/>
      <c r="J75" s="43"/>
      <c r="K75" s="43"/>
      <c r="L75" s="43"/>
      <c r="M75" s="44"/>
    </row>
    <row r="76" customHeight="1" spans="1:13">
      <c r="A76" s="42"/>
      <c r="B76" s="43"/>
      <c r="C76" s="43"/>
      <c r="D76" s="43"/>
      <c r="E76" s="43"/>
      <c r="F76" s="43"/>
      <c r="G76" s="43"/>
      <c r="H76" s="43"/>
      <c r="I76" s="43"/>
      <c r="J76" s="43"/>
      <c r="K76" s="43"/>
      <c r="L76" s="43"/>
      <c r="M76" s="44"/>
    </row>
    <row r="77" customHeight="1" spans="1:13">
      <c r="A77" s="42"/>
      <c r="B77" s="43"/>
      <c r="C77" s="43"/>
      <c r="D77" s="43"/>
      <c r="E77" s="43"/>
      <c r="F77" s="43"/>
      <c r="G77" s="43"/>
      <c r="H77" s="43"/>
      <c r="I77" s="43"/>
      <c r="J77" s="43"/>
      <c r="K77" s="43"/>
      <c r="L77" s="43"/>
      <c r="M77" s="44"/>
    </row>
    <row r="78" customHeight="1" spans="1:13">
      <c r="A78" s="42"/>
      <c r="B78" s="43"/>
      <c r="C78" s="43"/>
      <c r="D78" s="43"/>
      <c r="E78" s="43"/>
      <c r="F78" s="43"/>
      <c r="G78" s="43"/>
      <c r="H78" s="43"/>
      <c r="I78" s="43"/>
      <c r="J78" s="43"/>
      <c r="K78" s="43"/>
      <c r="L78" s="43"/>
      <c r="M78" s="44"/>
    </row>
    <row r="79" customHeight="1" spans="1:13">
      <c r="A79" s="42"/>
      <c r="B79" s="43"/>
      <c r="C79" s="43"/>
      <c r="D79" s="43"/>
      <c r="E79" s="43"/>
      <c r="F79" s="43"/>
      <c r="G79" s="43"/>
      <c r="H79" s="43"/>
      <c r="I79" s="43"/>
      <c r="J79" s="43"/>
      <c r="K79" s="43"/>
      <c r="L79" s="43"/>
      <c r="M79" s="44"/>
    </row>
    <row r="80" customHeight="1" spans="1:13">
      <c r="A80" s="42"/>
      <c r="B80" s="43"/>
      <c r="C80" s="43"/>
      <c r="D80" s="43"/>
      <c r="E80" s="43"/>
      <c r="F80" s="43"/>
      <c r="G80" s="43"/>
      <c r="H80" s="43"/>
      <c r="I80" s="43"/>
      <c r="J80" s="43"/>
      <c r="K80" s="43"/>
      <c r="L80" s="43"/>
      <c r="M80" s="44"/>
    </row>
    <row r="81" customHeight="1" spans="1:13">
      <c r="A81" s="42"/>
      <c r="B81" s="43"/>
      <c r="C81" s="43"/>
      <c r="D81" s="43"/>
      <c r="E81" s="43"/>
      <c r="F81" s="43"/>
      <c r="G81" s="43"/>
      <c r="H81" s="43"/>
      <c r="I81" s="43"/>
      <c r="J81" s="43"/>
      <c r="K81" s="43"/>
      <c r="L81" s="43"/>
      <c r="M81" s="44"/>
    </row>
    <row r="82" customHeight="1" spans="1:13">
      <c r="A82" s="42"/>
      <c r="B82" s="43"/>
      <c r="C82" s="43"/>
      <c r="D82" s="43"/>
      <c r="E82" s="43"/>
      <c r="F82" s="43"/>
      <c r="G82" s="43"/>
      <c r="H82" s="43"/>
      <c r="I82" s="43"/>
      <c r="J82" s="43"/>
      <c r="K82" s="43"/>
      <c r="L82" s="43"/>
      <c r="M82" s="44"/>
    </row>
    <row r="83" customHeight="1" spans="1:13">
      <c r="A83" s="42"/>
      <c r="B83" s="43"/>
      <c r="C83" s="43"/>
      <c r="D83" s="43"/>
      <c r="E83" s="43"/>
      <c r="F83" s="43"/>
      <c r="G83" s="43"/>
      <c r="H83" s="43"/>
      <c r="I83" s="43"/>
      <c r="J83" s="43"/>
      <c r="K83" s="43"/>
      <c r="L83" s="43"/>
      <c r="M83" s="44"/>
    </row>
    <row r="84" customHeight="1" spans="1:13">
      <c r="A84" s="42"/>
      <c r="B84" s="43"/>
      <c r="C84" s="43"/>
      <c r="D84" s="43"/>
      <c r="E84" s="43"/>
      <c r="F84" s="43"/>
      <c r="G84" s="43"/>
      <c r="H84" s="43"/>
      <c r="I84" s="43"/>
      <c r="J84" s="43"/>
      <c r="K84" s="43"/>
      <c r="L84" s="43"/>
      <c r="M84" s="44"/>
    </row>
    <row r="85" customHeight="1" spans="1:13">
      <c r="A85" s="42"/>
      <c r="B85" s="43"/>
      <c r="C85" s="43"/>
      <c r="D85" s="43"/>
      <c r="E85" s="43"/>
      <c r="F85" s="43"/>
      <c r="G85" s="43"/>
      <c r="H85" s="43"/>
      <c r="I85" s="43"/>
      <c r="J85" s="43"/>
      <c r="K85" s="43"/>
      <c r="L85" s="43"/>
      <c r="M85" s="44"/>
    </row>
    <row r="86" customHeight="1" spans="1:13">
      <c r="A86" s="42"/>
      <c r="B86" s="43"/>
      <c r="C86" s="43"/>
      <c r="D86" s="43"/>
      <c r="E86" s="43"/>
      <c r="F86" s="43"/>
      <c r="G86" s="43"/>
      <c r="H86" s="43"/>
      <c r="I86" s="43"/>
      <c r="J86" s="43"/>
      <c r="K86" s="43"/>
      <c r="L86" s="43"/>
      <c r="M86" s="44"/>
    </row>
    <row r="87" customHeight="1" spans="1:13">
      <c r="A87" s="42"/>
      <c r="B87" s="43"/>
      <c r="C87" s="43"/>
      <c r="D87" s="43"/>
      <c r="E87" s="43"/>
      <c r="F87" s="43"/>
      <c r="G87" s="43"/>
      <c r="H87" s="43"/>
      <c r="I87" s="43"/>
      <c r="J87" s="43"/>
      <c r="K87" s="43"/>
      <c r="L87" s="43"/>
      <c r="M87" s="44"/>
    </row>
    <row r="88" customHeight="1" spans="1:13">
      <c r="A88" s="42"/>
      <c r="B88" s="43"/>
      <c r="C88" s="43"/>
      <c r="D88" s="43"/>
      <c r="E88" s="43"/>
      <c r="F88" s="43"/>
      <c r="G88" s="43"/>
      <c r="H88" s="43"/>
      <c r="I88" s="43"/>
      <c r="J88" s="43"/>
      <c r="K88" s="43"/>
      <c r="L88" s="43"/>
      <c r="M88" s="44"/>
    </row>
    <row r="89" customHeight="1" spans="1:13">
      <c r="A89" s="42"/>
      <c r="B89" s="43"/>
      <c r="C89" s="43"/>
      <c r="D89" s="43"/>
      <c r="E89" s="43"/>
      <c r="F89" s="43"/>
      <c r="G89" s="43"/>
      <c r="H89" s="43"/>
      <c r="I89" s="43"/>
      <c r="J89" s="43"/>
      <c r="K89" s="43"/>
      <c r="L89" s="43"/>
      <c r="M89" s="44"/>
    </row>
    <row r="90" customHeight="1" spans="1:13">
      <c r="A90" s="42"/>
      <c r="B90" s="43"/>
      <c r="C90" s="43"/>
      <c r="D90" s="43"/>
      <c r="E90" s="43"/>
      <c r="F90" s="43"/>
      <c r="G90" s="43"/>
      <c r="H90" s="43"/>
      <c r="I90" s="43"/>
      <c r="J90" s="43"/>
      <c r="K90" s="43"/>
      <c r="L90" s="43"/>
      <c r="M90" s="44"/>
    </row>
    <row r="91" customHeight="1" spans="1:13">
      <c r="A91" s="42"/>
      <c r="B91" s="43"/>
      <c r="C91" s="43"/>
      <c r="D91" s="43"/>
      <c r="E91" s="43"/>
      <c r="F91" s="43"/>
      <c r="G91" s="43"/>
      <c r="H91" s="43"/>
      <c r="I91" s="43"/>
      <c r="J91" s="43"/>
      <c r="K91" s="43"/>
      <c r="L91" s="43"/>
      <c r="M91" s="44"/>
    </row>
    <row r="92" customHeight="1" spans="1:13">
      <c r="A92" s="42"/>
      <c r="B92" s="43"/>
      <c r="C92" s="43"/>
      <c r="D92" s="43"/>
      <c r="E92" s="43"/>
      <c r="F92" s="43"/>
      <c r="G92" s="43"/>
      <c r="H92" s="43"/>
      <c r="I92" s="43"/>
      <c r="J92" s="43"/>
      <c r="K92" s="43"/>
      <c r="L92" s="43"/>
      <c r="M92" s="44"/>
    </row>
    <row r="93" customHeight="1" spans="1:13">
      <c r="A93" s="42"/>
      <c r="B93" s="43"/>
      <c r="C93" s="43"/>
      <c r="D93" s="43"/>
      <c r="E93" s="43"/>
      <c r="F93" s="43"/>
      <c r="G93" s="43"/>
      <c r="H93" s="43"/>
      <c r="I93" s="43"/>
      <c r="J93" s="43"/>
      <c r="K93" s="43"/>
      <c r="L93" s="43"/>
      <c r="M93" s="44"/>
    </row>
    <row r="94" customHeight="1" spans="1:13">
      <c r="A94" s="42"/>
      <c r="B94" s="43"/>
      <c r="C94" s="43"/>
      <c r="D94" s="43"/>
      <c r="E94" s="43"/>
      <c r="F94" s="43"/>
      <c r="G94" s="43"/>
      <c r="H94" s="43"/>
      <c r="I94" s="43"/>
      <c r="J94" s="43"/>
      <c r="K94" s="43"/>
      <c r="L94" s="43"/>
      <c r="M94" s="44"/>
    </row>
    <row r="95" customHeight="1" spans="1:13">
      <c r="A95" s="42"/>
      <c r="B95" s="43"/>
      <c r="C95" s="43"/>
      <c r="D95" s="43"/>
      <c r="E95" s="43"/>
      <c r="F95" s="43"/>
      <c r="G95" s="43"/>
      <c r="H95" s="43"/>
      <c r="I95" s="43"/>
      <c r="J95" s="43"/>
      <c r="K95" s="43"/>
      <c r="L95" s="43"/>
      <c r="M95" s="44"/>
    </row>
    <row r="96" customHeight="1" spans="1:13">
      <c r="A96" s="42"/>
      <c r="B96" s="43"/>
      <c r="C96" s="43"/>
      <c r="D96" s="43"/>
      <c r="E96" s="43"/>
      <c r="F96" s="43"/>
      <c r="G96" s="43"/>
      <c r="H96" s="43"/>
      <c r="I96" s="43"/>
      <c r="J96" s="43"/>
      <c r="K96" s="43"/>
      <c r="L96" s="43"/>
      <c r="M96" s="44"/>
    </row>
    <row r="97" ht="15" customHeight="1" spans="1:13">
      <c r="A97" s="42"/>
      <c r="B97" s="43"/>
      <c r="C97" s="43"/>
      <c r="D97" s="43"/>
      <c r="E97" s="43"/>
      <c r="F97" s="43"/>
      <c r="G97" s="43"/>
      <c r="H97" s="43"/>
      <c r="I97" s="43"/>
      <c r="J97" s="43"/>
      <c r="K97" s="43"/>
      <c r="L97" s="43"/>
      <c r="M97" s="44"/>
    </row>
    <row r="98" customHeight="1" spans="1:13">
      <c r="A98" s="42"/>
      <c r="B98" s="43"/>
      <c r="C98" s="43"/>
      <c r="D98" s="43"/>
      <c r="E98" s="43"/>
      <c r="F98" s="43"/>
      <c r="G98" s="43"/>
      <c r="H98" s="43"/>
      <c r="I98" s="43"/>
      <c r="J98" s="43"/>
      <c r="K98" s="43"/>
      <c r="L98" s="43"/>
      <c r="M98" s="44"/>
    </row>
    <row r="99" customHeight="1" spans="1:13">
      <c r="A99" s="42"/>
      <c r="B99" s="43"/>
      <c r="C99" s="43"/>
      <c r="D99" s="43"/>
      <c r="E99" s="43"/>
      <c r="F99" s="43"/>
      <c r="G99" s="43"/>
      <c r="H99" s="43"/>
      <c r="I99" s="43"/>
      <c r="J99" s="43"/>
      <c r="K99" s="43"/>
      <c r="L99" s="43"/>
      <c r="M99" s="44"/>
    </row>
    <row r="100" customHeight="1" spans="1:13">
      <c r="A100" s="42"/>
      <c r="B100" s="43"/>
      <c r="C100" s="43"/>
      <c r="D100" s="43"/>
      <c r="E100" s="43"/>
      <c r="F100" s="43"/>
      <c r="G100" s="43"/>
      <c r="H100" s="43"/>
      <c r="I100" s="43"/>
      <c r="J100" s="43"/>
      <c r="K100" s="43"/>
      <c r="L100" s="43"/>
      <c r="M100" s="44"/>
    </row>
    <row r="101" customHeight="1" spans="1:13">
      <c r="A101" s="42"/>
      <c r="B101" s="43"/>
      <c r="C101" s="43"/>
      <c r="D101" s="43"/>
      <c r="E101" s="43"/>
      <c r="F101" s="43"/>
      <c r="G101" s="43"/>
      <c r="H101" s="43"/>
      <c r="I101" s="43"/>
      <c r="J101" s="43"/>
      <c r="K101" s="43"/>
      <c r="L101" s="43"/>
      <c r="M101" s="44"/>
    </row>
    <row r="102" ht="15" customHeight="1" spans="1:13">
      <c r="A102" s="42"/>
      <c r="B102" s="43"/>
      <c r="C102" s="43"/>
      <c r="D102" s="43"/>
      <c r="E102" s="43"/>
      <c r="F102" s="43"/>
      <c r="G102" s="43"/>
      <c r="H102" s="43"/>
      <c r="I102" s="43"/>
      <c r="J102" s="43"/>
      <c r="K102" s="43"/>
      <c r="L102" s="43"/>
      <c r="M102" s="44"/>
    </row>
    <row r="103" customHeight="1" spans="1:13">
      <c r="A103" s="42"/>
      <c r="B103" s="43"/>
      <c r="C103" s="43"/>
      <c r="D103" s="43"/>
      <c r="E103" s="43"/>
      <c r="F103" s="43"/>
      <c r="G103" s="43"/>
      <c r="H103" s="43"/>
      <c r="I103" s="43"/>
      <c r="J103" s="43"/>
      <c r="K103" s="43"/>
      <c r="L103" s="43"/>
      <c r="M103" s="44"/>
    </row>
    <row r="104" ht="60" customHeight="1" spans="1:13">
      <c r="A104" s="42"/>
      <c r="B104" s="43"/>
      <c r="C104" s="43"/>
      <c r="D104" s="43"/>
      <c r="E104" s="43"/>
      <c r="F104" s="43"/>
      <c r="G104" s="43"/>
      <c r="H104" s="43"/>
      <c r="I104" s="43"/>
      <c r="J104" s="43"/>
      <c r="K104" s="43"/>
      <c r="L104" s="43"/>
      <c r="M104" s="44"/>
    </row>
    <row r="105" customHeight="1" spans="1:13">
      <c r="A105" s="39"/>
      <c r="B105" s="40"/>
      <c r="C105" s="40"/>
      <c r="D105" s="40"/>
      <c r="E105" s="40"/>
      <c r="F105" s="40"/>
      <c r="G105" s="40"/>
      <c r="H105" s="40"/>
      <c r="I105" s="40"/>
      <c r="J105" s="40"/>
      <c r="K105" s="40"/>
      <c r="L105" s="40"/>
      <c r="M105" s="41"/>
    </row>
    <row r="106" customHeight="1" spans="1:13">
      <c r="A106" s="42"/>
      <c r="B106" s="43"/>
      <c r="C106" s="43"/>
      <c r="D106" s="43"/>
      <c r="E106" s="43"/>
      <c r="F106" s="43"/>
      <c r="G106" s="43"/>
      <c r="H106" s="43"/>
      <c r="I106" s="43"/>
      <c r="J106" s="43"/>
      <c r="K106" s="43"/>
      <c r="L106" s="43"/>
      <c r="M106" s="44"/>
    </row>
    <row r="107" ht="12.75" spans="1:13">
      <c r="A107" s="42"/>
      <c r="B107" s="43"/>
      <c r="C107" s="43"/>
      <c r="D107" s="43"/>
      <c r="E107" s="43"/>
      <c r="F107" s="43"/>
      <c r="G107" s="43"/>
      <c r="H107" s="43"/>
      <c r="I107" s="43"/>
      <c r="J107" s="43"/>
      <c r="K107" s="43"/>
      <c r="L107" s="43"/>
      <c r="M107" s="44"/>
    </row>
    <row r="108" ht="12.75" spans="1:13">
      <c r="A108" s="42"/>
      <c r="B108" s="43"/>
      <c r="C108" s="43"/>
      <c r="D108" s="43"/>
      <c r="E108" s="43"/>
      <c r="F108" s="43"/>
      <c r="G108" s="43"/>
      <c r="H108" s="43"/>
      <c r="I108" s="43"/>
      <c r="J108" s="43"/>
      <c r="K108" s="43"/>
      <c r="L108" s="43"/>
      <c r="M108" s="44"/>
    </row>
    <row r="109" customHeight="1" spans="1:13">
      <c r="A109" s="42"/>
      <c r="B109" s="43"/>
      <c r="C109" s="43"/>
      <c r="D109" s="43"/>
      <c r="E109" s="43"/>
      <c r="F109" s="43"/>
      <c r="G109" s="43"/>
      <c r="H109" s="43"/>
      <c r="I109" s="43"/>
      <c r="J109" s="43"/>
      <c r="K109" s="43"/>
      <c r="L109" s="43"/>
      <c r="M109" s="44"/>
    </row>
    <row r="110" customHeight="1" spans="1:13">
      <c r="A110" s="42"/>
      <c r="B110" s="43"/>
      <c r="C110" s="43"/>
      <c r="D110" s="43"/>
      <c r="E110" s="43"/>
      <c r="F110" s="43"/>
      <c r="G110" s="43"/>
      <c r="H110" s="43"/>
      <c r="I110" s="43"/>
      <c r="J110" s="43"/>
      <c r="K110" s="43"/>
      <c r="L110" s="43"/>
      <c r="M110" s="44"/>
    </row>
    <row r="111" customHeight="1" spans="1:13">
      <c r="A111" s="42"/>
      <c r="B111" s="43"/>
      <c r="C111" s="43"/>
      <c r="D111" s="43"/>
      <c r="E111" s="43"/>
      <c r="F111" s="43"/>
      <c r="G111" s="43"/>
      <c r="H111" s="43"/>
      <c r="I111" s="43"/>
      <c r="J111" s="43"/>
      <c r="K111" s="43"/>
      <c r="L111" s="43"/>
      <c r="M111" s="44"/>
    </row>
    <row r="112" ht="12.75" spans="1:13">
      <c r="A112" s="42"/>
      <c r="B112" s="43"/>
      <c r="C112" s="43"/>
      <c r="D112" s="43"/>
      <c r="E112" s="43"/>
      <c r="F112" s="43"/>
      <c r="G112" s="43"/>
      <c r="H112" s="43"/>
      <c r="I112" s="43"/>
      <c r="J112" s="43"/>
      <c r="K112" s="43"/>
      <c r="L112" s="43"/>
      <c r="M112" s="44"/>
    </row>
    <row r="113" customHeight="1" spans="1:13">
      <c r="A113" s="42"/>
      <c r="B113" s="43"/>
      <c r="C113" s="43"/>
      <c r="D113" s="43"/>
      <c r="E113" s="43"/>
      <c r="F113" s="43"/>
      <c r="G113" s="43"/>
      <c r="H113" s="43"/>
      <c r="I113" s="43"/>
      <c r="J113" s="43"/>
      <c r="K113" s="43"/>
      <c r="L113" s="43"/>
      <c r="M113" s="44"/>
    </row>
    <row r="114" customHeight="1" spans="1:13">
      <c r="A114" s="42"/>
      <c r="B114" s="43"/>
      <c r="C114" s="43"/>
      <c r="D114" s="43"/>
      <c r="E114" s="43"/>
      <c r="F114" s="43"/>
      <c r="G114" s="43"/>
      <c r="H114" s="43"/>
      <c r="I114" s="43"/>
      <c r="J114" s="43"/>
      <c r="K114" s="43"/>
      <c r="L114" s="43"/>
      <c r="M114" s="44"/>
    </row>
    <row r="115" ht="12.75" spans="1:13">
      <c r="A115" s="42"/>
      <c r="B115" s="43"/>
      <c r="C115" s="43"/>
      <c r="D115" s="43"/>
      <c r="E115" s="43"/>
      <c r="F115" s="43"/>
      <c r="G115" s="43"/>
      <c r="H115" s="43"/>
      <c r="I115" s="43"/>
      <c r="J115" s="43"/>
      <c r="K115" s="43"/>
      <c r="L115" s="43"/>
      <c r="M115" s="44"/>
    </row>
    <row r="116" ht="12.75" spans="1:13">
      <c r="A116" s="42"/>
      <c r="B116" s="43"/>
      <c r="C116" s="43"/>
      <c r="D116" s="43"/>
      <c r="E116" s="43"/>
      <c r="F116" s="43"/>
      <c r="G116" s="43"/>
      <c r="H116" s="43"/>
      <c r="I116" s="43"/>
      <c r="J116" s="43"/>
      <c r="K116" s="43"/>
      <c r="L116" s="43"/>
      <c r="M116" s="44"/>
    </row>
    <row r="117" customHeight="1" spans="1:13">
      <c r="A117" s="42"/>
      <c r="B117" s="43"/>
      <c r="C117" s="43"/>
      <c r="D117" s="43"/>
      <c r="E117" s="43"/>
      <c r="F117" s="43"/>
      <c r="G117" s="43"/>
      <c r="H117" s="43"/>
      <c r="I117" s="43"/>
      <c r="J117" s="43"/>
      <c r="K117" s="43"/>
      <c r="L117" s="43"/>
      <c r="M117" s="44"/>
    </row>
    <row r="118" customHeight="1" spans="1:13">
      <c r="A118" s="42"/>
      <c r="B118" s="43"/>
      <c r="C118" s="43"/>
      <c r="D118" s="43"/>
      <c r="E118" s="43"/>
      <c r="F118" s="43"/>
      <c r="G118" s="43"/>
      <c r="H118" s="43"/>
      <c r="I118" s="43"/>
      <c r="J118" s="43"/>
      <c r="K118" s="43"/>
      <c r="L118" s="43"/>
      <c r="M118" s="44"/>
    </row>
    <row r="119" customHeight="1" spans="1:13">
      <c r="A119" s="42"/>
      <c r="B119" s="43"/>
      <c r="C119" s="43"/>
      <c r="D119" s="43"/>
      <c r="E119" s="43"/>
      <c r="F119" s="43"/>
      <c r="G119" s="43"/>
      <c r="H119" s="43"/>
      <c r="I119" s="43"/>
      <c r="J119" s="43"/>
      <c r="K119" s="43"/>
      <c r="L119" s="43"/>
      <c r="M119" s="44"/>
    </row>
    <row r="120" customHeight="1" spans="1:13">
      <c r="A120" s="42"/>
      <c r="B120" s="43"/>
      <c r="C120" s="43"/>
      <c r="D120" s="43"/>
      <c r="E120" s="43"/>
      <c r="F120" s="43"/>
      <c r="G120" s="43"/>
      <c r="H120" s="43"/>
      <c r="I120" s="43"/>
      <c r="J120" s="43"/>
      <c r="K120" s="43"/>
      <c r="L120" s="43"/>
      <c r="M120" s="44"/>
    </row>
    <row r="121" customHeight="1" spans="1:13">
      <c r="A121" s="42"/>
      <c r="B121" s="43"/>
      <c r="C121" s="43"/>
      <c r="D121" s="43"/>
      <c r="E121" s="43"/>
      <c r="F121" s="43"/>
      <c r="G121" s="43"/>
      <c r="H121" s="43"/>
      <c r="I121" s="43"/>
      <c r="J121" s="43"/>
      <c r="K121" s="43"/>
      <c r="L121" s="43"/>
      <c r="M121" s="44"/>
    </row>
    <row r="122" customHeight="1" spans="1:13">
      <c r="A122" s="42"/>
      <c r="B122" s="43"/>
      <c r="C122" s="43"/>
      <c r="D122" s="43"/>
      <c r="E122" s="43"/>
      <c r="F122" s="43"/>
      <c r="G122" s="43"/>
      <c r="H122" s="43"/>
      <c r="I122" s="43"/>
      <c r="J122" s="43"/>
      <c r="K122" s="43"/>
      <c r="L122" s="43"/>
      <c r="M122" s="44"/>
    </row>
    <row r="123" customHeight="1" spans="1:13">
      <c r="A123" s="42"/>
      <c r="B123" s="43"/>
      <c r="C123" s="43"/>
      <c r="D123" s="43"/>
      <c r="E123" s="43"/>
      <c r="F123" s="43"/>
      <c r="G123" s="43"/>
      <c r="H123" s="43"/>
      <c r="I123" s="43"/>
      <c r="J123" s="43"/>
      <c r="K123" s="43"/>
      <c r="L123" s="43"/>
      <c r="M123" s="44"/>
    </row>
    <row r="124" customHeight="1" spans="1:13">
      <c r="A124" s="42"/>
      <c r="B124" s="43"/>
      <c r="C124" s="43"/>
      <c r="D124" s="43"/>
      <c r="E124" s="43"/>
      <c r="F124" s="43"/>
      <c r="G124" s="43"/>
      <c r="H124" s="43"/>
      <c r="I124" s="43"/>
      <c r="J124" s="43"/>
      <c r="K124" s="43"/>
      <c r="L124" s="43"/>
      <c r="M124" s="44"/>
    </row>
    <row r="125" customHeight="1" spans="1:13">
      <c r="A125" s="42"/>
      <c r="B125" s="43"/>
      <c r="C125" s="43"/>
      <c r="D125" s="43"/>
      <c r="E125" s="43"/>
      <c r="F125" s="43"/>
      <c r="G125" s="43"/>
      <c r="H125" s="43"/>
      <c r="I125" s="43"/>
      <c r="J125" s="43"/>
      <c r="K125" s="43"/>
      <c r="L125" s="43"/>
      <c r="M125" s="44"/>
    </row>
    <row r="126" customHeight="1" spans="1:13">
      <c r="A126" s="42"/>
      <c r="B126" s="43"/>
      <c r="C126" s="43"/>
      <c r="D126" s="43"/>
      <c r="E126" s="43"/>
      <c r="F126" s="43"/>
      <c r="G126" s="43"/>
      <c r="H126" s="43"/>
      <c r="I126" s="43"/>
      <c r="J126" s="43"/>
      <c r="K126" s="43"/>
      <c r="L126" s="43"/>
      <c r="M126" s="44"/>
    </row>
    <row r="127" customHeight="1" spans="1:13">
      <c r="A127" s="42"/>
      <c r="B127" s="43"/>
      <c r="C127" s="43"/>
      <c r="D127" s="43"/>
      <c r="E127" s="43"/>
      <c r="F127" s="43"/>
      <c r="G127" s="43"/>
      <c r="H127" s="43"/>
      <c r="I127" s="43"/>
      <c r="J127" s="43"/>
      <c r="K127" s="43"/>
      <c r="L127" s="43"/>
      <c r="M127" s="44"/>
    </row>
    <row r="128" customHeight="1" spans="1:13">
      <c r="A128" s="42"/>
      <c r="B128" s="43"/>
      <c r="C128" s="43"/>
      <c r="D128" s="43"/>
      <c r="E128" s="43"/>
      <c r="F128" s="43"/>
      <c r="G128" s="43"/>
      <c r="H128" s="43"/>
      <c r="I128" s="43"/>
      <c r="J128" s="43"/>
      <c r="K128" s="43"/>
      <c r="L128" s="43"/>
      <c r="M128" s="44"/>
    </row>
    <row r="129" customHeight="1" spans="1:13">
      <c r="A129" s="42"/>
      <c r="B129" s="43"/>
      <c r="C129" s="43"/>
      <c r="D129" s="43"/>
      <c r="E129" s="43"/>
      <c r="F129" s="43"/>
      <c r="G129" s="43"/>
      <c r="H129" s="43"/>
      <c r="I129" s="43"/>
      <c r="J129" s="43"/>
      <c r="K129" s="43"/>
      <c r="L129" s="43"/>
      <c r="M129" s="44"/>
    </row>
    <row r="130" customHeight="1" spans="1:13">
      <c r="A130" s="42"/>
      <c r="B130" s="43"/>
      <c r="C130" s="43"/>
      <c r="D130" s="43"/>
      <c r="E130" s="43"/>
      <c r="F130" s="43"/>
      <c r="G130" s="43"/>
      <c r="H130" s="43"/>
      <c r="I130" s="43"/>
      <c r="J130" s="43"/>
      <c r="K130" s="43"/>
      <c r="L130" s="43"/>
      <c r="M130" s="44"/>
    </row>
    <row r="131" customHeight="1" spans="1:13">
      <c r="A131" s="42"/>
      <c r="B131" s="43"/>
      <c r="C131" s="43"/>
      <c r="D131" s="43"/>
      <c r="E131" s="43"/>
      <c r="F131" s="43"/>
      <c r="G131" s="43"/>
      <c r="H131" s="43"/>
      <c r="I131" s="43"/>
      <c r="J131" s="43"/>
      <c r="K131" s="43"/>
      <c r="L131" s="43"/>
      <c r="M131" s="44"/>
    </row>
    <row r="132" customHeight="1" spans="1:13">
      <c r="A132" s="42"/>
      <c r="B132" s="43"/>
      <c r="C132" s="43"/>
      <c r="D132" s="43"/>
      <c r="E132" s="43"/>
      <c r="F132" s="43"/>
      <c r="G132" s="43"/>
      <c r="H132" s="43"/>
      <c r="I132" s="43"/>
      <c r="J132" s="43"/>
      <c r="K132" s="43"/>
      <c r="L132" s="43"/>
      <c r="M132" s="44"/>
    </row>
    <row r="133" customHeight="1" spans="1:13">
      <c r="A133" s="42"/>
      <c r="B133" s="43"/>
      <c r="C133" s="43"/>
      <c r="D133" s="43"/>
      <c r="E133" s="43"/>
      <c r="F133" s="43"/>
      <c r="G133" s="43"/>
      <c r="H133" s="43"/>
      <c r="I133" s="43"/>
      <c r="J133" s="43"/>
      <c r="K133" s="43"/>
      <c r="L133" s="43"/>
      <c r="M133" s="44"/>
    </row>
    <row r="134" customHeight="1" spans="1:13">
      <c r="A134" s="42"/>
      <c r="B134" s="43"/>
      <c r="C134" s="43"/>
      <c r="D134" s="43"/>
      <c r="E134" s="43"/>
      <c r="F134" s="43"/>
      <c r="G134" s="43"/>
      <c r="H134" s="43"/>
      <c r="I134" s="43"/>
      <c r="J134" s="43"/>
      <c r="K134" s="43"/>
      <c r="L134" s="43"/>
      <c r="M134" s="44"/>
    </row>
    <row r="135" customHeight="1" spans="1:13">
      <c r="A135" s="42"/>
      <c r="B135" s="43"/>
      <c r="C135" s="43"/>
      <c r="D135" s="43"/>
      <c r="E135" s="43"/>
      <c r="F135" s="43"/>
      <c r="G135" s="43"/>
      <c r="H135" s="43"/>
      <c r="I135" s="43"/>
      <c r="J135" s="43"/>
      <c r="K135" s="43"/>
      <c r="L135" s="43"/>
      <c r="M135" s="44"/>
    </row>
    <row r="136" customHeight="1" spans="1:13">
      <c r="A136" s="42"/>
      <c r="B136" s="43"/>
      <c r="C136" s="43"/>
      <c r="D136" s="43"/>
      <c r="E136" s="43"/>
      <c r="F136" s="43"/>
      <c r="G136" s="43"/>
      <c r="H136" s="43"/>
      <c r="I136" s="43"/>
      <c r="J136" s="43"/>
      <c r="K136" s="43"/>
      <c r="L136" s="43"/>
      <c r="M136" s="44"/>
    </row>
    <row r="137" customHeight="1" spans="1:13">
      <c r="A137" s="42"/>
      <c r="B137" s="43"/>
      <c r="C137" s="43"/>
      <c r="D137" s="43"/>
      <c r="E137" s="43"/>
      <c r="F137" s="43"/>
      <c r="G137" s="43"/>
      <c r="H137" s="43"/>
      <c r="I137" s="43"/>
      <c r="J137" s="43"/>
      <c r="K137" s="43"/>
      <c r="L137" s="43"/>
      <c r="M137" s="44"/>
    </row>
    <row r="138" customHeight="1" spans="1:13">
      <c r="A138" s="42"/>
      <c r="B138" s="43"/>
      <c r="C138" s="43"/>
      <c r="D138" s="43"/>
      <c r="E138" s="43"/>
      <c r="F138" s="43"/>
      <c r="G138" s="43"/>
      <c r="H138" s="43"/>
      <c r="I138" s="43"/>
      <c r="J138" s="43"/>
      <c r="K138" s="43"/>
      <c r="L138" s="43"/>
      <c r="M138" s="44"/>
    </row>
    <row r="139" customHeight="1" spans="1:13">
      <c r="A139" s="42"/>
      <c r="B139" s="43"/>
      <c r="C139" s="43"/>
      <c r="D139" s="43"/>
      <c r="E139" s="43"/>
      <c r="F139" s="43"/>
      <c r="G139" s="43"/>
      <c r="H139" s="43"/>
      <c r="I139" s="43"/>
      <c r="J139" s="43"/>
      <c r="K139" s="43"/>
      <c r="L139" s="43"/>
      <c r="M139" s="44"/>
    </row>
    <row r="140" customHeight="1" spans="1:13">
      <c r="A140" s="42"/>
      <c r="B140" s="43"/>
      <c r="C140" s="43"/>
      <c r="D140" s="43"/>
      <c r="E140" s="43"/>
      <c r="F140" s="43"/>
      <c r="G140" s="43"/>
      <c r="H140" s="43"/>
      <c r="I140" s="43"/>
      <c r="J140" s="43"/>
      <c r="K140" s="43"/>
      <c r="L140" s="43"/>
      <c r="M140" s="44"/>
    </row>
    <row r="141" customHeight="1" spans="1:13">
      <c r="A141" s="42"/>
      <c r="B141" s="43"/>
      <c r="C141" s="43"/>
      <c r="D141" s="43"/>
      <c r="E141" s="43"/>
      <c r="F141" s="43"/>
      <c r="G141" s="43"/>
      <c r="H141" s="43"/>
      <c r="I141" s="43"/>
      <c r="J141" s="43"/>
      <c r="K141" s="43"/>
      <c r="L141" s="43"/>
      <c r="M141" s="44"/>
    </row>
    <row r="142" customHeight="1" spans="1:13">
      <c r="A142" s="42"/>
      <c r="B142" s="43"/>
      <c r="C142" s="43"/>
      <c r="D142" s="43"/>
      <c r="E142" s="43"/>
      <c r="F142" s="43"/>
      <c r="G142" s="43"/>
      <c r="H142" s="43"/>
      <c r="I142" s="43"/>
      <c r="J142" s="43"/>
      <c r="K142" s="43"/>
      <c r="L142" s="43"/>
      <c r="M142" s="44"/>
    </row>
    <row r="143" customHeight="1" spans="1:13">
      <c r="A143" s="42"/>
      <c r="B143" s="43"/>
      <c r="C143" s="43"/>
      <c r="D143" s="43"/>
      <c r="E143" s="43"/>
      <c r="F143" s="43"/>
      <c r="G143" s="43"/>
      <c r="H143" s="43"/>
      <c r="I143" s="43"/>
      <c r="J143" s="43"/>
      <c r="K143" s="43"/>
      <c r="L143" s="43"/>
      <c r="M143" s="44"/>
    </row>
    <row r="144" customHeight="1" spans="1:13">
      <c r="A144" s="42"/>
      <c r="B144" s="43"/>
      <c r="C144" s="43"/>
      <c r="D144" s="43"/>
      <c r="E144" s="43"/>
      <c r="F144" s="43"/>
      <c r="G144" s="43"/>
      <c r="H144" s="43"/>
      <c r="I144" s="43"/>
      <c r="J144" s="43"/>
      <c r="K144" s="43"/>
      <c r="L144" s="43"/>
      <c r="M144" s="44"/>
    </row>
    <row r="145" customHeight="1" spans="1:13">
      <c r="A145" s="42"/>
      <c r="B145" s="43"/>
      <c r="C145" s="43"/>
      <c r="D145" s="43"/>
      <c r="E145" s="43"/>
      <c r="F145" s="43"/>
      <c r="G145" s="43"/>
      <c r="H145" s="43"/>
      <c r="I145" s="43"/>
      <c r="J145" s="43"/>
      <c r="K145" s="43"/>
      <c r="L145" s="43"/>
      <c r="M145" s="44"/>
    </row>
    <row r="146" customHeight="1" spans="1:13">
      <c r="A146" s="42"/>
      <c r="B146" s="43"/>
      <c r="C146" s="43"/>
      <c r="D146" s="43"/>
      <c r="E146" s="43"/>
      <c r="F146" s="43"/>
      <c r="G146" s="43"/>
      <c r="H146" s="43"/>
      <c r="I146" s="43"/>
      <c r="J146" s="43"/>
      <c r="K146" s="43"/>
      <c r="L146" s="43"/>
      <c r="M146" s="44"/>
    </row>
    <row r="147" customHeight="1" spans="1:13">
      <c r="A147" s="42"/>
      <c r="B147" s="43"/>
      <c r="C147" s="43"/>
      <c r="D147" s="43"/>
      <c r="E147" s="43"/>
      <c r="F147" s="43"/>
      <c r="G147" s="43"/>
      <c r="H147" s="43"/>
      <c r="I147" s="43"/>
      <c r="J147" s="43"/>
      <c r="K147" s="43"/>
      <c r="L147" s="43"/>
      <c r="M147" s="44"/>
    </row>
    <row r="148" ht="15" customHeight="1" spans="1:13">
      <c r="A148" s="42"/>
      <c r="B148" s="43"/>
      <c r="C148" s="43"/>
      <c r="D148" s="43"/>
      <c r="E148" s="43"/>
      <c r="F148" s="43"/>
      <c r="G148" s="43"/>
      <c r="H148" s="43"/>
      <c r="I148" s="43"/>
      <c r="J148" s="43"/>
      <c r="K148" s="43"/>
      <c r="L148" s="43"/>
      <c r="M148" s="44"/>
    </row>
    <row r="149" customHeight="1" spans="1:13">
      <c r="A149" s="42"/>
      <c r="B149" s="43"/>
      <c r="C149" s="43"/>
      <c r="D149" s="43"/>
      <c r="E149" s="43"/>
      <c r="F149" s="43"/>
      <c r="G149" s="43"/>
      <c r="H149" s="43"/>
      <c r="I149" s="43"/>
      <c r="J149" s="43"/>
      <c r="K149" s="43"/>
      <c r="L149" s="43"/>
      <c r="M149" s="44"/>
    </row>
    <row r="150" customHeight="1" spans="1:13">
      <c r="A150" s="42"/>
      <c r="B150" s="43"/>
      <c r="C150" s="43"/>
      <c r="D150" s="43"/>
      <c r="E150" s="43"/>
      <c r="F150" s="43"/>
      <c r="G150" s="43"/>
      <c r="H150" s="43"/>
      <c r="I150" s="43"/>
      <c r="J150" s="43"/>
      <c r="K150" s="43"/>
      <c r="L150" s="43"/>
      <c r="M150" s="44"/>
    </row>
    <row r="151" customHeight="1" spans="1:13">
      <c r="A151" s="42"/>
      <c r="B151" s="43"/>
      <c r="C151" s="43"/>
      <c r="D151" s="43"/>
      <c r="E151" s="43"/>
      <c r="F151" s="43"/>
      <c r="G151" s="43"/>
      <c r="H151" s="43"/>
      <c r="I151" s="43"/>
      <c r="J151" s="43"/>
      <c r="K151" s="43"/>
      <c r="L151" s="43"/>
      <c r="M151" s="44"/>
    </row>
    <row r="152" customHeight="1" spans="1:13">
      <c r="A152" s="42"/>
      <c r="B152" s="43"/>
      <c r="C152" s="43"/>
      <c r="D152" s="43"/>
      <c r="E152" s="43"/>
      <c r="F152" s="43"/>
      <c r="G152" s="43"/>
      <c r="H152" s="43"/>
      <c r="I152" s="43"/>
      <c r="J152" s="43"/>
      <c r="K152" s="43"/>
      <c r="L152" s="43"/>
      <c r="M152" s="44"/>
    </row>
    <row r="153" ht="15" customHeight="1" spans="1:13">
      <c r="A153" s="42"/>
      <c r="B153" s="43"/>
      <c r="C153" s="43"/>
      <c r="D153" s="43"/>
      <c r="E153" s="43"/>
      <c r="F153" s="43"/>
      <c r="G153" s="43"/>
      <c r="H153" s="43"/>
      <c r="I153" s="43"/>
      <c r="J153" s="43"/>
      <c r="K153" s="43"/>
      <c r="L153" s="43"/>
      <c r="M153" s="44"/>
    </row>
    <row r="154" customHeight="1" spans="1:13">
      <c r="A154" s="42"/>
      <c r="B154" s="43"/>
      <c r="C154" s="43"/>
      <c r="D154" s="43"/>
      <c r="E154" s="43"/>
      <c r="F154" s="43"/>
      <c r="G154" s="43"/>
      <c r="H154" s="43"/>
      <c r="I154" s="43"/>
      <c r="J154" s="43"/>
      <c r="K154" s="43"/>
      <c r="L154" s="43"/>
      <c r="M154" s="44"/>
    </row>
    <row r="155" customHeight="1" spans="1:13">
      <c r="A155" s="42"/>
      <c r="B155" s="43"/>
      <c r="C155" s="43"/>
      <c r="D155" s="43"/>
      <c r="E155" s="43"/>
      <c r="F155" s="43"/>
      <c r="G155" s="43"/>
      <c r="H155" s="43"/>
      <c r="I155" s="43"/>
      <c r="J155" s="43"/>
      <c r="K155" s="43"/>
      <c r="L155" s="43"/>
      <c r="M155" s="44"/>
    </row>
    <row r="156" ht="15" customHeight="1" spans="1:13">
      <c r="A156" s="42"/>
      <c r="B156" s="43"/>
      <c r="C156" s="43"/>
      <c r="D156" s="43"/>
      <c r="E156" s="43"/>
      <c r="F156" s="43"/>
      <c r="G156" s="43"/>
      <c r="H156" s="43"/>
      <c r="I156" s="43"/>
      <c r="J156" s="43"/>
      <c r="K156" s="43"/>
      <c r="L156" s="43"/>
      <c r="M156" s="44"/>
    </row>
    <row r="157" customHeight="1" spans="1:13">
      <c r="A157" s="42"/>
      <c r="B157" s="43"/>
      <c r="C157" s="43"/>
      <c r="D157" s="43"/>
      <c r="E157" s="43"/>
      <c r="F157" s="43"/>
      <c r="G157" s="43"/>
      <c r="H157" s="43"/>
      <c r="I157" s="43"/>
      <c r="J157" s="43"/>
      <c r="K157" s="43"/>
      <c r="L157" s="43"/>
      <c r="M157" s="44"/>
    </row>
    <row r="158" customHeight="1" spans="1:13">
      <c r="A158" s="42"/>
      <c r="B158" s="43"/>
      <c r="C158" s="43"/>
      <c r="D158" s="43"/>
      <c r="E158" s="43"/>
      <c r="F158" s="43"/>
      <c r="G158" s="43"/>
      <c r="H158" s="43"/>
      <c r="I158" s="43"/>
      <c r="J158" s="43"/>
      <c r="K158" s="43"/>
      <c r="L158" s="43"/>
      <c r="M158" s="44"/>
    </row>
    <row r="159" customHeight="1" spans="1:13">
      <c r="A159" s="39"/>
      <c r="B159" s="40"/>
      <c r="C159" s="40"/>
      <c r="D159" s="40"/>
      <c r="E159" s="40"/>
      <c r="F159" s="40"/>
      <c r="G159" s="40"/>
      <c r="H159" s="40"/>
      <c r="I159" s="40"/>
      <c r="J159" s="40"/>
      <c r="K159" s="40"/>
      <c r="L159" s="40"/>
      <c r="M159" s="41"/>
    </row>
    <row r="160" customHeight="1" spans="1:13">
      <c r="A160" s="42"/>
      <c r="B160" s="43"/>
      <c r="C160" s="43"/>
      <c r="D160" s="43"/>
      <c r="E160" s="43"/>
      <c r="F160" s="43"/>
      <c r="G160" s="43"/>
      <c r="H160" s="43"/>
      <c r="I160" s="43"/>
      <c r="J160" s="43"/>
      <c r="K160" s="43"/>
      <c r="L160" s="43"/>
      <c r="M160" s="44"/>
    </row>
    <row r="161" ht="12.75" spans="1:13">
      <c r="A161" s="42"/>
      <c r="B161" s="43"/>
      <c r="C161" s="43"/>
      <c r="D161" s="43"/>
      <c r="E161" s="43"/>
      <c r="F161" s="43"/>
      <c r="G161" s="43"/>
      <c r="H161" s="43"/>
      <c r="I161" s="43"/>
      <c r="J161" s="43"/>
      <c r="K161" s="43"/>
      <c r="L161" s="43"/>
      <c r="M161" s="44"/>
    </row>
    <row r="162" ht="12.75" spans="1:13">
      <c r="A162" s="42"/>
      <c r="B162" s="43"/>
      <c r="C162" s="43"/>
      <c r="D162" s="43"/>
      <c r="E162" s="43"/>
      <c r="F162" s="43"/>
      <c r="G162" s="43"/>
      <c r="H162" s="43"/>
      <c r="I162" s="43"/>
      <c r="J162" s="43"/>
      <c r="K162" s="43"/>
      <c r="L162" s="43"/>
      <c r="M162" s="44"/>
    </row>
    <row r="163" customHeight="1" spans="1:13">
      <c r="A163" s="42"/>
      <c r="B163" s="43"/>
      <c r="C163" s="43"/>
      <c r="D163" s="43"/>
      <c r="E163" s="43"/>
      <c r="F163" s="43"/>
      <c r="G163" s="43"/>
      <c r="H163" s="43"/>
      <c r="I163" s="43"/>
      <c r="J163" s="43"/>
      <c r="K163" s="43"/>
      <c r="L163" s="43"/>
      <c r="M163" s="44"/>
    </row>
    <row r="164" customHeight="1" spans="1:13">
      <c r="A164" s="42"/>
      <c r="B164" s="43"/>
      <c r="C164" s="43"/>
      <c r="D164" s="43"/>
      <c r="E164" s="43"/>
      <c r="F164" s="43"/>
      <c r="G164" s="43"/>
      <c r="H164" s="43"/>
      <c r="I164" s="43"/>
      <c r="J164" s="43"/>
      <c r="K164" s="43"/>
      <c r="L164" s="43"/>
      <c r="M164" s="44"/>
    </row>
    <row r="165" customHeight="1" spans="1:13">
      <c r="A165" s="42"/>
      <c r="B165" s="43"/>
      <c r="C165" s="43"/>
      <c r="D165" s="43"/>
      <c r="E165" s="43"/>
      <c r="F165" s="43"/>
      <c r="G165" s="43"/>
      <c r="H165" s="43"/>
      <c r="I165" s="43"/>
      <c r="J165" s="43"/>
      <c r="K165" s="43"/>
      <c r="L165" s="43"/>
      <c r="M165" s="44"/>
    </row>
    <row r="166" ht="12.75" spans="1:13">
      <c r="A166" s="42"/>
      <c r="B166" s="43"/>
      <c r="C166" s="43"/>
      <c r="D166" s="43"/>
      <c r="E166" s="43"/>
      <c r="F166" s="43"/>
      <c r="G166" s="43"/>
      <c r="H166" s="43"/>
      <c r="I166" s="43"/>
      <c r="J166" s="43"/>
      <c r="K166" s="43"/>
      <c r="L166" s="43"/>
      <c r="M166" s="44"/>
    </row>
    <row r="167" customHeight="1" spans="1:13">
      <c r="A167" s="42"/>
      <c r="B167" s="43"/>
      <c r="C167" s="43"/>
      <c r="D167" s="43"/>
      <c r="E167" s="43"/>
      <c r="F167" s="43"/>
      <c r="G167" s="43"/>
      <c r="H167" s="43"/>
      <c r="I167" s="43"/>
      <c r="J167" s="43"/>
      <c r="K167" s="43"/>
      <c r="L167" s="43"/>
      <c r="M167" s="44"/>
    </row>
    <row r="168" customHeight="1" spans="1:13">
      <c r="A168" s="42"/>
      <c r="B168" s="43"/>
      <c r="C168" s="43"/>
      <c r="D168" s="43"/>
      <c r="E168" s="43"/>
      <c r="F168" s="43"/>
      <c r="G168" s="43"/>
      <c r="H168" s="43"/>
      <c r="I168" s="43"/>
      <c r="J168" s="43"/>
      <c r="K168" s="43"/>
      <c r="L168" s="43"/>
      <c r="M168" s="44"/>
    </row>
    <row r="169" ht="12.75" spans="1:13">
      <c r="A169" s="42"/>
      <c r="B169" s="43"/>
      <c r="C169" s="43"/>
      <c r="D169" s="43"/>
      <c r="E169" s="43"/>
      <c r="F169" s="43"/>
      <c r="G169" s="43"/>
      <c r="H169" s="43"/>
      <c r="I169" s="43"/>
      <c r="J169" s="43"/>
      <c r="K169" s="43"/>
      <c r="L169" s="43"/>
      <c r="M169" s="44"/>
    </row>
    <row r="170" ht="12.75" spans="1:13">
      <c r="A170" s="42"/>
      <c r="B170" s="43"/>
      <c r="C170" s="43"/>
      <c r="D170" s="43"/>
      <c r="E170" s="43"/>
      <c r="F170" s="43"/>
      <c r="G170" s="43"/>
      <c r="H170" s="43"/>
      <c r="I170" s="43"/>
      <c r="J170" s="43"/>
      <c r="K170" s="43"/>
      <c r="L170" s="43"/>
      <c r="M170" s="44"/>
    </row>
    <row r="171" customHeight="1" spans="1:13">
      <c r="A171" s="42"/>
      <c r="B171" s="43"/>
      <c r="C171" s="43"/>
      <c r="D171" s="43"/>
      <c r="E171" s="43"/>
      <c r="F171" s="43"/>
      <c r="G171" s="43"/>
      <c r="H171" s="43"/>
      <c r="I171" s="43"/>
      <c r="J171" s="43"/>
      <c r="K171" s="43"/>
      <c r="L171" s="43"/>
      <c r="M171" s="44"/>
    </row>
    <row r="172" customHeight="1" spans="1:13">
      <c r="A172" s="42"/>
      <c r="B172" s="43"/>
      <c r="C172" s="43"/>
      <c r="D172" s="43"/>
      <c r="E172" s="43"/>
      <c r="F172" s="43"/>
      <c r="G172" s="43"/>
      <c r="H172" s="43"/>
      <c r="I172" s="43"/>
      <c r="J172" s="43"/>
      <c r="K172" s="43"/>
      <c r="L172" s="43"/>
      <c r="M172" s="44"/>
    </row>
    <row r="173" customHeight="1" spans="1:13">
      <c r="A173" s="42"/>
      <c r="B173" s="43"/>
      <c r="C173" s="43"/>
      <c r="D173" s="43"/>
      <c r="E173" s="43"/>
      <c r="F173" s="43"/>
      <c r="G173" s="43"/>
      <c r="H173" s="43"/>
      <c r="I173" s="43"/>
      <c r="J173" s="43"/>
      <c r="K173" s="43"/>
      <c r="L173" s="43"/>
      <c r="M173" s="44"/>
    </row>
    <row r="174" customHeight="1" spans="1:13">
      <c r="A174" s="42"/>
      <c r="B174" s="43"/>
      <c r="C174" s="43"/>
      <c r="D174" s="43"/>
      <c r="E174" s="43"/>
      <c r="F174" s="43"/>
      <c r="G174" s="43"/>
      <c r="H174" s="43"/>
      <c r="I174" s="43"/>
      <c r="J174" s="43"/>
      <c r="K174" s="43"/>
      <c r="L174" s="43"/>
      <c r="M174" s="44"/>
    </row>
    <row r="175" customHeight="1" spans="1:13">
      <c r="A175" s="42"/>
      <c r="B175" s="43"/>
      <c r="C175" s="43"/>
      <c r="D175" s="43"/>
      <c r="E175" s="43"/>
      <c r="F175" s="43"/>
      <c r="G175" s="43"/>
      <c r="H175" s="43"/>
      <c r="I175" s="43"/>
      <c r="J175" s="43"/>
      <c r="K175" s="43"/>
      <c r="L175" s="43"/>
      <c r="M175" s="44"/>
    </row>
    <row r="176" customHeight="1" spans="1:13">
      <c r="A176" s="42"/>
      <c r="B176" s="43"/>
      <c r="C176" s="43"/>
      <c r="D176" s="43"/>
      <c r="E176" s="43"/>
      <c r="F176" s="43"/>
      <c r="G176" s="43"/>
      <c r="H176" s="43"/>
      <c r="I176" s="43"/>
      <c r="J176" s="43"/>
      <c r="K176" s="43"/>
      <c r="L176" s="43"/>
      <c r="M176" s="44"/>
    </row>
    <row r="177" customHeight="1" spans="1:13">
      <c r="A177" s="42"/>
      <c r="B177" s="43"/>
      <c r="C177" s="43"/>
      <c r="D177" s="43"/>
      <c r="E177" s="43"/>
      <c r="F177" s="43"/>
      <c r="G177" s="43"/>
      <c r="H177" s="43"/>
      <c r="I177" s="43"/>
      <c r="J177" s="43"/>
      <c r="K177" s="43"/>
      <c r="L177" s="43"/>
      <c r="M177" s="44"/>
    </row>
    <row r="178" customHeight="1" spans="1:13">
      <c r="A178" s="42"/>
      <c r="B178" s="43"/>
      <c r="C178" s="43"/>
      <c r="D178" s="43"/>
      <c r="E178" s="43"/>
      <c r="F178" s="43"/>
      <c r="G178" s="43"/>
      <c r="H178" s="43"/>
      <c r="I178" s="43"/>
      <c r="J178" s="43"/>
      <c r="K178" s="43"/>
      <c r="L178" s="43"/>
      <c r="M178" s="44"/>
    </row>
    <row r="179" customHeight="1" spans="1:13">
      <c r="A179" s="42"/>
      <c r="B179" s="43"/>
      <c r="C179" s="43"/>
      <c r="D179" s="43"/>
      <c r="E179" s="43"/>
      <c r="F179" s="43"/>
      <c r="G179" s="43"/>
      <c r="H179" s="43"/>
      <c r="I179" s="43"/>
      <c r="J179" s="43"/>
      <c r="K179" s="43"/>
      <c r="L179" s="43"/>
      <c r="M179" s="44"/>
    </row>
    <row r="180" customHeight="1" spans="1:13">
      <c r="A180" s="42"/>
      <c r="B180" s="43"/>
      <c r="C180" s="43"/>
      <c r="D180" s="43"/>
      <c r="E180" s="43"/>
      <c r="F180" s="43"/>
      <c r="G180" s="43"/>
      <c r="H180" s="43"/>
      <c r="I180" s="43"/>
      <c r="J180" s="43"/>
      <c r="K180" s="43"/>
      <c r="L180" s="43"/>
      <c r="M180" s="44"/>
    </row>
    <row r="181" customHeight="1" spans="1:13">
      <c r="A181" s="42"/>
      <c r="B181" s="43"/>
      <c r="C181" s="43"/>
      <c r="D181" s="43"/>
      <c r="E181" s="43"/>
      <c r="F181" s="43"/>
      <c r="G181" s="43"/>
      <c r="H181" s="43"/>
      <c r="I181" s="43"/>
      <c r="J181" s="43"/>
      <c r="K181" s="43"/>
      <c r="L181" s="43"/>
      <c r="M181" s="44"/>
    </row>
    <row r="182" customHeight="1" spans="1:13">
      <c r="A182" s="42"/>
      <c r="B182" s="43"/>
      <c r="C182" s="43"/>
      <c r="D182" s="43"/>
      <c r="E182" s="43"/>
      <c r="F182" s="43"/>
      <c r="G182" s="43"/>
      <c r="H182" s="43"/>
      <c r="I182" s="43"/>
      <c r="J182" s="43"/>
      <c r="K182" s="43"/>
      <c r="L182" s="43"/>
      <c r="M182" s="44"/>
    </row>
    <row r="183" customHeight="1" spans="1:13">
      <c r="A183" s="42"/>
      <c r="B183" s="43"/>
      <c r="C183" s="43"/>
      <c r="D183" s="43"/>
      <c r="E183" s="43"/>
      <c r="F183" s="43"/>
      <c r="G183" s="43"/>
      <c r="H183" s="43"/>
      <c r="I183" s="43"/>
      <c r="J183" s="43"/>
      <c r="K183" s="43"/>
      <c r="L183" s="43"/>
      <c r="M183" s="44"/>
    </row>
    <row r="184" customHeight="1" spans="1:13">
      <c r="A184" s="42"/>
      <c r="B184" s="43"/>
      <c r="C184" s="43"/>
      <c r="D184" s="43"/>
      <c r="E184" s="43"/>
      <c r="F184" s="43"/>
      <c r="G184" s="43"/>
      <c r="H184" s="43"/>
      <c r="I184" s="43"/>
      <c r="J184" s="43"/>
      <c r="K184" s="43"/>
      <c r="L184" s="43"/>
      <c r="M184" s="44"/>
    </row>
    <row r="185" customHeight="1" spans="1:13">
      <c r="A185" s="42"/>
      <c r="B185" s="43"/>
      <c r="C185" s="43"/>
      <c r="D185" s="43"/>
      <c r="E185" s="43"/>
      <c r="F185" s="43"/>
      <c r="G185" s="43"/>
      <c r="H185" s="43"/>
      <c r="I185" s="43"/>
      <c r="J185" s="43"/>
      <c r="K185" s="43"/>
      <c r="L185" s="43"/>
      <c r="M185" s="44"/>
    </row>
    <row r="186" customHeight="1" spans="1:13">
      <c r="A186" s="42"/>
      <c r="B186" s="43"/>
      <c r="C186" s="43"/>
      <c r="D186" s="43"/>
      <c r="E186" s="43"/>
      <c r="F186" s="43"/>
      <c r="G186" s="43"/>
      <c r="H186" s="43"/>
      <c r="I186" s="43"/>
      <c r="J186" s="43"/>
      <c r="K186" s="43"/>
      <c r="L186" s="43"/>
      <c r="M186" s="44"/>
    </row>
    <row r="187" customHeight="1" spans="1:13">
      <c r="A187" s="42"/>
      <c r="B187" s="43"/>
      <c r="C187" s="43"/>
      <c r="D187" s="43"/>
      <c r="E187" s="43"/>
      <c r="F187" s="43"/>
      <c r="G187" s="43"/>
      <c r="H187" s="43"/>
      <c r="I187" s="43"/>
      <c r="J187" s="43"/>
      <c r="K187" s="43"/>
      <c r="L187" s="43"/>
      <c r="M187" s="44"/>
    </row>
    <row r="188" customHeight="1" spans="1:13">
      <c r="A188" s="42"/>
      <c r="B188" s="43"/>
      <c r="C188" s="43"/>
      <c r="D188" s="43"/>
      <c r="E188" s="43"/>
      <c r="F188" s="43"/>
      <c r="G188" s="43"/>
      <c r="H188" s="43"/>
      <c r="I188" s="43"/>
      <c r="J188" s="43"/>
      <c r="K188" s="43"/>
      <c r="L188" s="43"/>
      <c r="M188" s="44"/>
    </row>
    <row r="189" customHeight="1" spans="1:13">
      <c r="A189" s="42"/>
      <c r="B189" s="43"/>
      <c r="C189" s="43"/>
      <c r="D189" s="43"/>
      <c r="E189" s="43"/>
      <c r="F189" s="43"/>
      <c r="G189" s="43"/>
      <c r="H189" s="43"/>
      <c r="I189" s="43"/>
      <c r="J189" s="43"/>
      <c r="K189" s="43"/>
      <c r="L189" s="43"/>
      <c r="M189" s="44"/>
    </row>
    <row r="190" customHeight="1" spans="1:13">
      <c r="A190" s="42"/>
      <c r="B190" s="43"/>
      <c r="C190" s="43"/>
      <c r="D190" s="43"/>
      <c r="E190" s="43"/>
      <c r="F190" s="43"/>
      <c r="G190" s="43"/>
      <c r="H190" s="43"/>
      <c r="I190" s="43"/>
      <c r="J190" s="43"/>
      <c r="K190" s="43"/>
      <c r="L190" s="43"/>
      <c r="M190" s="44"/>
    </row>
    <row r="191" customHeight="1" spans="1:13">
      <c r="A191" s="42"/>
      <c r="B191" s="43"/>
      <c r="C191" s="43"/>
      <c r="D191" s="43"/>
      <c r="E191" s="43"/>
      <c r="F191" s="43"/>
      <c r="G191" s="43"/>
      <c r="H191" s="43"/>
      <c r="I191" s="43"/>
      <c r="J191" s="43"/>
      <c r="K191" s="43"/>
      <c r="L191" s="43"/>
      <c r="M191" s="44"/>
    </row>
    <row r="192" customHeight="1" spans="1:13">
      <c r="A192" s="42"/>
      <c r="B192" s="43"/>
      <c r="C192" s="43"/>
      <c r="D192" s="43"/>
      <c r="E192" s="43"/>
      <c r="F192" s="43"/>
      <c r="G192" s="43"/>
      <c r="H192" s="43"/>
      <c r="I192" s="43"/>
      <c r="J192" s="43"/>
      <c r="K192" s="43"/>
      <c r="L192" s="43"/>
      <c r="M192" s="44"/>
    </row>
    <row r="193" customHeight="1" spans="1:13">
      <c r="A193" s="42"/>
      <c r="B193" s="43"/>
      <c r="C193" s="43"/>
      <c r="D193" s="43"/>
      <c r="E193" s="43"/>
      <c r="F193" s="43"/>
      <c r="G193" s="43"/>
      <c r="H193" s="43"/>
      <c r="I193" s="43"/>
      <c r="J193" s="43"/>
      <c r="K193" s="43"/>
      <c r="L193" s="43"/>
      <c r="M193" s="44"/>
    </row>
    <row r="194" customHeight="1" spans="1:13">
      <c r="A194" s="42"/>
      <c r="B194" s="43"/>
      <c r="C194" s="43"/>
      <c r="D194" s="43"/>
      <c r="E194" s="43"/>
      <c r="F194" s="43"/>
      <c r="G194" s="43"/>
      <c r="H194" s="43"/>
      <c r="I194" s="43"/>
      <c r="J194" s="43"/>
      <c r="K194" s="43"/>
      <c r="L194" s="43"/>
      <c r="M194" s="44"/>
    </row>
    <row r="195" customHeight="1" spans="1:13">
      <c r="A195" s="42"/>
      <c r="B195" s="43"/>
      <c r="C195" s="43"/>
      <c r="D195" s="43"/>
      <c r="E195" s="43"/>
      <c r="F195" s="43"/>
      <c r="G195" s="43"/>
      <c r="H195" s="43"/>
      <c r="I195" s="43"/>
      <c r="J195" s="43"/>
      <c r="K195" s="43"/>
      <c r="L195" s="43"/>
      <c r="M195" s="44"/>
    </row>
    <row r="196" customHeight="1" spans="1:13">
      <c r="A196" s="42"/>
      <c r="B196" s="43"/>
      <c r="C196" s="43"/>
      <c r="D196" s="43"/>
      <c r="E196" s="43"/>
      <c r="F196" s="43"/>
      <c r="G196" s="43"/>
      <c r="H196" s="43"/>
      <c r="I196" s="43"/>
      <c r="J196" s="43"/>
      <c r="K196" s="43"/>
      <c r="L196" s="43"/>
      <c r="M196" s="44"/>
    </row>
    <row r="197" customHeight="1" spans="1:13">
      <c r="A197" s="42"/>
      <c r="B197" s="43"/>
      <c r="C197" s="43"/>
      <c r="D197" s="43"/>
      <c r="E197" s="43"/>
      <c r="F197" s="43"/>
      <c r="G197" s="43"/>
      <c r="H197" s="43"/>
      <c r="I197" s="43"/>
      <c r="J197" s="43"/>
      <c r="K197" s="43"/>
      <c r="L197" s="43"/>
      <c r="M197" s="44"/>
    </row>
    <row r="198" customHeight="1" spans="1:13">
      <c r="A198" s="42"/>
      <c r="B198" s="43"/>
      <c r="C198" s="43"/>
      <c r="D198" s="43"/>
      <c r="E198" s="43"/>
      <c r="F198" s="43"/>
      <c r="G198" s="43"/>
      <c r="H198" s="43"/>
      <c r="I198" s="43"/>
      <c r="J198" s="43"/>
      <c r="K198" s="43"/>
      <c r="L198" s="43"/>
      <c r="M198" s="44"/>
    </row>
    <row r="199" customHeight="1" spans="1:13">
      <c r="A199" s="42"/>
      <c r="B199" s="43"/>
      <c r="C199" s="43"/>
      <c r="D199" s="43"/>
      <c r="E199" s="43"/>
      <c r="F199" s="43"/>
      <c r="G199" s="43"/>
      <c r="H199" s="43"/>
      <c r="I199" s="43"/>
      <c r="J199" s="43"/>
      <c r="K199" s="43"/>
      <c r="L199" s="43"/>
      <c r="M199" s="44"/>
    </row>
    <row r="200" customHeight="1" spans="1:13">
      <c r="A200" s="42"/>
      <c r="B200" s="43"/>
      <c r="C200" s="43"/>
      <c r="D200" s="43"/>
      <c r="E200" s="43"/>
      <c r="F200" s="43"/>
      <c r="G200" s="43"/>
      <c r="H200" s="43"/>
      <c r="I200" s="43"/>
      <c r="J200" s="43"/>
      <c r="K200" s="43"/>
      <c r="L200" s="43"/>
      <c r="M200" s="44"/>
    </row>
    <row r="201" customHeight="1" spans="1:13">
      <c r="A201" s="42"/>
      <c r="B201" s="43"/>
      <c r="C201" s="43"/>
      <c r="D201" s="43"/>
      <c r="E201" s="43"/>
      <c r="F201" s="43"/>
      <c r="G201" s="43"/>
      <c r="H201" s="43"/>
      <c r="I201" s="43"/>
      <c r="J201" s="43"/>
      <c r="K201" s="43"/>
      <c r="L201" s="43"/>
      <c r="M201" s="44"/>
    </row>
    <row r="202" ht="15" customHeight="1" spans="1:13">
      <c r="A202" s="42"/>
      <c r="B202" s="43"/>
      <c r="C202" s="43"/>
      <c r="D202" s="43"/>
      <c r="E202" s="43"/>
      <c r="F202" s="43"/>
      <c r="G202" s="43"/>
      <c r="H202" s="43"/>
      <c r="I202" s="43"/>
      <c r="J202" s="43"/>
      <c r="K202" s="43"/>
      <c r="L202" s="43"/>
      <c r="M202" s="44"/>
    </row>
    <row r="203" customHeight="1" spans="1:13">
      <c r="A203" s="42"/>
      <c r="B203" s="43"/>
      <c r="C203" s="43"/>
      <c r="D203" s="43"/>
      <c r="E203" s="43"/>
      <c r="F203" s="43"/>
      <c r="G203" s="43"/>
      <c r="H203" s="43"/>
      <c r="I203" s="43"/>
      <c r="J203" s="43"/>
      <c r="K203" s="43"/>
      <c r="L203" s="43"/>
      <c r="M203" s="44"/>
    </row>
    <row r="204" customHeight="1" spans="1:13">
      <c r="A204" s="42"/>
      <c r="B204" s="43"/>
      <c r="C204" s="43"/>
      <c r="D204" s="43"/>
      <c r="E204" s="43"/>
      <c r="F204" s="43"/>
      <c r="G204" s="43"/>
      <c r="H204" s="43"/>
      <c r="I204" s="43"/>
      <c r="J204" s="43"/>
      <c r="K204" s="43"/>
      <c r="L204" s="43"/>
      <c r="M204" s="44"/>
    </row>
    <row r="205" customHeight="1" spans="1:13">
      <c r="A205" s="42"/>
      <c r="B205" s="43"/>
      <c r="C205" s="43"/>
      <c r="D205" s="43"/>
      <c r="E205" s="43"/>
      <c r="F205" s="43"/>
      <c r="G205" s="43"/>
      <c r="H205" s="43"/>
      <c r="I205" s="43"/>
      <c r="J205" s="43"/>
      <c r="K205" s="43"/>
      <c r="L205" s="43"/>
      <c r="M205" s="44"/>
    </row>
    <row r="206" customHeight="1" spans="1:13">
      <c r="A206" s="42"/>
      <c r="B206" s="43"/>
      <c r="C206" s="43"/>
      <c r="D206" s="43"/>
      <c r="E206" s="43"/>
      <c r="F206" s="43"/>
      <c r="G206" s="43"/>
      <c r="H206" s="43"/>
      <c r="I206" s="43"/>
      <c r="J206" s="43"/>
      <c r="K206" s="43"/>
      <c r="L206" s="43"/>
      <c r="M206" s="44"/>
    </row>
    <row r="207" ht="15" customHeight="1" spans="1:13">
      <c r="A207" s="42"/>
      <c r="B207" s="43"/>
      <c r="C207" s="43"/>
      <c r="D207" s="43"/>
      <c r="E207" s="43"/>
      <c r="F207" s="43"/>
      <c r="G207" s="43"/>
      <c r="H207" s="43"/>
      <c r="I207" s="43"/>
      <c r="J207" s="43"/>
      <c r="K207" s="43"/>
      <c r="L207" s="43"/>
      <c r="M207" s="44"/>
    </row>
    <row r="208" customHeight="1" spans="1:13">
      <c r="A208" s="42"/>
      <c r="B208" s="43"/>
      <c r="C208" s="43"/>
      <c r="D208" s="43"/>
      <c r="E208" s="43"/>
      <c r="F208" s="43"/>
      <c r="G208" s="43"/>
      <c r="H208" s="43"/>
      <c r="I208" s="43"/>
      <c r="J208" s="43"/>
      <c r="K208" s="43"/>
      <c r="L208" s="43"/>
      <c r="M208" s="44"/>
    </row>
    <row r="209" customHeight="1" spans="1:13">
      <c r="A209" s="42"/>
      <c r="B209" s="43"/>
      <c r="C209" s="43"/>
      <c r="D209" s="43"/>
      <c r="E209" s="43"/>
      <c r="F209" s="43"/>
      <c r="G209" s="43"/>
      <c r="H209" s="43"/>
      <c r="I209" s="43"/>
      <c r="J209" s="43"/>
      <c r="K209" s="43"/>
      <c r="L209" s="43"/>
      <c r="M209" s="44"/>
    </row>
    <row r="210" ht="15" customHeight="1" spans="1:13">
      <c r="A210" s="42"/>
      <c r="B210" s="43"/>
      <c r="C210" s="43"/>
      <c r="D210" s="43"/>
      <c r="E210" s="43"/>
      <c r="F210" s="43"/>
      <c r="G210" s="43"/>
      <c r="H210" s="43"/>
      <c r="I210" s="43"/>
      <c r="J210" s="43"/>
      <c r="K210" s="43"/>
      <c r="L210" s="43"/>
      <c r="M210" s="44"/>
    </row>
    <row r="211" customHeight="1" spans="1:13">
      <c r="A211" s="42"/>
      <c r="B211" s="43"/>
      <c r="C211" s="43"/>
      <c r="D211" s="43"/>
      <c r="E211" s="43"/>
      <c r="F211" s="43"/>
      <c r="G211" s="43"/>
      <c r="H211" s="43"/>
      <c r="I211" s="43"/>
      <c r="J211" s="43"/>
      <c r="K211" s="43"/>
      <c r="L211" s="43"/>
      <c r="M211" s="44"/>
    </row>
    <row r="212" customHeight="1" spans="1:13">
      <c r="A212" s="42"/>
      <c r="B212" s="43"/>
      <c r="C212" s="43"/>
      <c r="D212" s="43"/>
      <c r="E212" s="43"/>
      <c r="F212" s="43"/>
      <c r="G212" s="43"/>
      <c r="H212" s="43"/>
      <c r="I212" s="43"/>
      <c r="J212" s="43"/>
      <c r="K212" s="43"/>
      <c r="L212" s="43"/>
      <c r="M212" s="44"/>
    </row>
  </sheetData>
  <mergeCells count="20">
    <mergeCell ref="A1:C1"/>
    <mergeCell ref="E1:F1"/>
    <mergeCell ref="G1:H1"/>
    <mergeCell ref="I1:M1"/>
    <mergeCell ref="D2:E2"/>
    <mergeCell ref="D3:E3"/>
    <mergeCell ref="D4:E4"/>
    <mergeCell ref="D5:E5"/>
    <mergeCell ref="F5:H5"/>
    <mergeCell ref="I5:M5"/>
    <mergeCell ref="D6:E6"/>
    <mergeCell ref="F6:H6"/>
    <mergeCell ref="I6:M6"/>
    <mergeCell ref="A7:H53"/>
    <mergeCell ref="I7:M53"/>
    <mergeCell ref="A54:M104"/>
    <mergeCell ref="A105:M158"/>
    <mergeCell ref="A159:M212"/>
    <mergeCell ref="F2:H4"/>
    <mergeCell ref="I2:M4"/>
  </mergeCells>
  <dataValidations count="1">
    <dataValidation type="list" allowBlank="1" showInputMessage="1" showErrorMessage="1" sqref="I5">
      <formula1>"YES,NO"</formula1>
    </dataValidation>
  </dataValidations>
  <printOptions horizontalCentered="1" gridLines="1"/>
  <pageMargins left="0.7" right="0.7" top="0.75" bottom="0.75" header="0" footer="0"/>
  <pageSetup paperSize="1" scale="62" fitToHeight="0" pageOrder="overThenDown" orientation="landscape" cellComments="atEnd"/>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M212"/>
  <sheetViews>
    <sheetView showGridLines="0" zoomScale="66" zoomScaleNormal="66" workbookViewId="0">
      <selection activeCell="U66" sqref="U66"/>
    </sheetView>
  </sheetViews>
  <sheetFormatPr defaultColWidth="12.6637168141593" defaultRowHeight="15.75" customHeight="1"/>
  <cols>
    <col min="1" max="1" width="12.6637168141593" style="1"/>
    <col min="2" max="2" width="25.3362831858407" style="1" customWidth="1"/>
    <col min="3" max="3" width="19.7787610619469" style="1" customWidth="1"/>
    <col min="4" max="12" width="12.6637168141593" style="1"/>
    <col min="13" max="13" width="12.6637168141593" style="1" customWidth="1"/>
    <col min="14" max="16384" width="12.6637168141593" style="1"/>
  </cols>
  <sheetData>
    <row r="1" ht="30" customHeight="1" spans="1:13">
      <c r="A1" s="2" t="s">
        <v>306</v>
      </c>
      <c r="B1" s="3"/>
      <c r="C1" s="4"/>
      <c r="D1" s="5" t="s">
        <v>1</v>
      </c>
      <c r="E1" s="6" t="e">
        <f>'[1]Cover Page'!E1</f>
        <v>#REF!</v>
      </c>
      <c r="F1" s="7"/>
      <c r="G1" s="8" t="s">
        <v>82</v>
      </c>
      <c r="H1" s="5"/>
      <c r="I1" s="6" t="e">
        <f>'[1]Cover Page'!I1:L1</f>
        <v>#REF!</v>
      </c>
      <c r="J1" s="45"/>
      <c r="K1" s="45"/>
      <c r="L1" s="45"/>
      <c r="M1" s="7"/>
    </row>
    <row r="2" customHeight="1" spans="1:13">
      <c r="A2" s="9" t="s">
        <v>8</v>
      </c>
      <c r="B2" s="10" t="e">
        <f>'[1]Cover Page'!B2</f>
        <v>#REF!</v>
      </c>
      <c r="C2" s="11" t="s">
        <v>83</v>
      </c>
      <c r="D2" s="12" t="e">
        <f>'[1]Cover Page'!D2:E2</f>
        <v>#REF!</v>
      </c>
      <c r="E2" s="13"/>
      <c r="F2" s="14" t="s">
        <v>5</v>
      </c>
      <c r="G2" s="15"/>
      <c r="H2" s="16"/>
      <c r="I2" s="46" t="e">
        <f>'[1]Cover Page'!I2</f>
        <v>#REF!</v>
      </c>
      <c r="J2" s="47"/>
      <c r="K2" s="47"/>
      <c r="L2" s="47"/>
      <c r="M2" s="48"/>
    </row>
    <row r="3" customHeight="1" spans="1:13">
      <c r="A3" s="17" t="s">
        <v>84</v>
      </c>
      <c r="B3" s="18" t="e">
        <f>'[1]Cover Page'!B3</f>
        <v>#REF!</v>
      </c>
      <c r="C3" s="19" t="s">
        <v>26</v>
      </c>
      <c r="D3" s="20" t="e">
        <f>'[1]Cover Page'!D3:E3</f>
        <v>#REF!</v>
      </c>
      <c r="E3" s="21"/>
      <c r="F3" s="22"/>
      <c r="G3" s="23"/>
      <c r="H3" s="24"/>
      <c r="I3" s="49"/>
      <c r="J3" s="50"/>
      <c r="K3" s="50"/>
      <c r="L3" s="50"/>
      <c r="M3" s="51"/>
    </row>
    <row r="4" customHeight="1" spans="1:13">
      <c r="A4" s="17" t="s">
        <v>85</v>
      </c>
      <c r="B4" s="18" t="e">
        <f>'[1]Cover Page'!B4</f>
        <v>#REF!</v>
      </c>
      <c r="C4" s="19" t="s">
        <v>86</v>
      </c>
      <c r="D4" s="20" t="e">
        <f>'[1]Cover Page'!D4:E4</f>
        <v>#REF!</v>
      </c>
      <c r="E4" s="21"/>
      <c r="F4" s="25"/>
      <c r="G4" s="26"/>
      <c r="H4" s="27"/>
      <c r="I4" s="52"/>
      <c r="J4" s="53"/>
      <c r="K4" s="53"/>
      <c r="L4" s="53"/>
      <c r="M4" s="54"/>
    </row>
    <row r="5" customHeight="1" spans="1:13">
      <c r="A5" s="17" t="s">
        <v>87</v>
      </c>
      <c r="B5" s="18" t="e">
        <f>'[1]Cover Page'!B5</f>
        <v>#REF!</v>
      </c>
      <c r="C5" s="19" t="s">
        <v>21</v>
      </c>
      <c r="D5" s="20" t="e">
        <f>'[1]Cover Page'!D5:E5</f>
        <v>#REF!</v>
      </c>
      <c r="E5" s="21"/>
      <c r="F5" s="28" t="s">
        <v>3</v>
      </c>
      <c r="G5" s="29"/>
      <c r="H5" s="30"/>
      <c r="I5" s="55" t="e">
        <f>'[1]Cover Page'!I5</f>
        <v>#REF!</v>
      </c>
      <c r="J5" s="55"/>
      <c r="K5" s="55"/>
      <c r="L5" s="56"/>
      <c r="M5" s="57"/>
    </row>
    <row r="6" customHeight="1" spans="1:13">
      <c r="A6" s="31" t="s">
        <v>88</v>
      </c>
      <c r="B6" s="32" t="e">
        <f>'[1]Cover Page'!B6</f>
        <v>#REF!</v>
      </c>
      <c r="C6" s="33" t="s">
        <v>89</v>
      </c>
      <c r="D6" s="34" t="e">
        <f>'[1]Cover Page'!D6:E6</f>
        <v>#REF!</v>
      </c>
      <c r="E6" s="35"/>
      <c r="F6" s="36" t="s">
        <v>6</v>
      </c>
      <c r="G6" s="37"/>
      <c r="H6" s="38"/>
      <c r="I6" s="58" t="e">
        <f>'[1]Cover Page'!I6</f>
        <v>#REF!</v>
      </c>
      <c r="J6" s="58"/>
      <c r="K6" s="58"/>
      <c r="L6" s="59"/>
      <c r="M6" s="60"/>
    </row>
    <row r="7" customHeight="1" spans="1:13">
      <c r="A7" s="39"/>
      <c r="B7" s="40"/>
      <c r="C7" s="40"/>
      <c r="D7" s="40"/>
      <c r="E7" s="40"/>
      <c r="F7" s="40"/>
      <c r="G7" s="40"/>
      <c r="H7" s="41"/>
      <c r="I7" s="39"/>
      <c r="J7" s="40"/>
      <c r="K7" s="40"/>
      <c r="L7" s="40"/>
      <c r="M7" s="41"/>
    </row>
    <row r="8" customHeight="1" spans="1:13">
      <c r="A8" s="42"/>
      <c r="B8" s="43"/>
      <c r="C8" s="43"/>
      <c r="D8" s="43"/>
      <c r="E8" s="43"/>
      <c r="F8" s="43"/>
      <c r="G8" s="43"/>
      <c r="H8" s="44"/>
      <c r="I8" s="42"/>
      <c r="J8" s="43"/>
      <c r="K8" s="43"/>
      <c r="L8" s="43"/>
      <c r="M8" s="44"/>
    </row>
    <row r="9" ht="12.75" spans="1:13">
      <c r="A9" s="42"/>
      <c r="B9" s="43"/>
      <c r="C9" s="43"/>
      <c r="D9" s="43"/>
      <c r="E9" s="43"/>
      <c r="F9" s="43"/>
      <c r="G9" s="43"/>
      <c r="H9" s="44"/>
      <c r="I9" s="42"/>
      <c r="J9" s="43"/>
      <c r="K9" s="43"/>
      <c r="L9" s="43"/>
      <c r="M9" s="44"/>
    </row>
    <row r="10" ht="12.75" spans="1:13">
      <c r="A10" s="42"/>
      <c r="B10" s="43"/>
      <c r="C10" s="43"/>
      <c r="D10" s="43"/>
      <c r="E10" s="43"/>
      <c r="F10" s="43"/>
      <c r="G10" s="43"/>
      <c r="H10" s="44"/>
      <c r="I10" s="42"/>
      <c r="J10" s="43"/>
      <c r="K10" s="43"/>
      <c r="L10" s="43"/>
      <c r="M10" s="44"/>
    </row>
    <row r="11" customHeight="1" spans="1:13">
      <c r="A11" s="42"/>
      <c r="B11" s="43"/>
      <c r="C11" s="43"/>
      <c r="D11" s="43"/>
      <c r="E11" s="43"/>
      <c r="F11" s="43"/>
      <c r="G11" s="43"/>
      <c r="H11" s="44"/>
      <c r="I11" s="42"/>
      <c r="J11" s="43"/>
      <c r="K11" s="43"/>
      <c r="L11" s="43"/>
      <c r="M11" s="44"/>
    </row>
    <row r="12" customHeight="1" spans="1:13">
      <c r="A12" s="42"/>
      <c r="B12" s="43"/>
      <c r="C12" s="43"/>
      <c r="D12" s="43"/>
      <c r="E12" s="43"/>
      <c r="F12" s="43"/>
      <c r="G12" s="43"/>
      <c r="H12" s="44"/>
      <c r="I12" s="42"/>
      <c r="J12" s="43"/>
      <c r="K12" s="43"/>
      <c r="L12" s="43"/>
      <c r="M12" s="44"/>
    </row>
    <row r="13" customHeight="1" spans="1:13">
      <c r="A13" s="42"/>
      <c r="B13" s="43"/>
      <c r="C13" s="43"/>
      <c r="D13" s="43"/>
      <c r="E13" s="43"/>
      <c r="F13" s="43"/>
      <c r="G13" s="43"/>
      <c r="H13" s="44"/>
      <c r="I13" s="42"/>
      <c r="J13" s="43"/>
      <c r="K13" s="43"/>
      <c r="L13" s="43"/>
      <c r="M13" s="44"/>
    </row>
    <row r="14" ht="12.75" spans="1:13">
      <c r="A14" s="42"/>
      <c r="B14" s="43"/>
      <c r="C14" s="43"/>
      <c r="D14" s="43"/>
      <c r="E14" s="43"/>
      <c r="F14" s="43"/>
      <c r="G14" s="43"/>
      <c r="H14" s="44"/>
      <c r="I14" s="42"/>
      <c r="J14" s="43"/>
      <c r="K14" s="43"/>
      <c r="L14" s="43"/>
      <c r="M14" s="44"/>
    </row>
    <row r="15" customHeight="1" spans="1:13">
      <c r="A15" s="42"/>
      <c r="B15" s="43"/>
      <c r="C15" s="43"/>
      <c r="D15" s="43"/>
      <c r="E15" s="43"/>
      <c r="F15" s="43"/>
      <c r="G15" s="43"/>
      <c r="H15" s="44"/>
      <c r="I15" s="42"/>
      <c r="J15" s="43"/>
      <c r="K15" s="43"/>
      <c r="L15" s="43"/>
      <c r="M15" s="44"/>
    </row>
    <row r="16" customHeight="1" spans="1:13">
      <c r="A16" s="42"/>
      <c r="B16" s="43"/>
      <c r="C16" s="43"/>
      <c r="D16" s="43"/>
      <c r="E16" s="43"/>
      <c r="F16" s="43"/>
      <c r="G16" s="43"/>
      <c r="H16" s="44"/>
      <c r="I16" s="42"/>
      <c r="J16" s="43"/>
      <c r="K16" s="43"/>
      <c r="L16" s="43"/>
      <c r="M16" s="44"/>
    </row>
    <row r="17" ht="12.75" spans="1:13">
      <c r="A17" s="42"/>
      <c r="B17" s="43"/>
      <c r="C17" s="43"/>
      <c r="D17" s="43"/>
      <c r="E17" s="43"/>
      <c r="F17" s="43"/>
      <c r="G17" s="43"/>
      <c r="H17" s="44"/>
      <c r="I17" s="42"/>
      <c r="J17" s="43"/>
      <c r="K17" s="43"/>
      <c r="L17" s="43"/>
      <c r="M17" s="44"/>
    </row>
    <row r="18" ht="12.75" spans="1:13">
      <c r="A18" s="42"/>
      <c r="B18" s="43"/>
      <c r="C18" s="43"/>
      <c r="D18" s="43"/>
      <c r="E18" s="43"/>
      <c r="F18" s="43"/>
      <c r="G18" s="43"/>
      <c r="H18" s="44"/>
      <c r="I18" s="42"/>
      <c r="J18" s="43"/>
      <c r="K18" s="43"/>
      <c r="L18" s="43"/>
      <c r="M18" s="44"/>
    </row>
    <row r="19" customHeight="1" spans="1:13">
      <c r="A19" s="42"/>
      <c r="B19" s="43"/>
      <c r="C19" s="43"/>
      <c r="D19" s="43"/>
      <c r="E19" s="43"/>
      <c r="F19" s="43"/>
      <c r="G19" s="43"/>
      <c r="H19" s="44"/>
      <c r="I19" s="42"/>
      <c r="J19" s="43"/>
      <c r="K19" s="43"/>
      <c r="L19" s="43"/>
      <c r="M19" s="44"/>
    </row>
    <row r="20" customHeight="1" spans="1:13">
      <c r="A20" s="42"/>
      <c r="B20" s="43"/>
      <c r="C20" s="43"/>
      <c r="D20" s="43"/>
      <c r="E20" s="43"/>
      <c r="F20" s="43"/>
      <c r="G20" s="43"/>
      <c r="H20" s="44"/>
      <c r="I20" s="42"/>
      <c r="J20" s="43"/>
      <c r="K20" s="43"/>
      <c r="L20" s="43"/>
      <c r="M20" s="44"/>
    </row>
    <row r="21" customHeight="1" spans="1:13">
      <c r="A21" s="42"/>
      <c r="B21" s="43"/>
      <c r="C21" s="43"/>
      <c r="D21" s="43"/>
      <c r="E21" s="43"/>
      <c r="F21" s="43"/>
      <c r="G21" s="43"/>
      <c r="H21" s="44"/>
      <c r="I21" s="42"/>
      <c r="J21" s="43"/>
      <c r="K21" s="43"/>
      <c r="L21" s="43"/>
      <c r="M21" s="44"/>
    </row>
    <row r="22" customHeight="1" spans="1:13">
      <c r="A22" s="42"/>
      <c r="B22" s="43"/>
      <c r="C22" s="43"/>
      <c r="D22" s="43"/>
      <c r="E22" s="43"/>
      <c r="F22" s="43"/>
      <c r="G22" s="43"/>
      <c r="H22" s="44"/>
      <c r="I22" s="42"/>
      <c r="J22" s="43"/>
      <c r="K22" s="43"/>
      <c r="L22" s="43"/>
      <c r="M22" s="44"/>
    </row>
    <row r="23" customHeight="1" spans="1:13">
      <c r="A23" s="42"/>
      <c r="B23" s="43"/>
      <c r="C23" s="43"/>
      <c r="D23" s="43"/>
      <c r="E23" s="43"/>
      <c r="F23" s="43"/>
      <c r="G23" s="43"/>
      <c r="H23" s="44"/>
      <c r="I23" s="42"/>
      <c r="J23" s="43"/>
      <c r="K23" s="43"/>
      <c r="L23" s="43"/>
      <c r="M23" s="44"/>
    </row>
    <row r="24" customHeight="1" spans="1:13">
      <c r="A24" s="42"/>
      <c r="B24" s="43"/>
      <c r="C24" s="43"/>
      <c r="D24" s="43"/>
      <c r="E24" s="43"/>
      <c r="F24" s="43"/>
      <c r="G24" s="43"/>
      <c r="H24" s="44"/>
      <c r="I24" s="42"/>
      <c r="J24" s="43"/>
      <c r="K24" s="43"/>
      <c r="L24" s="43"/>
      <c r="M24" s="44"/>
    </row>
    <row r="25" customHeight="1" spans="1:13">
      <c r="A25" s="42"/>
      <c r="B25" s="43"/>
      <c r="C25" s="43"/>
      <c r="D25" s="43"/>
      <c r="E25" s="43"/>
      <c r="F25" s="43"/>
      <c r="G25" s="43"/>
      <c r="H25" s="44"/>
      <c r="I25" s="42"/>
      <c r="J25" s="43"/>
      <c r="K25" s="43"/>
      <c r="L25" s="43"/>
      <c r="M25" s="44"/>
    </row>
    <row r="26" customHeight="1" spans="1:13">
      <c r="A26" s="42"/>
      <c r="B26" s="43"/>
      <c r="C26" s="43"/>
      <c r="D26" s="43"/>
      <c r="E26" s="43"/>
      <c r="F26" s="43"/>
      <c r="G26" s="43"/>
      <c r="H26" s="44"/>
      <c r="I26" s="42"/>
      <c r="J26" s="43"/>
      <c r="K26" s="43"/>
      <c r="L26" s="43"/>
      <c r="M26" s="44"/>
    </row>
    <row r="27" customHeight="1" spans="1:13">
      <c r="A27" s="42"/>
      <c r="B27" s="43"/>
      <c r="C27" s="43"/>
      <c r="D27" s="43"/>
      <c r="E27" s="43"/>
      <c r="F27" s="43"/>
      <c r="G27" s="43"/>
      <c r="H27" s="44"/>
      <c r="I27" s="42"/>
      <c r="J27" s="43"/>
      <c r="K27" s="43"/>
      <c r="L27" s="43"/>
      <c r="M27" s="44"/>
    </row>
    <row r="28" customHeight="1" spans="1:13">
      <c r="A28" s="42"/>
      <c r="B28" s="43"/>
      <c r="C28" s="43"/>
      <c r="D28" s="43"/>
      <c r="E28" s="43"/>
      <c r="F28" s="43"/>
      <c r="G28" s="43"/>
      <c r="H28" s="44"/>
      <c r="I28" s="42"/>
      <c r="J28" s="43"/>
      <c r="K28" s="43"/>
      <c r="L28" s="43"/>
      <c r="M28" s="44"/>
    </row>
    <row r="29" customHeight="1" spans="1:13">
      <c r="A29" s="42"/>
      <c r="B29" s="43"/>
      <c r="C29" s="43"/>
      <c r="D29" s="43"/>
      <c r="E29" s="43"/>
      <c r="F29" s="43"/>
      <c r="G29" s="43"/>
      <c r="H29" s="44"/>
      <c r="I29" s="42"/>
      <c r="J29" s="43"/>
      <c r="K29" s="43"/>
      <c r="L29" s="43"/>
      <c r="M29" s="44"/>
    </row>
    <row r="30" customHeight="1" spans="1:13">
      <c r="A30" s="42"/>
      <c r="B30" s="43"/>
      <c r="C30" s="43"/>
      <c r="D30" s="43"/>
      <c r="E30" s="43"/>
      <c r="F30" s="43"/>
      <c r="G30" s="43"/>
      <c r="H30" s="44"/>
      <c r="I30" s="42"/>
      <c r="J30" s="43"/>
      <c r="K30" s="43"/>
      <c r="L30" s="43"/>
      <c r="M30" s="44"/>
    </row>
    <row r="31" customHeight="1" spans="1:13">
      <c r="A31" s="42"/>
      <c r="B31" s="43"/>
      <c r="C31" s="43"/>
      <c r="D31" s="43"/>
      <c r="E31" s="43"/>
      <c r="F31" s="43"/>
      <c r="G31" s="43"/>
      <c r="H31" s="44"/>
      <c r="I31" s="42"/>
      <c r="J31" s="43"/>
      <c r="K31" s="43"/>
      <c r="L31" s="43"/>
      <c r="M31" s="44"/>
    </row>
    <row r="32" customHeight="1" spans="1:13">
      <c r="A32" s="42"/>
      <c r="B32" s="43"/>
      <c r="C32" s="43"/>
      <c r="D32" s="43"/>
      <c r="E32" s="43"/>
      <c r="F32" s="43"/>
      <c r="G32" s="43"/>
      <c r="H32" s="44"/>
      <c r="I32" s="42"/>
      <c r="J32" s="43"/>
      <c r="K32" s="43"/>
      <c r="L32" s="43"/>
      <c r="M32" s="44"/>
    </row>
    <row r="33" customHeight="1" spans="1:13">
      <c r="A33" s="42"/>
      <c r="B33" s="43"/>
      <c r="C33" s="43"/>
      <c r="D33" s="43"/>
      <c r="E33" s="43"/>
      <c r="F33" s="43"/>
      <c r="G33" s="43"/>
      <c r="H33" s="44"/>
      <c r="I33" s="42"/>
      <c r="J33" s="43"/>
      <c r="K33" s="43"/>
      <c r="L33" s="43"/>
      <c r="M33" s="44"/>
    </row>
    <row r="34" customHeight="1" spans="1:13">
      <c r="A34" s="42"/>
      <c r="B34" s="43"/>
      <c r="C34" s="43"/>
      <c r="D34" s="43"/>
      <c r="E34" s="43"/>
      <c r="F34" s="43"/>
      <c r="G34" s="43"/>
      <c r="H34" s="44"/>
      <c r="I34" s="42"/>
      <c r="J34" s="43"/>
      <c r="K34" s="43"/>
      <c r="L34" s="43"/>
      <c r="M34" s="44"/>
    </row>
    <row r="35" customHeight="1" spans="1:13">
      <c r="A35" s="42"/>
      <c r="B35" s="43"/>
      <c r="C35" s="43"/>
      <c r="D35" s="43"/>
      <c r="E35" s="43"/>
      <c r="F35" s="43"/>
      <c r="G35" s="43"/>
      <c r="H35" s="44"/>
      <c r="I35" s="42"/>
      <c r="J35" s="43"/>
      <c r="K35" s="43"/>
      <c r="L35" s="43"/>
      <c r="M35" s="44"/>
    </row>
    <row r="36" customHeight="1" spans="1:13">
      <c r="A36" s="42"/>
      <c r="B36" s="43"/>
      <c r="C36" s="43"/>
      <c r="D36" s="43"/>
      <c r="E36" s="43"/>
      <c r="F36" s="43"/>
      <c r="G36" s="43"/>
      <c r="H36" s="44"/>
      <c r="I36" s="42"/>
      <c r="J36" s="43"/>
      <c r="K36" s="43"/>
      <c r="L36" s="43"/>
      <c r="M36" s="44"/>
    </row>
    <row r="37" customHeight="1" spans="1:13">
      <c r="A37" s="42"/>
      <c r="B37" s="43"/>
      <c r="C37" s="43"/>
      <c r="D37" s="43"/>
      <c r="E37" s="43"/>
      <c r="F37" s="43"/>
      <c r="G37" s="43"/>
      <c r="H37" s="44"/>
      <c r="I37" s="42"/>
      <c r="J37" s="43"/>
      <c r="K37" s="43"/>
      <c r="L37" s="43"/>
      <c r="M37" s="44"/>
    </row>
    <row r="38" customHeight="1" spans="1:13">
      <c r="A38" s="42"/>
      <c r="B38" s="43"/>
      <c r="C38" s="43"/>
      <c r="D38" s="43"/>
      <c r="E38" s="43"/>
      <c r="F38" s="43"/>
      <c r="G38" s="43"/>
      <c r="H38" s="44"/>
      <c r="I38" s="42"/>
      <c r="J38" s="43"/>
      <c r="K38" s="43"/>
      <c r="L38" s="43"/>
      <c r="M38" s="44"/>
    </row>
    <row r="39" customHeight="1" spans="1:13">
      <c r="A39" s="42"/>
      <c r="B39" s="43"/>
      <c r="C39" s="43"/>
      <c r="D39" s="43"/>
      <c r="E39" s="43"/>
      <c r="F39" s="43"/>
      <c r="G39" s="43"/>
      <c r="H39" s="44"/>
      <c r="I39" s="42"/>
      <c r="J39" s="43"/>
      <c r="K39" s="43"/>
      <c r="L39" s="43"/>
      <c r="M39" s="44"/>
    </row>
    <row r="40" customHeight="1" spans="1:13">
      <c r="A40" s="42"/>
      <c r="B40" s="43"/>
      <c r="C40" s="43"/>
      <c r="D40" s="43"/>
      <c r="E40" s="43"/>
      <c r="F40" s="43"/>
      <c r="G40" s="43"/>
      <c r="H40" s="44"/>
      <c r="I40" s="42"/>
      <c r="J40" s="43"/>
      <c r="K40" s="43"/>
      <c r="L40" s="43"/>
      <c r="M40" s="44"/>
    </row>
    <row r="41" customHeight="1" spans="1:13">
      <c r="A41" s="42"/>
      <c r="B41" s="43"/>
      <c r="C41" s="43"/>
      <c r="D41" s="43"/>
      <c r="E41" s="43"/>
      <c r="F41" s="43"/>
      <c r="G41" s="43"/>
      <c r="H41" s="44"/>
      <c r="I41" s="42"/>
      <c r="J41" s="43"/>
      <c r="K41" s="43"/>
      <c r="L41" s="43"/>
      <c r="M41" s="44"/>
    </row>
    <row r="42" customHeight="1" spans="1:13">
      <c r="A42" s="42"/>
      <c r="B42" s="43"/>
      <c r="C42" s="43"/>
      <c r="D42" s="43"/>
      <c r="E42" s="43"/>
      <c r="F42" s="43"/>
      <c r="G42" s="43"/>
      <c r="H42" s="44"/>
      <c r="I42" s="42"/>
      <c r="J42" s="43"/>
      <c r="K42" s="43"/>
      <c r="L42" s="43"/>
      <c r="M42" s="44"/>
    </row>
    <row r="43" customHeight="1" spans="1:13">
      <c r="A43" s="42"/>
      <c r="B43" s="43"/>
      <c r="C43" s="43"/>
      <c r="D43" s="43"/>
      <c r="E43" s="43"/>
      <c r="F43" s="43"/>
      <c r="G43" s="43"/>
      <c r="H43" s="44"/>
      <c r="I43" s="42"/>
      <c r="J43" s="43"/>
      <c r="K43" s="43"/>
      <c r="L43" s="43"/>
      <c r="M43" s="44"/>
    </row>
    <row r="44" customHeight="1" spans="1:13">
      <c r="A44" s="42"/>
      <c r="B44" s="43"/>
      <c r="C44" s="43"/>
      <c r="D44" s="43"/>
      <c r="E44" s="43"/>
      <c r="F44" s="43"/>
      <c r="G44" s="43"/>
      <c r="H44" s="44"/>
      <c r="I44" s="42"/>
      <c r="J44" s="43"/>
      <c r="K44" s="43"/>
      <c r="L44" s="43"/>
      <c r="M44" s="44"/>
    </row>
    <row r="45" customHeight="1" spans="1:13">
      <c r="A45" s="42"/>
      <c r="B45" s="43"/>
      <c r="C45" s="43"/>
      <c r="D45" s="43"/>
      <c r="E45" s="43"/>
      <c r="F45" s="43"/>
      <c r="G45" s="43"/>
      <c r="H45" s="44"/>
      <c r="I45" s="42"/>
      <c r="J45" s="43"/>
      <c r="K45" s="43"/>
      <c r="L45" s="43"/>
      <c r="M45" s="44"/>
    </row>
    <row r="46" customHeight="1" spans="1:13">
      <c r="A46" s="42"/>
      <c r="B46" s="43"/>
      <c r="C46" s="43"/>
      <c r="D46" s="43"/>
      <c r="E46" s="43"/>
      <c r="F46" s="43"/>
      <c r="G46" s="43"/>
      <c r="H46" s="44"/>
      <c r="I46" s="42"/>
      <c r="J46" s="43"/>
      <c r="K46" s="43"/>
      <c r="L46" s="43"/>
      <c r="M46" s="44"/>
    </row>
    <row r="47" customHeight="1" spans="1:13">
      <c r="A47" s="42"/>
      <c r="B47" s="43"/>
      <c r="C47" s="43"/>
      <c r="D47" s="43"/>
      <c r="E47" s="43"/>
      <c r="F47" s="43"/>
      <c r="G47" s="43"/>
      <c r="H47" s="44"/>
      <c r="I47" s="42"/>
      <c r="J47" s="43"/>
      <c r="K47" s="43"/>
      <c r="L47" s="43"/>
      <c r="M47" s="44"/>
    </row>
    <row r="48" customHeight="1" spans="1:13">
      <c r="A48" s="42"/>
      <c r="B48" s="43"/>
      <c r="C48" s="43"/>
      <c r="D48" s="43"/>
      <c r="E48" s="43"/>
      <c r="F48" s="43"/>
      <c r="G48" s="43"/>
      <c r="H48" s="44"/>
      <c r="I48" s="42"/>
      <c r="J48" s="43"/>
      <c r="K48" s="43"/>
      <c r="L48" s="43"/>
      <c r="M48" s="44"/>
    </row>
    <row r="49" customHeight="1" spans="1:13">
      <c r="A49" s="42"/>
      <c r="B49" s="43"/>
      <c r="C49" s="43"/>
      <c r="D49" s="43"/>
      <c r="E49" s="43"/>
      <c r="F49" s="43"/>
      <c r="G49" s="43"/>
      <c r="H49" s="44"/>
      <c r="I49" s="42"/>
      <c r="J49" s="43"/>
      <c r="K49" s="43"/>
      <c r="L49" s="43"/>
      <c r="M49" s="44"/>
    </row>
    <row r="50" ht="15" customHeight="1" spans="1:13">
      <c r="A50" s="42"/>
      <c r="B50" s="43"/>
      <c r="C50" s="43"/>
      <c r="D50" s="43"/>
      <c r="E50" s="43"/>
      <c r="F50" s="43"/>
      <c r="G50" s="43"/>
      <c r="H50" s="44"/>
      <c r="I50" s="42"/>
      <c r="J50" s="43"/>
      <c r="K50" s="43"/>
      <c r="L50" s="43"/>
      <c r="M50" s="44"/>
    </row>
    <row r="51" customHeight="1" spans="1:13">
      <c r="A51" s="42"/>
      <c r="B51" s="43"/>
      <c r="C51" s="43"/>
      <c r="D51" s="43"/>
      <c r="E51" s="43"/>
      <c r="F51" s="43"/>
      <c r="G51" s="43"/>
      <c r="H51" s="44"/>
      <c r="I51" s="42"/>
      <c r="J51" s="43"/>
      <c r="K51" s="43"/>
      <c r="L51" s="43"/>
      <c r="M51" s="44"/>
    </row>
    <row r="52" customHeight="1" spans="1:13">
      <c r="A52" s="42"/>
      <c r="B52" s="43"/>
      <c r="C52" s="43"/>
      <c r="D52" s="43"/>
      <c r="E52" s="43"/>
      <c r="F52" s="43"/>
      <c r="G52" s="43"/>
      <c r="H52" s="44"/>
      <c r="I52" s="42"/>
      <c r="J52" s="43"/>
      <c r="K52" s="43"/>
      <c r="L52" s="43"/>
      <c r="M52" s="44"/>
    </row>
    <row r="53" ht="15" customHeight="1" spans="1:13">
      <c r="A53" s="42"/>
      <c r="B53" s="43"/>
      <c r="C53" s="43"/>
      <c r="D53" s="43"/>
      <c r="E53" s="43"/>
      <c r="F53" s="43"/>
      <c r="G53" s="43"/>
      <c r="H53" s="44"/>
      <c r="I53" s="42"/>
      <c r="J53" s="43"/>
      <c r="K53" s="43"/>
      <c r="L53" s="43"/>
      <c r="M53" s="44"/>
    </row>
    <row r="54" customHeight="1" spans="1:13">
      <c r="A54" s="39"/>
      <c r="B54" s="40"/>
      <c r="C54" s="40"/>
      <c r="D54" s="40"/>
      <c r="E54" s="40"/>
      <c r="F54" s="40"/>
      <c r="G54" s="40"/>
      <c r="H54" s="40"/>
      <c r="I54" s="40"/>
      <c r="J54" s="40"/>
      <c r="K54" s="40"/>
      <c r="L54" s="40"/>
      <c r="M54" s="41"/>
    </row>
    <row r="55" customHeight="1" spans="1:13">
      <c r="A55" s="42"/>
      <c r="B55" s="43"/>
      <c r="C55" s="43"/>
      <c r="D55" s="43"/>
      <c r="E55" s="43"/>
      <c r="F55" s="43"/>
      <c r="G55" s="43"/>
      <c r="H55" s="43"/>
      <c r="I55" s="43"/>
      <c r="J55" s="43"/>
      <c r="K55" s="43"/>
      <c r="L55" s="43"/>
      <c r="M55" s="44"/>
    </row>
    <row r="56" ht="12.75" spans="1:13">
      <c r="A56" s="42"/>
      <c r="B56" s="43"/>
      <c r="C56" s="43"/>
      <c r="D56" s="43"/>
      <c r="E56" s="43"/>
      <c r="F56" s="43"/>
      <c r="G56" s="43"/>
      <c r="H56" s="43"/>
      <c r="I56" s="43"/>
      <c r="J56" s="43"/>
      <c r="K56" s="43"/>
      <c r="L56" s="43"/>
      <c r="M56" s="44"/>
    </row>
    <row r="57" ht="12.75" spans="1:13">
      <c r="A57" s="42"/>
      <c r="B57" s="43"/>
      <c r="C57" s="43"/>
      <c r="D57" s="43"/>
      <c r="E57" s="43"/>
      <c r="F57" s="43"/>
      <c r="G57" s="43"/>
      <c r="H57" s="43"/>
      <c r="I57" s="43"/>
      <c r="J57" s="43"/>
      <c r="K57" s="43"/>
      <c r="L57" s="43"/>
      <c r="M57" s="44"/>
    </row>
    <row r="58" customHeight="1" spans="1:13">
      <c r="A58" s="42"/>
      <c r="B58" s="43"/>
      <c r="C58" s="43"/>
      <c r="D58" s="43"/>
      <c r="E58" s="43"/>
      <c r="F58" s="43"/>
      <c r="G58" s="43"/>
      <c r="H58" s="43"/>
      <c r="I58" s="43"/>
      <c r="J58" s="43"/>
      <c r="K58" s="43"/>
      <c r="L58" s="43"/>
      <c r="M58" s="44"/>
    </row>
    <row r="59" customHeight="1" spans="1:13">
      <c r="A59" s="42"/>
      <c r="B59" s="43"/>
      <c r="C59" s="43"/>
      <c r="D59" s="43"/>
      <c r="E59" s="43"/>
      <c r="F59" s="43"/>
      <c r="G59" s="43"/>
      <c r="H59" s="43"/>
      <c r="I59" s="43"/>
      <c r="J59" s="43"/>
      <c r="K59" s="43"/>
      <c r="L59" s="43"/>
      <c r="M59" s="44"/>
    </row>
    <row r="60" customHeight="1" spans="1:13">
      <c r="A60" s="42"/>
      <c r="B60" s="43"/>
      <c r="C60" s="43"/>
      <c r="D60" s="43"/>
      <c r="E60" s="43"/>
      <c r="F60" s="43"/>
      <c r="G60" s="43"/>
      <c r="H60" s="43"/>
      <c r="I60" s="43"/>
      <c r="J60" s="43"/>
      <c r="K60" s="43"/>
      <c r="L60" s="43"/>
      <c r="M60" s="44"/>
    </row>
    <row r="61" ht="12.75" spans="1:13">
      <c r="A61" s="42"/>
      <c r="B61" s="43"/>
      <c r="C61" s="43"/>
      <c r="D61" s="43"/>
      <c r="E61" s="43"/>
      <c r="F61" s="43"/>
      <c r="G61" s="43"/>
      <c r="H61" s="43"/>
      <c r="I61" s="43"/>
      <c r="J61" s="43"/>
      <c r="K61" s="43"/>
      <c r="L61" s="43"/>
      <c r="M61" s="44"/>
    </row>
    <row r="62" customHeight="1" spans="1:13">
      <c r="A62" s="42"/>
      <c r="B62" s="43"/>
      <c r="C62" s="43"/>
      <c r="D62" s="43"/>
      <c r="E62" s="43"/>
      <c r="F62" s="43"/>
      <c r="G62" s="43"/>
      <c r="H62" s="43"/>
      <c r="I62" s="43"/>
      <c r="J62" s="43"/>
      <c r="K62" s="43"/>
      <c r="L62" s="43"/>
      <c r="M62" s="44"/>
    </row>
    <row r="63" customHeight="1" spans="1:13">
      <c r="A63" s="42"/>
      <c r="B63" s="43"/>
      <c r="C63" s="43"/>
      <c r="D63" s="43"/>
      <c r="E63" s="43"/>
      <c r="F63" s="43"/>
      <c r="G63" s="43"/>
      <c r="H63" s="43"/>
      <c r="I63" s="43"/>
      <c r="J63" s="43"/>
      <c r="K63" s="43"/>
      <c r="L63" s="43"/>
      <c r="M63" s="44"/>
    </row>
    <row r="64" ht="12.75" spans="1:13">
      <c r="A64" s="42"/>
      <c r="B64" s="43"/>
      <c r="C64" s="43"/>
      <c r="D64" s="43"/>
      <c r="E64" s="43"/>
      <c r="F64" s="43"/>
      <c r="G64" s="43"/>
      <c r="H64" s="43"/>
      <c r="I64" s="43"/>
      <c r="J64" s="43"/>
      <c r="K64" s="43"/>
      <c r="L64" s="43"/>
      <c r="M64" s="44"/>
    </row>
    <row r="65" ht="12.75" spans="1:13">
      <c r="A65" s="42"/>
      <c r="B65" s="43"/>
      <c r="C65" s="43"/>
      <c r="D65" s="43"/>
      <c r="E65" s="43"/>
      <c r="F65" s="43"/>
      <c r="G65" s="43"/>
      <c r="H65" s="43"/>
      <c r="I65" s="43"/>
      <c r="J65" s="43"/>
      <c r="K65" s="43"/>
      <c r="L65" s="43"/>
      <c r="M65" s="44"/>
    </row>
    <row r="66" customHeight="1" spans="1:13">
      <c r="A66" s="42"/>
      <c r="B66" s="43"/>
      <c r="C66" s="43"/>
      <c r="D66" s="43"/>
      <c r="E66" s="43"/>
      <c r="F66" s="43"/>
      <c r="G66" s="43"/>
      <c r="H66" s="43"/>
      <c r="I66" s="43"/>
      <c r="J66" s="43"/>
      <c r="K66" s="43"/>
      <c r="L66" s="43"/>
      <c r="M66" s="44"/>
    </row>
    <row r="67" customHeight="1" spans="1:13">
      <c r="A67" s="42"/>
      <c r="B67" s="43"/>
      <c r="C67" s="43"/>
      <c r="D67" s="43"/>
      <c r="E67" s="43"/>
      <c r="F67" s="43"/>
      <c r="G67" s="43"/>
      <c r="H67" s="43"/>
      <c r="I67" s="43"/>
      <c r="J67" s="43"/>
      <c r="K67" s="43"/>
      <c r="L67" s="43"/>
      <c r="M67" s="44"/>
    </row>
    <row r="68" customHeight="1" spans="1:13">
      <c r="A68" s="42"/>
      <c r="B68" s="43"/>
      <c r="C68" s="43"/>
      <c r="D68" s="43"/>
      <c r="E68" s="43"/>
      <c r="F68" s="43"/>
      <c r="G68" s="43"/>
      <c r="H68" s="43"/>
      <c r="I68" s="43"/>
      <c r="J68" s="43"/>
      <c r="K68" s="43"/>
      <c r="L68" s="43"/>
      <c r="M68" s="44"/>
    </row>
    <row r="69" customHeight="1" spans="1:13">
      <c r="A69" s="42"/>
      <c r="B69" s="43"/>
      <c r="C69" s="43"/>
      <c r="D69" s="43"/>
      <c r="E69" s="43"/>
      <c r="F69" s="43"/>
      <c r="G69" s="43"/>
      <c r="H69" s="43"/>
      <c r="I69" s="43"/>
      <c r="J69" s="43"/>
      <c r="K69" s="43"/>
      <c r="L69" s="43"/>
      <c r="M69" s="44"/>
    </row>
    <row r="70" customHeight="1" spans="1:13">
      <c r="A70" s="42"/>
      <c r="B70" s="43"/>
      <c r="C70" s="43"/>
      <c r="D70" s="43"/>
      <c r="E70" s="43"/>
      <c r="F70" s="43"/>
      <c r="G70" s="43"/>
      <c r="H70" s="43"/>
      <c r="I70" s="43"/>
      <c r="J70" s="43"/>
      <c r="K70" s="43"/>
      <c r="L70" s="43"/>
      <c r="M70" s="44"/>
    </row>
    <row r="71" customHeight="1" spans="1:13">
      <c r="A71" s="42"/>
      <c r="B71" s="43"/>
      <c r="C71" s="43"/>
      <c r="D71" s="43"/>
      <c r="E71" s="43"/>
      <c r="F71" s="43"/>
      <c r="G71" s="43"/>
      <c r="H71" s="43"/>
      <c r="I71" s="43"/>
      <c r="J71" s="43"/>
      <c r="K71" s="43"/>
      <c r="L71" s="43"/>
      <c r="M71" s="44"/>
    </row>
    <row r="72" customHeight="1" spans="1:13">
      <c r="A72" s="42"/>
      <c r="B72" s="43"/>
      <c r="C72" s="43"/>
      <c r="D72" s="43"/>
      <c r="E72" s="43"/>
      <c r="F72" s="43"/>
      <c r="G72" s="43"/>
      <c r="H72" s="43"/>
      <c r="I72" s="43"/>
      <c r="J72" s="43"/>
      <c r="K72" s="43"/>
      <c r="L72" s="43"/>
      <c r="M72" s="44"/>
    </row>
    <row r="73" customHeight="1" spans="1:13">
      <c r="A73" s="42"/>
      <c r="B73" s="43"/>
      <c r="C73" s="43"/>
      <c r="D73" s="43"/>
      <c r="E73" s="43"/>
      <c r="F73" s="43"/>
      <c r="G73" s="43"/>
      <c r="H73" s="43"/>
      <c r="I73" s="43"/>
      <c r="J73" s="43"/>
      <c r="K73" s="43"/>
      <c r="L73" s="43"/>
      <c r="M73" s="44"/>
    </row>
    <row r="74" customHeight="1" spans="1:13">
      <c r="A74" s="42"/>
      <c r="B74" s="43"/>
      <c r="C74" s="43"/>
      <c r="D74" s="43"/>
      <c r="E74" s="43"/>
      <c r="F74" s="43"/>
      <c r="G74" s="43"/>
      <c r="H74" s="43"/>
      <c r="I74" s="43"/>
      <c r="J74" s="43"/>
      <c r="K74" s="43"/>
      <c r="L74" s="43"/>
      <c r="M74" s="44"/>
    </row>
    <row r="75" customHeight="1" spans="1:13">
      <c r="A75" s="42"/>
      <c r="B75" s="43"/>
      <c r="C75" s="43"/>
      <c r="D75" s="43"/>
      <c r="E75" s="43"/>
      <c r="F75" s="43"/>
      <c r="G75" s="43"/>
      <c r="H75" s="43"/>
      <c r="I75" s="43"/>
      <c r="J75" s="43"/>
      <c r="K75" s="43"/>
      <c r="L75" s="43"/>
      <c r="M75" s="44"/>
    </row>
    <row r="76" customHeight="1" spans="1:13">
      <c r="A76" s="42"/>
      <c r="B76" s="43"/>
      <c r="C76" s="43"/>
      <c r="D76" s="43"/>
      <c r="E76" s="43"/>
      <c r="F76" s="43"/>
      <c r="G76" s="43"/>
      <c r="H76" s="43"/>
      <c r="I76" s="43"/>
      <c r="J76" s="43"/>
      <c r="K76" s="43"/>
      <c r="L76" s="43"/>
      <c r="M76" s="44"/>
    </row>
    <row r="77" customHeight="1" spans="1:13">
      <c r="A77" s="42"/>
      <c r="B77" s="43"/>
      <c r="C77" s="43"/>
      <c r="D77" s="43"/>
      <c r="E77" s="43"/>
      <c r="F77" s="43"/>
      <c r="G77" s="43"/>
      <c r="H77" s="43"/>
      <c r="I77" s="43"/>
      <c r="J77" s="43"/>
      <c r="K77" s="43"/>
      <c r="L77" s="43"/>
      <c r="M77" s="44"/>
    </row>
    <row r="78" customHeight="1" spans="1:13">
      <c r="A78" s="42"/>
      <c r="B78" s="43"/>
      <c r="C78" s="43"/>
      <c r="D78" s="43"/>
      <c r="E78" s="43"/>
      <c r="F78" s="43"/>
      <c r="G78" s="43"/>
      <c r="H78" s="43"/>
      <c r="I78" s="43"/>
      <c r="J78" s="43"/>
      <c r="K78" s="43"/>
      <c r="L78" s="43"/>
      <c r="M78" s="44"/>
    </row>
    <row r="79" customHeight="1" spans="1:13">
      <c r="A79" s="42"/>
      <c r="B79" s="43"/>
      <c r="C79" s="43"/>
      <c r="D79" s="43"/>
      <c r="E79" s="43"/>
      <c r="F79" s="43"/>
      <c r="G79" s="43"/>
      <c r="H79" s="43"/>
      <c r="I79" s="43"/>
      <c r="J79" s="43"/>
      <c r="K79" s="43"/>
      <c r="L79" s="43"/>
      <c r="M79" s="44"/>
    </row>
    <row r="80" customHeight="1" spans="1:13">
      <c r="A80" s="42"/>
      <c r="B80" s="43"/>
      <c r="C80" s="43"/>
      <c r="D80" s="43"/>
      <c r="E80" s="43"/>
      <c r="F80" s="43"/>
      <c r="G80" s="43"/>
      <c r="H80" s="43"/>
      <c r="I80" s="43"/>
      <c r="J80" s="43"/>
      <c r="K80" s="43"/>
      <c r="L80" s="43"/>
      <c r="M80" s="44"/>
    </row>
    <row r="81" customHeight="1" spans="1:13">
      <c r="A81" s="42"/>
      <c r="B81" s="43"/>
      <c r="C81" s="43"/>
      <c r="D81" s="43"/>
      <c r="E81" s="43"/>
      <c r="F81" s="43"/>
      <c r="G81" s="43"/>
      <c r="H81" s="43"/>
      <c r="I81" s="43"/>
      <c r="J81" s="43"/>
      <c r="K81" s="43"/>
      <c r="L81" s="43"/>
      <c r="M81" s="44"/>
    </row>
    <row r="82" customHeight="1" spans="1:13">
      <c r="A82" s="42"/>
      <c r="B82" s="43"/>
      <c r="C82" s="43"/>
      <c r="D82" s="43"/>
      <c r="E82" s="43"/>
      <c r="F82" s="43"/>
      <c r="G82" s="43"/>
      <c r="H82" s="43"/>
      <c r="I82" s="43"/>
      <c r="J82" s="43"/>
      <c r="K82" s="43"/>
      <c r="L82" s="43"/>
      <c r="M82" s="44"/>
    </row>
    <row r="83" customHeight="1" spans="1:13">
      <c r="A83" s="42"/>
      <c r="B83" s="43"/>
      <c r="C83" s="43"/>
      <c r="D83" s="43"/>
      <c r="E83" s="43"/>
      <c r="F83" s="43"/>
      <c r="G83" s="43"/>
      <c r="H83" s="43"/>
      <c r="I83" s="43"/>
      <c r="J83" s="43"/>
      <c r="K83" s="43"/>
      <c r="L83" s="43"/>
      <c r="M83" s="44"/>
    </row>
    <row r="84" customHeight="1" spans="1:13">
      <c r="A84" s="42"/>
      <c r="B84" s="43"/>
      <c r="C84" s="43"/>
      <c r="D84" s="43"/>
      <c r="E84" s="43"/>
      <c r="F84" s="43"/>
      <c r="G84" s="43"/>
      <c r="H84" s="43"/>
      <c r="I84" s="43"/>
      <c r="J84" s="43"/>
      <c r="K84" s="43"/>
      <c r="L84" s="43"/>
      <c r="M84" s="44"/>
    </row>
    <row r="85" customHeight="1" spans="1:13">
      <c r="A85" s="42"/>
      <c r="B85" s="43"/>
      <c r="C85" s="43"/>
      <c r="D85" s="43"/>
      <c r="E85" s="43"/>
      <c r="F85" s="43"/>
      <c r="G85" s="43"/>
      <c r="H85" s="43"/>
      <c r="I85" s="43"/>
      <c r="J85" s="43"/>
      <c r="K85" s="43"/>
      <c r="L85" s="43"/>
      <c r="M85" s="44"/>
    </row>
    <row r="86" customHeight="1" spans="1:13">
      <c r="A86" s="42"/>
      <c r="B86" s="43"/>
      <c r="C86" s="43"/>
      <c r="D86" s="43"/>
      <c r="E86" s="43"/>
      <c r="F86" s="43"/>
      <c r="G86" s="43"/>
      <c r="H86" s="43"/>
      <c r="I86" s="43"/>
      <c r="J86" s="43"/>
      <c r="K86" s="43"/>
      <c r="L86" s="43"/>
      <c r="M86" s="44"/>
    </row>
    <row r="87" customHeight="1" spans="1:13">
      <c r="A87" s="42"/>
      <c r="B87" s="43"/>
      <c r="C87" s="43"/>
      <c r="D87" s="43"/>
      <c r="E87" s="43"/>
      <c r="F87" s="43"/>
      <c r="G87" s="43"/>
      <c r="H87" s="43"/>
      <c r="I87" s="43"/>
      <c r="J87" s="43"/>
      <c r="K87" s="43"/>
      <c r="L87" s="43"/>
      <c r="M87" s="44"/>
    </row>
    <row r="88" customHeight="1" spans="1:13">
      <c r="A88" s="42"/>
      <c r="B88" s="43"/>
      <c r="C88" s="43"/>
      <c r="D88" s="43"/>
      <c r="E88" s="43"/>
      <c r="F88" s="43"/>
      <c r="G88" s="43"/>
      <c r="H88" s="43"/>
      <c r="I88" s="43"/>
      <c r="J88" s="43"/>
      <c r="K88" s="43"/>
      <c r="L88" s="43"/>
      <c r="M88" s="44"/>
    </row>
    <row r="89" customHeight="1" spans="1:13">
      <c r="A89" s="42"/>
      <c r="B89" s="43"/>
      <c r="C89" s="43"/>
      <c r="D89" s="43"/>
      <c r="E89" s="43"/>
      <c r="F89" s="43"/>
      <c r="G89" s="43"/>
      <c r="H89" s="43"/>
      <c r="I89" s="43"/>
      <c r="J89" s="43"/>
      <c r="K89" s="43"/>
      <c r="L89" s="43"/>
      <c r="M89" s="44"/>
    </row>
    <row r="90" customHeight="1" spans="1:13">
      <c r="A90" s="42"/>
      <c r="B90" s="43"/>
      <c r="C90" s="43"/>
      <c r="D90" s="43"/>
      <c r="E90" s="43"/>
      <c r="F90" s="43"/>
      <c r="G90" s="43"/>
      <c r="H90" s="43"/>
      <c r="I90" s="43"/>
      <c r="J90" s="43"/>
      <c r="K90" s="43"/>
      <c r="L90" s="43"/>
      <c r="M90" s="44"/>
    </row>
    <row r="91" customHeight="1" spans="1:13">
      <c r="A91" s="42"/>
      <c r="B91" s="43"/>
      <c r="C91" s="43"/>
      <c r="D91" s="43"/>
      <c r="E91" s="43"/>
      <c r="F91" s="43"/>
      <c r="G91" s="43"/>
      <c r="H91" s="43"/>
      <c r="I91" s="43"/>
      <c r="J91" s="43"/>
      <c r="K91" s="43"/>
      <c r="L91" s="43"/>
      <c r="M91" s="44"/>
    </row>
    <row r="92" customHeight="1" spans="1:13">
      <c r="A92" s="42"/>
      <c r="B92" s="43"/>
      <c r="C92" s="43"/>
      <c r="D92" s="43"/>
      <c r="E92" s="43"/>
      <c r="F92" s="43"/>
      <c r="G92" s="43"/>
      <c r="H92" s="43"/>
      <c r="I92" s="43"/>
      <c r="J92" s="43"/>
      <c r="K92" s="43"/>
      <c r="L92" s="43"/>
      <c r="M92" s="44"/>
    </row>
    <row r="93" customHeight="1" spans="1:13">
      <c r="A93" s="42"/>
      <c r="B93" s="43"/>
      <c r="C93" s="43"/>
      <c r="D93" s="43"/>
      <c r="E93" s="43"/>
      <c r="F93" s="43"/>
      <c r="G93" s="43"/>
      <c r="H93" s="43"/>
      <c r="I93" s="43"/>
      <c r="J93" s="43"/>
      <c r="K93" s="43"/>
      <c r="L93" s="43"/>
      <c r="M93" s="44"/>
    </row>
    <row r="94" customHeight="1" spans="1:13">
      <c r="A94" s="42"/>
      <c r="B94" s="43"/>
      <c r="C94" s="43"/>
      <c r="D94" s="43"/>
      <c r="E94" s="43"/>
      <c r="F94" s="43"/>
      <c r="G94" s="43"/>
      <c r="H94" s="43"/>
      <c r="I94" s="43"/>
      <c r="J94" s="43"/>
      <c r="K94" s="43"/>
      <c r="L94" s="43"/>
      <c r="M94" s="44"/>
    </row>
    <row r="95" customHeight="1" spans="1:13">
      <c r="A95" s="42"/>
      <c r="B95" s="43"/>
      <c r="C95" s="43"/>
      <c r="D95" s="43"/>
      <c r="E95" s="43"/>
      <c r="F95" s="43"/>
      <c r="G95" s="43"/>
      <c r="H95" s="43"/>
      <c r="I95" s="43"/>
      <c r="J95" s="43"/>
      <c r="K95" s="43"/>
      <c r="L95" s="43"/>
      <c r="M95" s="44"/>
    </row>
    <row r="96" customHeight="1" spans="1:13">
      <c r="A96" s="42"/>
      <c r="B96" s="43"/>
      <c r="C96" s="43"/>
      <c r="D96" s="43"/>
      <c r="E96" s="43"/>
      <c r="F96" s="43"/>
      <c r="G96" s="43"/>
      <c r="H96" s="43"/>
      <c r="I96" s="43"/>
      <c r="J96" s="43"/>
      <c r="K96" s="43"/>
      <c r="L96" s="43"/>
      <c r="M96" s="44"/>
    </row>
    <row r="97" ht="15" customHeight="1" spans="1:13">
      <c r="A97" s="42"/>
      <c r="B97" s="43"/>
      <c r="C97" s="43"/>
      <c r="D97" s="43"/>
      <c r="E97" s="43"/>
      <c r="F97" s="43"/>
      <c r="G97" s="43"/>
      <c r="H97" s="43"/>
      <c r="I97" s="43"/>
      <c r="J97" s="43"/>
      <c r="K97" s="43"/>
      <c r="L97" s="43"/>
      <c r="M97" s="44"/>
    </row>
    <row r="98" customHeight="1" spans="1:13">
      <c r="A98" s="42"/>
      <c r="B98" s="43"/>
      <c r="C98" s="43"/>
      <c r="D98" s="43"/>
      <c r="E98" s="43"/>
      <c r="F98" s="43"/>
      <c r="G98" s="43"/>
      <c r="H98" s="43"/>
      <c r="I98" s="43"/>
      <c r="J98" s="43"/>
      <c r="K98" s="43"/>
      <c r="L98" s="43"/>
      <c r="M98" s="44"/>
    </row>
    <row r="99" customHeight="1" spans="1:13">
      <c r="A99" s="42"/>
      <c r="B99" s="43"/>
      <c r="C99" s="43"/>
      <c r="D99" s="43"/>
      <c r="E99" s="43"/>
      <c r="F99" s="43"/>
      <c r="G99" s="43"/>
      <c r="H99" s="43"/>
      <c r="I99" s="43"/>
      <c r="J99" s="43"/>
      <c r="K99" s="43"/>
      <c r="L99" s="43"/>
      <c r="M99" s="44"/>
    </row>
    <row r="100" customHeight="1" spans="1:13">
      <c r="A100" s="42"/>
      <c r="B100" s="43"/>
      <c r="C100" s="43"/>
      <c r="D100" s="43"/>
      <c r="E100" s="43"/>
      <c r="F100" s="43"/>
      <c r="G100" s="43"/>
      <c r="H100" s="43"/>
      <c r="I100" s="43"/>
      <c r="J100" s="43"/>
      <c r="K100" s="43"/>
      <c r="L100" s="43"/>
      <c r="M100" s="44"/>
    </row>
    <row r="101" customHeight="1" spans="1:13">
      <c r="A101" s="42"/>
      <c r="B101" s="43"/>
      <c r="C101" s="43"/>
      <c r="D101" s="43"/>
      <c r="E101" s="43"/>
      <c r="F101" s="43"/>
      <c r="G101" s="43"/>
      <c r="H101" s="43"/>
      <c r="I101" s="43"/>
      <c r="J101" s="43"/>
      <c r="K101" s="43"/>
      <c r="L101" s="43"/>
      <c r="M101" s="44"/>
    </row>
    <row r="102" ht="15" customHeight="1" spans="1:13">
      <c r="A102" s="42"/>
      <c r="B102" s="43"/>
      <c r="C102" s="43"/>
      <c r="D102" s="43"/>
      <c r="E102" s="43"/>
      <c r="F102" s="43"/>
      <c r="G102" s="43"/>
      <c r="H102" s="43"/>
      <c r="I102" s="43"/>
      <c r="J102" s="43"/>
      <c r="K102" s="43"/>
      <c r="L102" s="43"/>
      <c r="M102" s="44"/>
    </row>
    <row r="103" customHeight="1" spans="1:13">
      <c r="A103" s="42"/>
      <c r="B103" s="43"/>
      <c r="C103" s="43"/>
      <c r="D103" s="43"/>
      <c r="E103" s="43"/>
      <c r="F103" s="43"/>
      <c r="G103" s="43"/>
      <c r="H103" s="43"/>
      <c r="I103" s="43"/>
      <c r="J103" s="43"/>
      <c r="K103" s="43"/>
      <c r="L103" s="43"/>
      <c r="M103" s="44"/>
    </row>
    <row r="104" ht="60" customHeight="1" spans="1:13">
      <c r="A104" s="42"/>
      <c r="B104" s="43"/>
      <c r="C104" s="43"/>
      <c r="D104" s="43"/>
      <c r="E104" s="43"/>
      <c r="F104" s="43"/>
      <c r="G104" s="43"/>
      <c r="H104" s="43"/>
      <c r="I104" s="43"/>
      <c r="J104" s="43"/>
      <c r="K104" s="43"/>
      <c r="L104" s="43"/>
      <c r="M104" s="44"/>
    </row>
    <row r="105" customHeight="1" spans="1:13">
      <c r="A105" s="39"/>
      <c r="B105" s="40"/>
      <c r="C105" s="40"/>
      <c r="D105" s="40"/>
      <c r="E105" s="40"/>
      <c r="F105" s="40"/>
      <c r="G105" s="40"/>
      <c r="H105" s="40"/>
      <c r="I105" s="40"/>
      <c r="J105" s="40"/>
      <c r="K105" s="40"/>
      <c r="L105" s="40"/>
      <c r="M105" s="41"/>
    </row>
    <row r="106" customHeight="1" spans="1:13">
      <c r="A106" s="42"/>
      <c r="B106" s="43"/>
      <c r="C106" s="43"/>
      <c r="D106" s="43"/>
      <c r="E106" s="43"/>
      <c r="F106" s="43"/>
      <c r="G106" s="43"/>
      <c r="H106" s="43"/>
      <c r="I106" s="43"/>
      <c r="J106" s="43"/>
      <c r="K106" s="43"/>
      <c r="L106" s="43"/>
      <c r="M106" s="44"/>
    </row>
    <row r="107" ht="12.75" spans="1:13">
      <c r="A107" s="42"/>
      <c r="B107" s="43"/>
      <c r="C107" s="43"/>
      <c r="D107" s="43"/>
      <c r="E107" s="43"/>
      <c r="F107" s="43"/>
      <c r="G107" s="43"/>
      <c r="H107" s="43"/>
      <c r="I107" s="43"/>
      <c r="J107" s="43"/>
      <c r="K107" s="43"/>
      <c r="L107" s="43"/>
      <c r="M107" s="44"/>
    </row>
    <row r="108" ht="12.75" spans="1:13">
      <c r="A108" s="42"/>
      <c r="B108" s="43"/>
      <c r="C108" s="43"/>
      <c r="D108" s="43"/>
      <c r="E108" s="43"/>
      <c r="F108" s="43"/>
      <c r="G108" s="43"/>
      <c r="H108" s="43"/>
      <c r="I108" s="43"/>
      <c r="J108" s="43"/>
      <c r="K108" s="43"/>
      <c r="L108" s="43"/>
      <c r="M108" s="44"/>
    </row>
    <row r="109" customHeight="1" spans="1:13">
      <c r="A109" s="42"/>
      <c r="B109" s="43"/>
      <c r="C109" s="43"/>
      <c r="D109" s="43"/>
      <c r="E109" s="43"/>
      <c r="F109" s="43"/>
      <c r="G109" s="43"/>
      <c r="H109" s="43"/>
      <c r="I109" s="43"/>
      <c r="J109" s="43"/>
      <c r="K109" s="43"/>
      <c r="L109" s="43"/>
      <c r="M109" s="44"/>
    </row>
    <row r="110" customHeight="1" spans="1:13">
      <c r="A110" s="42"/>
      <c r="B110" s="43"/>
      <c r="C110" s="43"/>
      <c r="D110" s="43"/>
      <c r="E110" s="43"/>
      <c r="F110" s="43"/>
      <c r="G110" s="43"/>
      <c r="H110" s="43"/>
      <c r="I110" s="43"/>
      <c r="J110" s="43"/>
      <c r="K110" s="43"/>
      <c r="L110" s="43"/>
      <c r="M110" s="44"/>
    </row>
    <row r="111" customHeight="1" spans="1:13">
      <c r="A111" s="42"/>
      <c r="B111" s="43"/>
      <c r="C111" s="43"/>
      <c r="D111" s="43"/>
      <c r="E111" s="43"/>
      <c r="F111" s="43"/>
      <c r="G111" s="43"/>
      <c r="H111" s="43"/>
      <c r="I111" s="43"/>
      <c r="J111" s="43"/>
      <c r="K111" s="43"/>
      <c r="L111" s="43"/>
      <c r="M111" s="44"/>
    </row>
    <row r="112" ht="12.75" spans="1:13">
      <c r="A112" s="42"/>
      <c r="B112" s="43"/>
      <c r="C112" s="43"/>
      <c r="D112" s="43"/>
      <c r="E112" s="43"/>
      <c r="F112" s="43"/>
      <c r="G112" s="43"/>
      <c r="H112" s="43"/>
      <c r="I112" s="43"/>
      <c r="J112" s="43"/>
      <c r="K112" s="43"/>
      <c r="L112" s="43"/>
      <c r="M112" s="44"/>
    </row>
    <row r="113" customHeight="1" spans="1:13">
      <c r="A113" s="42"/>
      <c r="B113" s="43"/>
      <c r="C113" s="43"/>
      <c r="D113" s="43"/>
      <c r="E113" s="43"/>
      <c r="F113" s="43"/>
      <c r="G113" s="43"/>
      <c r="H113" s="43"/>
      <c r="I113" s="43"/>
      <c r="J113" s="43"/>
      <c r="K113" s="43"/>
      <c r="L113" s="43"/>
      <c r="M113" s="44"/>
    </row>
    <row r="114" customHeight="1" spans="1:13">
      <c r="A114" s="42"/>
      <c r="B114" s="43"/>
      <c r="C114" s="43"/>
      <c r="D114" s="43"/>
      <c r="E114" s="43"/>
      <c r="F114" s="43"/>
      <c r="G114" s="43"/>
      <c r="H114" s="43"/>
      <c r="I114" s="43"/>
      <c r="J114" s="43"/>
      <c r="K114" s="43"/>
      <c r="L114" s="43"/>
      <c r="M114" s="44"/>
    </row>
    <row r="115" ht="12.75" spans="1:13">
      <c r="A115" s="42"/>
      <c r="B115" s="43"/>
      <c r="C115" s="43"/>
      <c r="D115" s="43"/>
      <c r="E115" s="43"/>
      <c r="F115" s="43"/>
      <c r="G115" s="43"/>
      <c r="H115" s="43"/>
      <c r="I115" s="43"/>
      <c r="J115" s="43"/>
      <c r="K115" s="43"/>
      <c r="L115" s="43"/>
      <c r="M115" s="44"/>
    </row>
    <row r="116" ht="12.75" spans="1:13">
      <c r="A116" s="42"/>
      <c r="B116" s="43"/>
      <c r="C116" s="43"/>
      <c r="D116" s="43"/>
      <c r="E116" s="43"/>
      <c r="F116" s="43"/>
      <c r="G116" s="43"/>
      <c r="H116" s="43"/>
      <c r="I116" s="43"/>
      <c r="J116" s="43"/>
      <c r="K116" s="43"/>
      <c r="L116" s="43"/>
      <c r="M116" s="44"/>
    </row>
    <row r="117" customHeight="1" spans="1:13">
      <c r="A117" s="42"/>
      <c r="B117" s="43"/>
      <c r="C117" s="43"/>
      <c r="D117" s="43"/>
      <c r="E117" s="43"/>
      <c r="F117" s="43"/>
      <c r="G117" s="43"/>
      <c r="H117" s="43"/>
      <c r="I117" s="43"/>
      <c r="J117" s="43"/>
      <c r="K117" s="43"/>
      <c r="L117" s="43"/>
      <c r="M117" s="44"/>
    </row>
    <row r="118" customHeight="1" spans="1:13">
      <c r="A118" s="42"/>
      <c r="B118" s="43"/>
      <c r="C118" s="43"/>
      <c r="D118" s="43"/>
      <c r="E118" s="43"/>
      <c r="F118" s="43"/>
      <c r="G118" s="43"/>
      <c r="H118" s="43"/>
      <c r="I118" s="43"/>
      <c r="J118" s="43"/>
      <c r="K118" s="43"/>
      <c r="L118" s="43"/>
      <c r="M118" s="44"/>
    </row>
    <row r="119" customHeight="1" spans="1:13">
      <c r="A119" s="42"/>
      <c r="B119" s="43"/>
      <c r="C119" s="43"/>
      <c r="D119" s="43"/>
      <c r="E119" s="43"/>
      <c r="F119" s="43"/>
      <c r="G119" s="43"/>
      <c r="H119" s="43"/>
      <c r="I119" s="43"/>
      <c r="J119" s="43"/>
      <c r="K119" s="43"/>
      <c r="L119" s="43"/>
      <c r="M119" s="44"/>
    </row>
    <row r="120" customHeight="1" spans="1:13">
      <c r="A120" s="42"/>
      <c r="B120" s="43"/>
      <c r="C120" s="43"/>
      <c r="D120" s="43"/>
      <c r="E120" s="43"/>
      <c r="F120" s="43"/>
      <c r="G120" s="43"/>
      <c r="H120" s="43"/>
      <c r="I120" s="43"/>
      <c r="J120" s="43"/>
      <c r="K120" s="43"/>
      <c r="L120" s="43"/>
      <c r="M120" s="44"/>
    </row>
    <row r="121" customHeight="1" spans="1:13">
      <c r="A121" s="42"/>
      <c r="B121" s="43"/>
      <c r="C121" s="43"/>
      <c r="D121" s="43"/>
      <c r="E121" s="43"/>
      <c r="F121" s="43"/>
      <c r="G121" s="43"/>
      <c r="H121" s="43"/>
      <c r="I121" s="43"/>
      <c r="J121" s="43"/>
      <c r="K121" s="43"/>
      <c r="L121" s="43"/>
      <c r="M121" s="44"/>
    </row>
    <row r="122" customHeight="1" spans="1:13">
      <c r="A122" s="42"/>
      <c r="B122" s="43"/>
      <c r="C122" s="43"/>
      <c r="D122" s="43"/>
      <c r="E122" s="43"/>
      <c r="F122" s="43"/>
      <c r="G122" s="43"/>
      <c r="H122" s="43"/>
      <c r="I122" s="43"/>
      <c r="J122" s="43"/>
      <c r="K122" s="43"/>
      <c r="L122" s="43"/>
      <c r="M122" s="44"/>
    </row>
    <row r="123" customHeight="1" spans="1:13">
      <c r="A123" s="42"/>
      <c r="B123" s="43"/>
      <c r="C123" s="43"/>
      <c r="D123" s="43"/>
      <c r="E123" s="43"/>
      <c r="F123" s="43"/>
      <c r="G123" s="43"/>
      <c r="H123" s="43"/>
      <c r="I123" s="43"/>
      <c r="J123" s="43"/>
      <c r="K123" s="43"/>
      <c r="L123" s="43"/>
      <c r="M123" s="44"/>
    </row>
    <row r="124" customHeight="1" spans="1:13">
      <c r="A124" s="42"/>
      <c r="B124" s="43"/>
      <c r="C124" s="43"/>
      <c r="D124" s="43"/>
      <c r="E124" s="43"/>
      <c r="F124" s="43"/>
      <c r="G124" s="43"/>
      <c r="H124" s="43"/>
      <c r="I124" s="43"/>
      <c r="J124" s="43"/>
      <c r="K124" s="43"/>
      <c r="L124" s="43"/>
      <c r="M124" s="44"/>
    </row>
    <row r="125" customHeight="1" spans="1:13">
      <c r="A125" s="42"/>
      <c r="B125" s="43"/>
      <c r="C125" s="43"/>
      <c r="D125" s="43"/>
      <c r="E125" s="43"/>
      <c r="F125" s="43"/>
      <c r="G125" s="43"/>
      <c r="H125" s="43"/>
      <c r="I125" s="43"/>
      <c r="J125" s="43"/>
      <c r="K125" s="43"/>
      <c r="L125" s="43"/>
      <c r="M125" s="44"/>
    </row>
    <row r="126" customHeight="1" spans="1:13">
      <c r="A126" s="42"/>
      <c r="B126" s="43"/>
      <c r="C126" s="43"/>
      <c r="D126" s="43"/>
      <c r="E126" s="43"/>
      <c r="F126" s="43"/>
      <c r="G126" s="43"/>
      <c r="H126" s="43"/>
      <c r="I126" s="43"/>
      <c r="J126" s="43"/>
      <c r="K126" s="43"/>
      <c r="L126" s="43"/>
      <c r="M126" s="44"/>
    </row>
    <row r="127" customHeight="1" spans="1:13">
      <c r="A127" s="42"/>
      <c r="B127" s="43"/>
      <c r="C127" s="43"/>
      <c r="D127" s="43"/>
      <c r="E127" s="43"/>
      <c r="F127" s="43"/>
      <c r="G127" s="43"/>
      <c r="H127" s="43"/>
      <c r="I127" s="43"/>
      <c r="J127" s="43"/>
      <c r="K127" s="43"/>
      <c r="L127" s="43"/>
      <c r="M127" s="44"/>
    </row>
    <row r="128" customHeight="1" spans="1:13">
      <c r="A128" s="42"/>
      <c r="B128" s="43"/>
      <c r="C128" s="43"/>
      <c r="D128" s="43"/>
      <c r="E128" s="43"/>
      <c r="F128" s="43"/>
      <c r="G128" s="43"/>
      <c r="H128" s="43"/>
      <c r="I128" s="43"/>
      <c r="J128" s="43"/>
      <c r="K128" s="43"/>
      <c r="L128" s="43"/>
      <c r="M128" s="44"/>
    </row>
    <row r="129" customHeight="1" spans="1:13">
      <c r="A129" s="42"/>
      <c r="B129" s="43"/>
      <c r="C129" s="43"/>
      <c r="D129" s="43"/>
      <c r="E129" s="43"/>
      <c r="F129" s="43"/>
      <c r="G129" s="43"/>
      <c r="H129" s="43"/>
      <c r="I129" s="43"/>
      <c r="J129" s="43"/>
      <c r="K129" s="43"/>
      <c r="L129" s="43"/>
      <c r="M129" s="44"/>
    </row>
    <row r="130" customHeight="1" spans="1:13">
      <c r="A130" s="42"/>
      <c r="B130" s="43"/>
      <c r="C130" s="43"/>
      <c r="D130" s="43"/>
      <c r="E130" s="43"/>
      <c r="F130" s="43"/>
      <c r="G130" s="43"/>
      <c r="H130" s="43"/>
      <c r="I130" s="43"/>
      <c r="J130" s="43"/>
      <c r="K130" s="43"/>
      <c r="L130" s="43"/>
      <c r="M130" s="44"/>
    </row>
    <row r="131" customHeight="1" spans="1:13">
      <c r="A131" s="42"/>
      <c r="B131" s="43"/>
      <c r="C131" s="43"/>
      <c r="D131" s="43"/>
      <c r="E131" s="43"/>
      <c r="F131" s="43"/>
      <c r="G131" s="43"/>
      <c r="H131" s="43"/>
      <c r="I131" s="43"/>
      <c r="J131" s="43"/>
      <c r="K131" s="43"/>
      <c r="L131" s="43"/>
      <c r="M131" s="44"/>
    </row>
    <row r="132" customHeight="1" spans="1:13">
      <c r="A132" s="42"/>
      <c r="B132" s="43"/>
      <c r="C132" s="43"/>
      <c r="D132" s="43"/>
      <c r="E132" s="43"/>
      <c r="F132" s="43"/>
      <c r="G132" s="43"/>
      <c r="H132" s="43"/>
      <c r="I132" s="43"/>
      <c r="J132" s="43"/>
      <c r="K132" s="43"/>
      <c r="L132" s="43"/>
      <c r="M132" s="44"/>
    </row>
    <row r="133" customHeight="1" spans="1:13">
      <c r="A133" s="42"/>
      <c r="B133" s="43"/>
      <c r="C133" s="43"/>
      <c r="D133" s="43"/>
      <c r="E133" s="43"/>
      <c r="F133" s="43"/>
      <c r="G133" s="43"/>
      <c r="H133" s="43"/>
      <c r="I133" s="43"/>
      <c r="J133" s="43"/>
      <c r="K133" s="43"/>
      <c r="L133" s="43"/>
      <c r="M133" s="44"/>
    </row>
    <row r="134" customHeight="1" spans="1:13">
      <c r="A134" s="42"/>
      <c r="B134" s="43"/>
      <c r="C134" s="43"/>
      <c r="D134" s="43"/>
      <c r="E134" s="43"/>
      <c r="F134" s="43"/>
      <c r="G134" s="43"/>
      <c r="H134" s="43"/>
      <c r="I134" s="43"/>
      <c r="J134" s="43"/>
      <c r="K134" s="43"/>
      <c r="L134" s="43"/>
      <c r="M134" s="44"/>
    </row>
    <row r="135" customHeight="1" spans="1:13">
      <c r="A135" s="42"/>
      <c r="B135" s="43"/>
      <c r="C135" s="43"/>
      <c r="D135" s="43"/>
      <c r="E135" s="43"/>
      <c r="F135" s="43"/>
      <c r="G135" s="43"/>
      <c r="H135" s="43"/>
      <c r="I135" s="43"/>
      <c r="J135" s="43"/>
      <c r="K135" s="43"/>
      <c r="L135" s="43"/>
      <c r="M135" s="44"/>
    </row>
    <row r="136" customHeight="1" spans="1:13">
      <c r="A136" s="42"/>
      <c r="B136" s="43"/>
      <c r="C136" s="43"/>
      <c r="D136" s="43"/>
      <c r="E136" s="43"/>
      <c r="F136" s="43"/>
      <c r="G136" s="43"/>
      <c r="H136" s="43"/>
      <c r="I136" s="43"/>
      <c r="J136" s="43"/>
      <c r="K136" s="43"/>
      <c r="L136" s="43"/>
      <c r="M136" s="44"/>
    </row>
    <row r="137" customHeight="1" spans="1:13">
      <c r="A137" s="42"/>
      <c r="B137" s="43"/>
      <c r="C137" s="43"/>
      <c r="D137" s="43"/>
      <c r="E137" s="43"/>
      <c r="F137" s="43"/>
      <c r="G137" s="43"/>
      <c r="H137" s="43"/>
      <c r="I137" s="43"/>
      <c r="J137" s="43"/>
      <c r="K137" s="43"/>
      <c r="L137" s="43"/>
      <c r="M137" s="44"/>
    </row>
    <row r="138" customHeight="1" spans="1:13">
      <c r="A138" s="42"/>
      <c r="B138" s="43"/>
      <c r="C138" s="43"/>
      <c r="D138" s="43"/>
      <c r="E138" s="43"/>
      <c r="F138" s="43"/>
      <c r="G138" s="43"/>
      <c r="H138" s="43"/>
      <c r="I138" s="43"/>
      <c r="J138" s="43"/>
      <c r="K138" s="43"/>
      <c r="L138" s="43"/>
      <c r="M138" s="44"/>
    </row>
    <row r="139" customHeight="1" spans="1:13">
      <c r="A139" s="42"/>
      <c r="B139" s="43"/>
      <c r="C139" s="43"/>
      <c r="D139" s="43"/>
      <c r="E139" s="43"/>
      <c r="F139" s="43"/>
      <c r="G139" s="43"/>
      <c r="H139" s="43"/>
      <c r="I139" s="43"/>
      <c r="J139" s="43"/>
      <c r="K139" s="43"/>
      <c r="L139" s="43"/>
      <c r="M139" s="44"/>
    </row>
    <row r="140" customHeight="1" spans="1:13">
      <c r="A140" s="42"/>
      <c r="B140" s="43"/>
      <c r="C140" s="43"/>
      <c r="D140" s="43"/>
      <c r="E140" s="43"/>
      <c r="F140" s="43"/>
      <c r="G140" s="43"/>
      <c r="H140" s="43"/>
      <c r="I140" s="43"/>
      <c r="J140" s="43"/>
      <c r="K140" s="43"/>
      <c r="L140" s="43"/>
      <c r="M140" s="44"/>
    </row>
    <row r="141" customHeight="1" spans="1:13">
      <c r="A141" s="42"/>
      <c r="B141" s="43"/>
      <c r="C141" s="43"/>
      <c r="D141" s="43"/>
      <c r="E141" s="43"/>
      <c r="F141" s="43"/>
      <c r="G141" s="43"/>
      <c r="H141" s="43"/>
      <c r="I141" s="43"/>
      <c r="J141" s="43"/>
      <c r="K141" s="43"/>
      <c r="L141" s="43"/>
      <c r="M141" s="44"/>
    </row>
    <row r="142" customHeight="1" spans="1:13">
      <c r="A142" s="42"/>
      <c r="B142" s="43"/>
      <c r="C142" s="43"/>
      <c r="D142" s="43"/>
      <c r="E142" s="43"/>
      <c r="F142" s="43"/>
      <c r="G142" s="43"/>
      <c r="H142" s="43"/>
      <c r="I142" s="43"/>
      <c r="J142" s="43"/>
      <c r="K142" s="43"/>
      <c r="L142" s="43"/>
      <c r="M142" s="44"/>
    </row>
    <row r="143" customHeight="1" spans="1:13">
      <c r="A143" s="42"/>
      <c r="B143" s="43"/>
      <c r="C143" s="43"/>
      <c r="D143" s="43"/>
      <c r="E143" s="43"/>
      <c r="F143" s="43"/>
      <c r="G143" s="43"/>
      <c r="H143" s="43"/>
      <c r="I143" s="43"/>
      <c r="J143" s="43"/>
      <c r="K143" s="43"/>
      <c r="L143" s="43"/>
      <c r="M143" s="44"/>
    </row>
    <row r="144" customHeight="1" spans="1:13">
      <c r="A144" s="42"/>
      <c r="B144" s="43"/>
      <c r="C144" s="43"/>
      <c r="D144" s="43"/>
      <c r="E144" s="43"/>
      <c r="F144" s="43"/>
      <c r="G144" s="43"/>
      <c r="H144" s="43"/>
      <c r="I144" s="43"/>
      <c r="J144" s="43"/>
      <c r="K144" s="43"/>
      <c r="L144" s="43"/>
      <c r="M144" s="44"/>
    </row>
    <row r="145" customHeight="1" spans="1:13">
      <c r="A145" s="42"/>
      <c r="B145" s="43"/>
      <c r="C145" s="43"/>
      <c r="D145" s="43"/>
      <c r="E145" s="43"/>
      <c r="F145" s="43"/>
      <c r="G145" s="43"/>
      <c r="H145" s="43"/>
      <c r="I145" s="43"/>
      <c r="J145" s="43"/>
      <c r="K145" s="43"/>
      <c r="L145" s="43"/>
      <c r="M145" s="44"/>
    </row>
    <row r="146" customHeight="1" spans="1:13">
      <c r="A146" s="42"/>
      <c r="B146" s="43"/>
      <c r="C146" s="43"/>
      <c r="D146" s="43"/>
      <c r="E146" s="43"/>
      <c r="F146" s="43"/>
      <c r="G146" s="43"/>
      <c r="H146" s="43"/>
      <c r="I146" s="43"/>
      <c r="J146" s="43"/>
      <c r="K146" s="43"/>
      <c r="L146" s="43"/>
      <c r="M146" s="44"/>
    </row>
    <row r="147" customHeight="1" spans="1:13">
      <c r="A147" s="42"/>
      <c r="B147" s="43"/>
      <c r="C147" s="43"/>
      <c r="D147" s="43"/>
      <c r="E147" s="43"/>
      <c r="F147" s="43"/>
      <c r="G147" s="43"/>
      <c r="H147" s="43"/>
      <c r="I147" s="43"/>
      <c r="J147" s="43"/>
      <c r="K147" s="43"/>
      <c r="L147" s="43"/>
      <c r="M147" s="44"/>
    </row>
    <row r="148" ht="15" customHeight="1" spans="1:13">
      <c r="A148" s="42"/>
      <c r="B148" s="43"/>
      <c r="C148" s="43"/>
      <c r="D148" s="43"/>
      <c r="E148" s="43"/>
      <c r="F148" s="43"/>
      <c r="G148" s="43"/>
      <c r="H148" s="43"/>
      <c r="I148" s="43"/>
      <c r="J148" s="43"/>
      <c r="K148" s="43"/>
      <c r="L148" s="43"/>
      <c r="M148" s="44"/>
    </row>
    <row r="149" customHeight="1" spans="1:13">
      <c r="A149" s="42"/>
      <c r="B149" s="43"/>
      <c r="C149" s="43"/>
      <c r="D149" s="43"/>
      <c r="E149" s="43"/>
      <c r="F149" s="43"/>
      <c r="G149" s="43"/>
      <c r="H149" s="43"/>
      <c r="I149" s="43"/>
      <c r="J149" s="43"/>
      <c r="K149" s="43"/>
      <c r="L149" s="43"/>
      <c r="M149" s="44"/>
    </row>
    <row r="150" customHeight="1" spans="1:13">
      <c r="A150" s="42"/>
      <c r="B150" s="43"/>
      <c r="C150" s="43"/>
      <c r="D150" s="43"/>
      <c r="E150" s="43"/>
      <c r="F150" s="43"/>
      <c r="G150" s="43"/>
      <c r="H150" s="43"/>
      <c r="I150" s="43"/>
      <c r="J150" s="43"/>
      <c r="K150" s="43"/>
      <c r="L150" s="43"/>
      <c r="M150" s="44"/>
    </row>
    <row r="151" customHeight="1" spans="1:13">
      <c r="A151" s="42"/>
      <c r="B151" s="43"/>
      <c r="C151" s="43"/>
      <c r="D151" s="43"/>
      <c r="E151" s="43"/>
      <c r="F151" s="43"/>
      <c r="G151" s="43"/>
      <c r="H151" s="43"/>
      <c r="I151" s="43"/>
      <c r="J151" s="43"/>
      <c r="K151" s="43"/>
      <c r="L151" s="43"/>
      <c r="M151" s="44"/>
    </row>
    <row r="152" customHeight="1" spans="1:13">
      <c r="A152" s="42"/>
      <c r="B152" s="43"/>
      <c r="C152" s="43"/>
      <c r="D152" s="43"/>
      <c r="E152" s="43"/>
      <c r="F152" s="43"/>
      <c r="G152" s="43"/>
      <c r="H152" s="43"/>
      <c r="I152" s="43"/>
      <c r="J152" s="43"/>
      <c r="K152" s="43"/>
      <c r="L152" s="43"/>
      <c r="M152" s="44"/>
    </row>
    <row r="153" ht="15" customHeight="1" spans="1:13">
      <c r="A153" s="42"/>
      <c r="B153" s="43"/>
      <c r="C153" s="43"/>
      <c r="D153" s="43"/>
      <c r="E153" s="43"/>
      <c r="F153" s="43"/>
      <c r="G153" s="43"/>
      <c r="H153" s="43"/>
      <c r="I153" s="43"/>
      <c r="J153" s="43"/>
      <c r="K153" s="43"/>
      <c r="L153" s="43"/>
      <c r="M153" s="44"/>
    </row>
    <row r="154" customHeight="1" spans="1:13">
      <c r="A154" s="42"/>
      <c r="B154" s="43"/>
      <c r="C154" s="43"/>
      <c r="D154" s="43"/>
      <c r="E154" s="43"/>
      <c r="F154" s="43"/>
      <c r="G154" s="43"/>
      <c r="H154" s="43"/>
      <c r="I154" s="43"/>
      <c r="J154" s="43"/>
      <c r="K154" s="43"/>
      <c r="L154" s="43"/>
      <c r="M154" s="44"/>
    </row>
    <row r="155" customHeight="1" spans="1:13">
      <c r="A155" s="42"/>
      <c r="B155" s="43"/>
      <c r="C155" s="43"/>
      <c r="D155" s="43"/>
      <c r="E155" s="43"/>
      <c r="F155" s="43"/>
      <c r="G155" s="43"/>
      <c r="H155" s="43"/>
      <c r="I155" s="43"/>
      <c r="J155" s="43"/>
      <c r="K155" s="43"/>
      <c r="L155" s="43"/>
      <c r="M155" s="44"/>
    </row>
    <row r="156" ht="15" customHeight="1" spans="1:13">
      <c r="A156" s="42"/>
      <c r="B156" s="43"/>
      <c r="C156" s="43"/>
      <c r="D156" s="43"/>
      <c r="E156" s="43"/>
      <c r="F156" s="43"/>
      <c r="G156" s="43"/>
      <c r="H156" s="43"/>
      <c r="I156" s="43"/>
      <c r="J156" s="43"/>
      <c r="K156" s="43"/>
      <c r="L156" s="43"/>
      <c r="M156" s="44"/>
    </row>
    <row r="157" customHeight="1" spans="1:13">
      <c r="A157" s="42"/>
      <c r="B157" s="43"/>
      <c r="C157" s="43"/>
      <c r="D157" s="43"/>
      <c r="E157" s="43"/>
      <c r="F157" s="43"/>
      <c r="G157" s="43"/>
      <c r="H157" s="43"/>
      <c r="I157" s="43"/>
      <c r="J157" s="43"/>
      <c r="K157" s="43"/>
      <c r="L157" s="43"/>
      <c r="M157" s="44"/>
    </row>
    <row r="158" customHeight="1" spans="1:13">
      <c r="A158" s="42"/>
      <c r="B158" s="43"/>
      <c r="C158" s="43"/>
      <c r="D158" s="43"/>
      <c r="E158" s="43"/>
      <c r="F158" s="43"/>
      <c r="G158" s="43"/>
      <c r="H158" s="43"/>
      <c r="I158" s="43"/>
      <c r="J158" s="43"/>
      <c r="K158" s="43"/>
      <c r="L158" s="43"/>
      <c r="M158" s="44"/>
    </row>
    <row r="159" customHeight="1" spans="1:13">
      <c r="A159" s="39"/>
      <c r="B159" s="40"/>
      <c r="C159" s="40"/>
      <c r="D159" s="40"/>
      <c r="E159" s="40"/>
      <c r="F159" s="40"/>
      <c r="G159" s="40"/>
      <c r="H159" s="40"/>
      <c r="I159" s="40"/>
      <c r="J159" s="40"/>
      <c r="K159" s="40"/>
      <c r="L159" s="40"/>
      <c r="M159" s="41"/>
    </row>
    <row r="160" customHeight="1" spans="1:13">
      <c r="A160" s="42"/>
      <c r="B160" s="43"/>
      <c r="C160" s="43"/>
      <c r="D160" s="43"/>
      <c r="E160" s="43"/>
      <c r="F160" s="43"/>
      <c r="G160" s="43"/>
      <c r="H160" s="43"/>
      <c r="I160" s="43"/>
      <c r="J160" s="43"/>
      <c r="K160" s="43"/>
      <c r="L160" s="43"/>
      <c r="M160" s="44"/>
    </row>
    <row r="161" ht="12.75" spans="1:13">
      <c r="A161" s="42"/>
      <c r="B161" s="43"/>
      <c r="C161" s="43"/>
      <c r="D161" s="43"/>
      <c r="E161" s="43"/>
      <c r="F161" s="43"/>
      <c r="G161" s="43"/>
      <c r="H161" s="43"/>
      <c r="I161" s="43"/>
      <c r="J161" s="43"/>
      <c r="K161" s="43"/>
      <c r="L161" s="43"/>
      <c r="M161" s="44"/>
    </row>
    <row r="162" ht="12.75" spans="1:13">
      <c r="A162" s="42"/>
      <c r="B162" s="43"/>
      <c r="C162" s="43"/>
      <c r="D162" s="43"/>
      <c r="E162" s="43"/>
      <c r="F162" s="43"/>
      <c r="G162" s="43"/>
      <c r="H162" s="43"/>
      <c r="I162" s="43"/>
      <c r="J162" s="43"/>
      <c r="K162" s="43"/>
      <c r="L162" s="43"/>
      <c r="M162" s="44"/>
    </row>
    <row r="163" customHeight="1" spans="1:13">
      <c r="A163" s="42"/>
      <c r="B163" s="43"/>
      <c r="C163" s="43"/>
      <c r="D163" s="43"/>
      <c r="E163" s="43"/>
      <c r="F163" s="43"/>
      <c r="G163" s="43"/>
      <c r="H163" s="43"/>
      <c r="I163" s="43"/>
      <c r="J163" s="43"/>
      <c r="K163" s="43"/>
      <c r="L163" s="43"/>
      <c r="M163" s="44"/>
    </row>
    <row r="164" customHeight="1" spans="1:13">
      <c r="A164" s="42"/>
      <c r="B164" s="43"/>
      <c r="C164" s="43"/>
      <c r="D164" s="43"/>
      <c r="E164" s="43"/>
      <c r="F164" s="43"/>
      <c r="G164" s="43"/>
      <c r="H164" s="43"/>
      <c r="I164" s="43"/>
      <c r="J164" s="43"/>
      <c r="K164" s="43"/>
      <c r="L164" s="43"/>
      <c r="M164" s="44"/>
    </row>
    <row r="165" customHeight="1" spans="1:13">
      <c r="A165" s="42"/>
      <c r="B165" s="43"/>
      <c r="C165" s="43"/>
      <c r="D165" s="43"/>
      <c r="E165" s="43"/>
      <c r="F165" s="43"/>
      <c r="G165" s="43"/>
      <c r="H165" s="43"/>
      <c r="I165" s="43"/>
      <c r="J165" s="43"/>
      <c r="K165" s="43"/>
      <c r="L165" s="43"/>
      <c r="M165" s="44"/>
    </row>
    <row r="166" ht="12.75" spans="1:13">
      <c r="A166" s="42"/>
      <c r="B166" s="43"/>
      <c r="C166" s="43"/>
      <c r="D166" s="43"/>
      <c r="E166" s="43"/>
      <c r="F166" s="43"/>
      <c r="G166" s="43"/>
      <c r="H166" s="43"/>
      <c r="I166" s="43"/>
      <c r="J166" s="43"/>
      <c r="K166" s="43"/>
      <c r="L166" s="43"/>
      <c r="M166" s="44"/>
    </row>
    <row r="167" customHeight="1" spans="1:13">
      <c r="A167" s="42"/>
      <c r="B167" s="43"/>
      <c r="C167" s="43"/>
      <c r="D167" s="43"/>
      <c r="E167" s="43"/>
      <c r="F167" s="43"/>
      <c r="G167" s="43"/>
      <c r="H167" s="43"/>
      <c r="I167" s="43"/>
      <c r="J167" s="43"/>
      <c r="K167" s="43"/>
      <c r="L167" s="43"/>
      <c r="M167" s="44"/>
    </row>
    <row r="168" customHeight="1" spans="1:13">
      <c r="A168" s="42"/>
      <c r="B168" s="43"/>
      <c r="C168" s="43"/>
      <c r="D168" s="43"/>
      <c r="E168" s="43"/>
      <c r="F168" s="43"/>
      <c r="G168" s="43"/>
      <c r="H168" s="43"/>
      <c r="I168" s="43"/>
      <c r="J168" s="43"/>
      <c r="K168" s="43"/>
      <c r="L168" s="43"/>
      <c r="M168" s="44"/>
    </row>
    <row r="169" ht="12.75" spans="1:13">
      <c r="A169" s="42"/>
      <c r="B169" s="43"/>
      <c r="C169" s="43"/>
      <c r="D169" s="43"/>
      <c r="E169" s="43"/>
      <c r="F169" s="43"/>
      <c r="G169" s="43"/>
      <c r="H169" s="43"/>
      <c r="I169" s="43"/>
      <c r="J169" s="43"/>
      <c r="K169" s="43"/>
      <c r="L169" s="43"/>
      <c r="M169" s="44"/>
    </row>
    <row r="170" ht="12.75" spans="1:13">
      <c r="A170" s="42"/>
      <c r="B170" s="43"/>
      <c r="C170" s="43"/>
      <c r="D170" s="43"/>
      <c r="E170" s="43"/>
      <c r="F170" s="43"/>
      <c r="G170" s="43"/>
      <c r="H170" s="43"/>
      <c r="I170" s="43"/>
      <c r="J170" s="43"/>
      <c r="K170" s="43"/>
      <c r="L170" s="43"/>
      <c r="M170" s="44"/>
    </row>
    <row r="171" customHeight="1" spans="1:13">
      <c r="A171" s="42"/>
      <c r="B171" s="43"/>
      <c r="C171" s="43"/>
      <c r="D171" s="43"/>
      <c r="E171" s="43"/>
      <c r="F171" s="43"/>
      <c r="G171" s="43"/>
      <c r="H171" s="43"/>
      <c r="I171" s="43"/>
      <c r="J171" s="43"/>
      <c r="K171" s="43"/>
      <c r="L171" s="43"/>
      <c r="M171" s="44"/>
    </row>
    <row r="172" customHeight="1" spans="1:13">
      <c r="A172" s="42"/>
      <c r="B172" s="43"/>
      <c r="C172" s="43"/>
      <c r="D172" s="43"/>
      <c r="E172" s="43"/>
      <c r="F172" s="43"/>
      <c r="G172" s="43"/>
      <c r="H172" s="43"/>
      <c r="I172" s="43"/>
      <c r="J172" s="43"/>
      <c r="K172" s="43"/>
      <c r="L172" s="43"/>
      <c r="M172" s="44"/>
    </row>
    <row r="173" customHeight="1" spans="1:13">
      <c r="A173" s="42"/>
      <c r="B173" s="43"/>
      <c r="C173" s="43"/>
      <c r="D173" s="43"/>
      <c r="E173" s="43"/>
      <c r="F173" s="43"/>
      <c r="G173" s="43"/>
      <c r="H173" s="43"/>
      <c r="I173" s="43"/>
      <c r="J173" s="43"/>
      <c r="K173" s="43"/>
      <c r="L173" s="43"/>
      <c r="M173" s="44"/>
    </row>
    <row r="174" customHeight="1" spans="1:13">
      <c r="A174" s="42"/>
      <c r="B174" s="43"/>
      <c r="C174" s="43"/>
      <c r="D174" s="43"/>
      <c r="E174" s="43"/>
      <c r="F174" s="43"/>
      <c r="G174" s="43"/>
      <c r="H174" s="43"/>
      <c r="I174" s="43"/>
      <c r="J174" s="43"/>
      <c r="K174" s="43"/>
      <c r="L174" s="43"/>
      <c r="M174" s="44"/>
    </row>
    <row r="175" customHeight="1" spans="1:13">
      <c r="A175" s="42"/>
      <c r="B175" s="43"/>
      <c r="C175" s="43"/>
      <c r="D175" s="43"/>
      <c r="E175" s="43"/>
      <c r="F175" s="43"/>
      <c r="G175" s="43"/>
      <c r="H175" s="43"/>
      <c r="I175" s="43"/>
      <c r="J175" s="43"/>
      <c r="K175" s="43"/>
      <c r="L175" s="43"/>
      <c r="M175" s="44"/>
    </row>
    <row r="176" customHeight="1" spans="1:13">
      <c r="A176" s="42"/>
      <c r="B176" s="43"/>
      <c r="C176" s="43"/>
      <c r="D176" s="43"/>
      <c r="E176" s="43"/>
      <c r="F176" s="43"/>
      <c r="G176" s="43"/>
      <c r="H176" s="43"/>
      <c r="I176" s="43"/>
      <c r="J176" s="43"/>
      <c r="K176" s="43"/>
      <c r="L176" s="43"/>
      <c r="M176" s="44"/>
    </row>
    <row r="177" customHeight="1" spans="1:13">
      <c r="A177" s="42"/>
      <c r="B177" s="43"/>
      <c r="C177" s="43"/>
      <c r="D177" s="43"/>
      <c r="E177" s="43"/>
      <c r="F177" s="43"/>
      <c r="G177" s="43"/>
      <c r="H177" s="43"/>
      <c r="I177" s="43"/>
      <c r="J177" s="43"/>
      <c r="K177" s="43"/>
      <c r="L177" s="43"/>
      <c r="M177" s="44"/>
    </row>
    <row r="178" customHeight="1" spans="1:13">
      <c r="A178" s="42"/>
      <c r="B178" s="43"/>
      <c r="C178" s="43"/>
      <c r="D178" s="43"/>
      <c r="E178" s="43"/>
      <c r="F178" s="43"/>
      <c r="G178" s="43"/>
      <c r="H178" s="43"/>
      <c r="I178" s="43"/>
      <c r="J178" s="43"/>
      <c r="K178" s="43"/>
      <c r="L178" s="43"/>
      <c r="M178" s="44"/>
    </row>
    <row r="179" customHeight="1" spans="1:13">
      <c r="A179" s="42"/>
      <c r="B179" s="43"/>
      <c r="C179" s="43"/>
      <c r="D179" s="43"/>
      <c r="E179" s="43"/>
      <c r="F179" s="43"/>
      <c r="G179" s="43"/>
      <c r="H179" s="43"/>
      <c r="I179" s="43"/>
      <c r="J179" s="43"/>
      <c r="K179" s="43"/>
      <c r="L179" s="43"/>
      <c r="M179" s="44"/>
    </row>
    <row r="180" customHeight="1" spans="1:13">
      <c r="A180" s="42"/>
      <c r="B180" s="43"/>
      <c r="C180" s="43"/>
      <c r="D180" s="43"/>
      <c r="E180" s="43"/>
      <c r="F180" s="43"/>
      <c r="G180" s="43"/>
      <c r="H180" s="43"/>
      <c r="I180" s="43"/>
      <c r="J180" s="43"/>
      <c r="K180" s="43"/>
      <c r="L180" s="43"/>
      <c r="M180" s="44"/>
    </row>
    <row r="181" customHeight="1" spans="1:13">
      <c r="A181" s="42"/>
      <c r="B181" s="43"/>
      <c r="C181" s="43"/>
      <c r="D181" s="43"/>
      <c r="E181" s="43"/>
      <c r="F181" s="43"/>
      <c r="G181" s="43"/>
      <c r="H181" s="43"/>
      <c r="I181" s="43"/>
      <c r="J181" s="43"/>
      <c r="K181" s="43"/>
      <c r="L181" s="43"/>
      <c r="M181" s="44"/>
    </row>
    <row r="182" customHeight="1" spans="1:13">
      <c r="A182" s="42"/>
      <c r="B182" s="43"/>
      <c r="C182" s="43"/>
      <c r="D182" s="43"/>
      <c r="E182" s="43"/>
      <c r="F182" s="43"/>
      <c r="G182" s="43"/>
      <c r="H182" s="43"/>
      <c r="I182" s="43"/>
      <c r="J182" s="43"/>
      <c r="K182" s="43"/>
      <c r="L182" s="43"/>
      <c r="M182" s="44"/>
    </row>
    <row r="183" customHeight="1" spans="1:13">
      <c r="A183" s="42"/>
      <c r="B183" s="43"/>
      <c r="C183" s="43"/>
      <c r="D183" s="43"/>
      <c r="E183" s="43"/>
      <c r="F183" s="43"/>
      <c r="G183" s="43"/>
      <c r="H183" s="43"/>
      <c r="I183" s="43"/>
      <c r="J183" s="43"/>
      <c r="K183" s="43"/>
      <c r="L183" s="43"/>
      <c r="M183" s="44"/>
    </row>
    <row r="184" customHeight="1" spans="1:13">
      <c r="A184" s="42"/>
      <c r="B184" s="43"/>
      <c r="C184" s="43"/>
      <c r="D184" s="43"/>
      <c r="E184" s="43"/>
      <c r="F184" s="43"/>
      <c r="G184" s="43"/>
      <c r="H184" s="43"/>
      <c r="I184" s="43"/>
      <c r="J184" s="43"/>
      <c r="K184" s="43"/>
      <c r="L184" s="43"/>
      <c r="M184" s="44"/>
    </row>
    <row r="185" customHeight="1" spans="1:13">
      <c r="A185" s="42"/>
      <c r="B185" s="43"/>
      <c r="C185" s="43"/>
      <c r="D185" s="43"/>
      <c r="E185" s="43"/>
      <c r="F185" s="43"/>
      <c r="G185" s="43"/>
      <c r="H185" s="43"/>
      <c r="I185" s="43"/>
      <c r="J185" s="43"/>
      <c r="K185" s="43"/>
      <c r="L185" s="43"/>
      <c r="M185" s="44"/>
    </row>
    <row r="186" customHeight="1" spans="1:13">
      <c r="A186" s="42"/>
      <c r="B186" s="43"/>
      <c r="C186" s="43"/>
      <c r="D186" s="43"/>
      <c r="E186" s="43"/>
      <c r="F186" s="43"/>
      <c r="G186" s="43"/>
      <c r="H186" s="43"/>
      <c r="I186" s="43"/>
      <c r="J186" s="43"/>
      <c r="K186" s="43"/>
      <c r="L186" s="43"/>
      <c r="M186" s="44"/>
    </row>
    <row r="187" customHeight="1" spans="1:13">
      <c r="A187" s="42"/>
      <c r="B187" s="43"/>
      <c r="C187" s="43"/>
      <c r="D187" s="43"/>
      <c r="E187" s="43"/>
      <c r="F187" s="43"/>
      <c r="G187" s="43"/>
      <c r="H187" s="43"/>
      <c r="I187" s="43"/>
      <c r="J187" s="43"/>
      <c r="K187" s="43"/>
      <c r="L187" s="43"/>
      <c r="M187" s="44"/>
    </row>
    <row r="188" customHeight="1" spans="1:13">
      <c r="A188" s="42"/>
      <c r="B188" s="43"/>
      <c r="C188" s="43"/>
      <c r="D188" s="43"/>
      <c r="E188" s="43"/>
      <c r="F188" s="43"/>
      <c r="G188" s="43"/>
      <c r="H188" s="43"/>
      <c r="I188" s="43"/>
      <c r="J188" s="43"/>
      <c r="K188" s="43"/>
      <c r="L188" s="43"/>
      <c r="M188" s="44"/>
    </row>
    <row r="189" customHeight="1" spans="1:13">
      <c r="A189" s="42"/>
      <c r="B189" s="43"/>
      <c r="C189" s="43"/>
      <c r="D189" s="43"/>
      <c r="E189" s="43"/>
      <c r="F189" s="43"/>
      <c r="G189" s="43"/>
      <c r="H189" s="43"/>
      <c r="I189" s="43"/>
      <c r="J189" s="43"/>
      <c r="K189" s="43"/>
      <c r="L189" s="43"/>
      <c r="M189" s="44"/>
    </row>
    <row r="190" customHeight="1" spans="1:13">
      <c r="A190" s="42"/>
      <c r="B190" s="43"/>
      <c r="C190" s="43"/>
      <c r="D190" s="43"/>
      <c r="E190" s="43"/>
      <c r="F190" s="43"/>
      <c r="G190" s="43"/>
      <c r="H190" s="43"/>
      <c r="I190" s="43"/>
      <c r="J190" s="43"/>
      <c r="K190" s="43"/>
      <c r="L190" s="43"/>
      <c r="M190" s="44"/>
    </row>
    <row r="191" customHeight="1" spans="1:13">
      <c r="A191" s="42"/>
      <c r="B191" s="43"/>
      <c r="C191" s="43"/>
      <c r="D191" s="43"/>
      <c r="E191" s="43"/>
      <c r="F191" s="43"/>
      <c r="G191" s="43"/>
      <c r="H191" s="43"/>
      <c r="I191" s="43"/>
      <c r="J191" s="43"/>
      <c r="K191" s="43"/>
      <c r="L191" s="43"/>
      <c r="M191" s="44"/>
    </row>
    <row r="192" customHeight="1" spans="1:13">
      <c r="A192" s="42"/>
      <c r="B192" s="43"/>
      <c r="C192" s="43"/>
      <c r="D192" s="43"/>
      <c r="E192" s="43"/>
      <c r="F192" s="43"/>
      <c r="G192" s="43"/>
      <c r="H192" s="43"/>
      <c r="I192" s="43"/>
      <c r="J192" s="43"/>
      <c r="K192" s="43"/>
      <c r="L192" s="43"/>
      <c r="M192" s="44"/>
    </row>
    <row r="193" customHeight="1" spans="1:13">
      <c r="A193" s="42"/>
      <c r="B193" s="43"/>
      <c r="C193" s="43"/>
      <c r="D193" s="43"/>
      <c r="E193" s="43"/>
      <c r="F193" s="43"/>
      <c r="G193" s="43"/>
      <c r="H193" s="43"/>
      <c r="I193" s="43"/>
      <c r="J193" s="43"/>
      <c r="K193" s="43"/>
      <c r="L193" s="43"/>
      <c r="M193" s="44"/>
    </row>
    <row r="194" customHeight="1" spans="1:13">
      <c r="A194" s="42"/>
      <c r="B194" s="43"/>
      <c r="C194" s="43"/>
      <c r="D194" s="43"/>
      <c r="E194" s="43"/>
      <c r="F194" s="43"/>
      <c r="G194" s="43"/>
      <c r="H194" s="43"/>
      <c r="I194" s="43"/>
      <c r="J194" s="43"/>
      <c r="K194" s="43"/>
      <c r="L194" s="43"/>
      <c r="M194" s="44"/>
    </row>
    <row r="195" customHeight="1" spans="1:13">
      <c r="A195" s="42"/>
      <c r="B195" s="43"/>
      <c r="C195" s="43"/>
      <c r="D195" s="43"/>
      <c r="E195" s="43"/>
      <c r="F195" s="43"/>
      <c r="G195" s="43"/>
      <c r="H195" s="43"/>
      <c r="I195" s="43"/>
      <c r="J195" s="43"/>
      <c r="K195" s="43"/>
      <c r="L195" s="43"/>
      <c r="M195" s="44"/>
    </row>
    <row r="196" customHeight="1" spans="1:13">
      <c r="A196" s="42"/>
      <c r="B196" s="43"/>
      <c r="C196" s="43"/>
      <c r="D196" s="43"/>
      <c r="E196" s="43"/>
      <c r="F196" s="43"/>
      <c r="G196" s="43"/>
      <c r="H196" s="43"/>
      <c r="I196" s="43"/>
      <c r="J196" s="43"/>
      <c r="K196" s="43"/>
      <c r="L196" s="43"/>
      <c r="M196" s="44"/>
    </row>
    <row r="197" customHeight="1" spans="1:13">
      <c r="A197" s="42"/>
      <c r="B197" s="43"/>
      <c r="C197" s="43"/>
      <c r="D197" s="43"/>
      <c r="E197" s="43"/>
      <c r="F197" s="43"/>
      <c r="G197" s="43"/>
      <c r="H197" s="43"/>
      <c r="I197" s="43"/>
      <c r="J197" s="43"/>
      <c r="K197" s="43"/>
      <c r="L197" s="43"/>
      <c r="M197" s="44"/>
    </row>
    <row r="198" customHeight="1" spans="1:13">
      <c r="A198" s="42"/>
      <c r="B198" s="43"/>
      <c r="C198" s="43"/>
      <c r="D198" s="43"/>
      <c r="E198" s="43"/>
      <c r="F198" s="43"/>
      <c r="G198" s="43"/>
      <c r="H198" s="43"/>
      <c r="I198" s="43"/>
      <c r="J198" s="43"/>
      <c r="K198" s="43"/>
      <c r="L198" s="43"/>
      <c r="M198" s="44"/>
    </row>
    <row r="199" customHeight="1" spans="1:13">
      <c r="A199" s="42"/>
      <c r="B199" s="43"/>
      <c r="C199" s="43"/>
      <c r="D199" s="43"/>
      <c r="E199" s="43"/>
      <c r="F199" s="43"/>
      <c r="G199" s="43"/>
      <c r="H199" s="43"/>
      <c r="I199" s="43"/>
      <c r="J199" s="43"/>
      <c r="K199" s="43"/>
      <c r="L199" s="43"/>
      <c r="M199" s="44"/>
    </row>
    <row r="200" customHeight="1" spans="1:13">
      <c r="A200" s="42"/>
      <c r="B200" s="43"/>
      <c r="C200" s="43"/>
      <c r="D200" s="43"/>
      <c r="E200" s="43"/>
      <c r="F200" s="43"/>
      <c r="G200" s="43"/>
      <c r="H200" s="43"/>
      <c r="I200" s="43"/>
      <c r="J200" s="43"/>
      <c r="K200" s="43"/>
      <c r="L200" s="43"/>
      <c r="M200" s="44"/>
    </row>
    <row r="201" customHeight="1" spans="1:13">
      <c r="A201" s="42"/>
      <c r="B201" s="43"/>
      <c r="C201" s="43"/>
      <c r="D201" s="43"/>
      <c r="E201" s="43"/>
      <c r="F201" s="43"/>
      <c r="G201" s="43"/>
      <c r="H201" s="43"/>
      <c r="I201" s="43"/>
      <c r="J201" s="43"/>
      <c r="K201" s="43"/>
      <c r="L201" s="43"/>
      <c r="M201" s="44"/>
    </row>
    <row r="202" ht="15" customHeight="1" spans="1:13">
      <c r="A202" s="42"/>
      <c r="B202" s="43"/>
      <c r="C202" s="43"/>
      <c r="D202" s="43"/>
      <c r="E202" s="43"/>
      <c r="F202" s="43"/>
      <c r="G202" s="43"/>
      <c r="H202" s="43"/>
      <c r="I202" s="43"/>
      <c r="J202" s="43"/>
      <c r="K202" s="43"/>
      <c r="L202" s="43"/>
      <c r="M202" s="44"/>
    </row>
    <row r="203" customHeight="1" spans="1:13">
      <c r="A203" s="42"/>
      <c r="B203" s="43"/>
      <c r="C203" s="43"/>
      <c r="D203" s="43"/>
      <c r="E203" s="43"/>
      <c r="F203" s="43"/>
      <c r="G203" s="43"/>
      <c r="H203" s="43"/>
      <c r="I203" s="43"/>
      <c r="J203" s="43"/>
      <c r="K203" s="43"/>
      <c r="L203" s="43"/>
      <c r="M203" s="44"/>
    </row>
    <row r="204" customHeight="1" spans="1:13">
      <c r="A204" s="42"/>
      <c r="B204" s="43"/>
      <c r="C204" s="43"/>
      <c r="D204" s="43"/>
      <c r="E204" s="43"/>
      <c r="F204" s="43"/>
      <c r="G204" s="43"/>
      <c r="H204" s="43"/>
      <c r="I204" s="43"/>
      <c r="J204" s="43"/>
      <c r="K204" s="43"/>
      <c r="L204" s="43"/>
      <c r="M204" s="44"/>
    </row>
    <row r="205" customHeight="1" spans="1:13">
      <c r="A205" s="42"/>
      <c r="B205" s="43"/>
      <c r="C205" s="43"/>
      <c r="D205" s="43"/>
      <c r="E205" s="43"/>
      <c r="F205" s="43"/>
      <c r="G205" s="43"/>
      <c r="H205" s="43"/>
      <c r="I205" s="43"/>
      <c r="J205" s="43"/>
      <c r="K205" s="43"/>
      <c r="L205" s="43"/>
      <c r="M205" s="44"/>
    </row>
    <row r="206" customHeight="1" spans="1:13">
      <c r="A206" s="42"/>
      <c r="B206" s="43"/>
      <c r="C206" s="43"/>
      <c r="D206" s="43"/>
      <c r="E206" s="43"/>
      <c r="F206" s="43"/>
      <c r="G206" s="43"/>
      <c r="H206" s="43"/>
      <c r="I206" s="43"/>
      <c r="J206" s="43"/>
      <c r="K206" s="43"/>
      <c r="L206" s="43"/>
      <c r="M206" s="44"/>
    </row>
    <row r="207" ht="15" customHeight="1" spans="1:13">
      <c r="A207" s="42"/>
      <c r="B207" s="43"/>
      <c r="C207" s="43"/>
      <c r="D207" s="43"/>
      <c r="E207" s="43"/>
      <c r="F207" s="43"/>
      <c r="G207" s="43"/>
      <c r="H207" s="43"/>
      <c r="I207" s="43"/>
      <c r="J207" s="43"/>
      <c r="K207" s="43"/>
      <c r="L207" s="43"/>
      <c r="M207" s="44"/>
    </row>
    <row r="208" customHeight="1" spans="1:13">
      <c r="A208" s="42"/>
      <c r="B208" s="43"/>
      <c r="C208" s="43"/>
      <c r="D208" s="43"/>
      <c r="E208" s="43"/>
      <c r="F208" s="43"/>
      <c r="G208" s="43"/>
      <c r="H208" s="43"/>
      <c r="I208" s="43"/>
      <c r="J208" s="43"/>
      <c r="K208" s="43"/>
      <c r="L208" s="43"/>
      <c r="M208" s="44"/>
    </row>
    <row r="209" customHeight="1" spans="1:13">
      <c r="A209" s="42"/>
      <c r="B209" s="43"/>
      <c r="C209" s="43"/>
      <c r="D209" s="43"/>
      <c r="E209" s="43"/>
      <c r="F209" s="43"/>
      <c r="G209" s="43"/>
      <c r="H209" s="43"/>
      <c r="I209" s="43"/>
      <c r="J209" s="43"/>
      <c r="K209" s="43"/>
      <c r="L209" s="43"/>
      <c r="M209" s="44"/>
    </row>
    <row r="210" ht="15" customHeight="1" spans="1:13">
      <c r="A210" s="42"/>
      <c r="B210" s="43"/>
      <c r="C210" s="43"/>
      <c r="D210" s="43"/>
      <c r="E210" s="43"/>
      <c r="F210" s="43"/>
      <c r="G210" s="43"/>
      <c r="H210" s="43"/>
      <c r="I210" s="43"/>
      <c r="J210" s="43"/>
      <c r="K210" s="43"/>
      <c r="L210" s="43"/>
      <c r="M210" s="44"/>
    </row>
    <row r="211" customHeight="1" spans="1:13">
      <c r="A211" s="42"/>
      <c r="B211" s="43"/>
      <c r="C211" s="43"/>
      <c r="D211" s="43"/>
      <c r="E211" s="43"/>
      <c r="F211" s="43"/>
      <c r="G211" s="43"/>
      <c r="H211" s="43"/>
      <c r="I211" s="43"/>
      <c r="J211" s="43"/>
      <c r="K211" s="43"/>
      <c r="L211" s="43"/>
      <c r="M211" s="44"/>
    </row>
    <row r="212" customHeight="1" spans="1:13">
      <c r="A212" s="42"/>
      <c r="B212" s="43"/>
      <c r="C212" s="43"/>
      <c r="D212" s="43"/>
      <c r="E212" s="43"/>
      <c r="F212" s="43"/>
      <c r="G212" s="43"/>
      <c r="H212" s="43"/>
      <c r="I212" s="43"/>
      <c r="J212" s="43"/>
      <c r="K212" s="43"/>
      <c r="L212" s="43"/>
      <c r="M212" s="44"/>
    </row>
  </sheetData>
  <mergeCells count="20">
    <mergeCell ref="A1:C1"/>
    <mergeCell ref="E1:F1"/>
    <mergeCell ref="G1:H1"/>
    <mergeCell ref="I1:M1"/>
    <mergeCell ref="D2:E2"/>
    <mergeCell ref="D3:E3"/>
    <mergeCell ref="D4:E4"/>
    <mergeCell ref="D5:E5"/>
    <mergeCell ref="F5:H5"/>
    <mergeCell ref="I5:M5"/>
    <mergeCell ref="D6:E6"/>
    <mergeCell ref="F6:H6"/>
    <mergeCell ref="I6:M6"/>
    <mergeCell ref="A7:H53"/>
    <mergeCell ref="I7:M53"/>
    <mergeCell ref="A54:M104"/>
    <mergeCell ref="A105:M158"/>
    <mergeCell ref="A159:M212"/>
    <mergeCell ref="F2:H4"/>
    <mergeCell ref="I2:M4"/>
  </mergeCells>
  <dataValidations count="1">
    <dataValidation type="list" allowBlank="1" showInputMessage="1" showErrorMessage="1" sqref="I5">
      <formula1>"YES,NO"</formula1>
    </dataValidation>
  </dataValidations>
  <printOptions horizontalCentered="1" gridLines="1"/>
  <pageMargins left="0.7" right="0.7" top="0.75" bottom="0.75" header="0" footer="0"/>
  <pageSetup paperSize="1" scale="62" fitToHeight="0" pageOrder="overThenDown" orientation="landscape" cellComments="atEnd"/>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M212"/>
  <sheetViews>
    <sheetView showGridLines="0" zoomScale="66" zoomScaleNormal="66" workbookViewId="0">
      <selection activeCell="O32" sqref="O32"/>
    </sheetView>
  </sheetViews>
  <sheetFormatPr defaultColWidth="12.6637168141593" defaultRowHeight="15.75" customHeight="1"/>
  <cols>
    <col min="1" max="1" width="12.6637168141593" style="1"/>
    <col min="2" max="2" width="25.3362831858407" style="1" customWidth="1"/>
    <col min="3" max="3" width="19.7787610619469" style="1" customWidth="1"/>
    <col min="4" max="12" width="12.6637168141593" style="1"/>
    <col min="13" max="13" width="12.6637168141593" style="1" customWidth="1"/>
    <col min="14" max="16384" width="12.6637168141593" style="1"/>
  </cols>
  <sheetData>
    <row r="1" ht="30" customHeight="1" spans="1:13">
      <c r="A1" s="2" t="s">
        <v>307</v>
      </c>
      <c r="B1" s="3"/>
      <c r="C1" s="4"/>
      <c r="D1" s="5" t="s">
        <v>1</v>
      </c>
      <c r="E1" s="6" t="e">
        <f>'[1]Cover Page'!E1</f>
        <v>#REF!</v>
      </c>
      <c r="F1" s="7"/>
      <c r="G1" s="8" t="s">
        <v>82</v>
      </c>
      <c r="H1" s="5"/>
      <c r="I1" s="6" t="e">
        <f>'[1]Cover Page'!I1:L1</f>
        <v>#REF!</v>
      </c>
      <c r="J1" s="45"/>
      <c r="K1" s="45"/>
      <c r="L1" s="45"/>
      <c r="M1" s="7"/>
    </row>
    <row r="2" customHeight="1" spans="1:13">
      <c r="A2" s="9" t="s">
        <v>8</v>
      </c>
      <c r="B2" s="10" t="e">
        <f>'[1]Cover Page'!B2</f>
        <v>#REF!</v>
      </c>
      <c r="C2" s="11" t="s">
        <v>83</v>
      </c>
      <c r="D2" s="12" t="e">
        <f>'[1]Cover Page'!D2:E2</f>
        <v>#REF!</v>
      </c>
      <c r="E2" s="13"/>
      <c r="F2" s="14" t="s">
        <v>5</v>
      </c>
      <c r="G2" s="15"/>
      <c r="H2" s="16"/>
      <c r="I2" s="46" t="e">
        <f>'[1]Cover Page'!I2</f>
        <v>#REF!</v>
      </c>
      <c r="J2" s="47"/>
      <c r="K2" s="47"/>
      <c r="L2" s="47"/>
      <c r="M2" s="48"/>
    </row>
    <row r="3" customHeight="1" spans="1:13">
      <c r="A3" s="17" t="s">
        <v>84</v>
      </c>
      <c r="B3" s="18" t="e">
        <f>'[1]Cover Page'!B3</f>
        <v>#REF!</v>
      </c>
      <c r="C3" s="19" t="s">
        <v>26</v>
      </c>
      <c r="D3" s="20" t="e">
        <f>'[1]Cover Page'!D3:E3</f>
        <v>#REF!</v>
      </c>
      <c r="E3" s="21"/>
      <c r="F3" s="22"/>
      <c r="G3" s="23"/>
      <c r="H3" s="24"/>
      <c r="I3" s="49"/>
      <c r="J3" s="50"/>
      <c r="K3" s="50"/>
      <c r="L3" s="50"/>
      <c r="M3" s="51"/>
    </row>
    <row r="4" customHeight="1" spans="1:13">
      <c r="A4" s="17" t="s">
        <v>85</v>
      </c>
      <c r="B4" s="18" t="e">
        <f>'[1]Cover Page'!B4</f>
        <v>#REF!</v>
      </c>
      <c r="C4" s="19" t="s">
        <v>86</v>
      </c>
      <c r="D4" s="20" t="e">
        <f>'[1]Cover Page'!D4:E4</f>
        <v>#REF!</v>
      </c>
      <c r="E4" s="21"/>
      <c r="F4" s="25"/>
      <c r="G4" s="26"/>
      <c r="H4" s="27"/>
      <c r="I4" s="52"/>
      <c r="J4" s="53"/>
      <c r="K4" s="53"/>
      <c r="L4" s="53"/>
      <c r="M4" s="54"/>
    </row>
    <row r="5" customHeight="1" spans="1:13">
      <c r="A5" s="17" t="s">
        <v>87</v>
      </c>
      <c r="B5" s="18" t="e">
        <f>'[1]Cover Page'!B5</f>
        <v>#REF!</v>
      </c>
      <c r="C5" s="19" t="s">
        <v>21</v>
      </c>
      <c r="D5" s="20" t="e">
        <f>'[1]Cover Page'!D5:E5</f>
        <v>#REF!</v>
      </c>
      <c r="E5" s="21"/>
      <c r="F5" s="28" t="s">
        <v>3</v>
      </c>
      <c r="G5" s="29"/>
      <c r="H5" s="30"/>
      <c r="I5" s="55" t="e">
        <f>'[1]Cover Page'!I5</f>
        <v>#REF!</v>
      </c>
      <c r="J5" s="55"/>
      <c r="K5" s="55"/>
      <c r="L5" s="56"/>
      <c r="M5" s="57"/>
    </row>
    <row r="6" customHeight="1" spans="1:13">
      <c r="A6" s="31" t="s">
        <v>88</v>
      </c>
      <c r="B6" s="32" t="e">
        <f>'[1]Cover Page'!B6</f>
        <v>#REF!</v>
      </c>
      <c r="C6" s="33" t="s">
        <v>89</v>
      </c>
      <c r="D6" s="34" t="e">
        <f>'[1]Cover Page'!D6:E6</f>
        <v>#REF!</v>
      </c>
      <c r="E6" s="35"/>
      <c r="F6" s="36" t="s">
        <v>6</v>
      </c>
      <c r="G6" s="37"/>
      <c r="H6" s="38"/>
      <c r="I6" s="58" t="e">
        <f>'[1]Cover Page'!I6</f>
        <v>#REF!</v>
      </c>
      <c r="J6" s="58"/>
      <c r="K6" s="58"/>
      <c r="L6" s="59"/>
      <c r="M6" s="60"/>
    </row>
    <row r="7" customHeight="1" spans="1:13">
      <c r="A7" s="39"/>
      <c r="B7" s="40"/>
      <c r="C7" s="40"/>
      <c r="D7" s="40"/>
      <c r="E7" s="40"/>
      <c r="F7" s="40"/>
      <c r="G7" s="40"/>
      <c r="H7" s="41"/>
      <c r="I7" s="39"/>
      <c r="J7" s="40"/>
      <c r="K7" s="40"/>
      <c r="L7" s="40"/>
      <c r="M7" s="41"/>
    </row>
    <row r="8" customHeight="1" spans="1:13">
      <c r="A8" s="42"/>
      <c r="B8" s="43"/>
      <c r="C8" s="43"/>
      <c r="D8" s="43"/>
      <c r="E8" s="43"/>
      <c r="F8" s="43"/>
      <c r="G8" s="43"/>
      <c r="H8" s="44"/>
      <c r="I8" s="42"/>
      <c r="J8" s="43"/>
      <c r="K8" s="43"/>
      <c r="L8" s="43"/>
      <c r="M8" s="44"/>
    </row>
    <row r="9" ht="12.75" spans="1:13">
      <c r="A9" s="42"/>
      <c r="B9" s="43"/>
      <c r="C9" s="43"/>
      <c r="D9" s="43"/>
      <c r="E9" s="43"/>
      <c r="F9" s="43"/>
      <c r="G9" s="43"/>
      <c r="H9" s="44"/>
      <c r="I9" s="42"/>
      <c r="J9" s="43"/>
      <c r="K9" s="43"/>
      <c r="L9" s="43"/>
      <c r="M9" s="44"/>
    </row>
    <row r="10" ht="12.75" spans="1:13">
      <c r="A10" s="42"/>
      <c r="B10" s="43"/>
      <c r="C10" s="43"/>
      <c r="D10" s="43"/>
      <c r="E10" s="43"/>
      <c r="F10" s="43"/>
      <c r="G10" s="43"/>
      <c r="H10" s="44"/>
      <c r="I10" s="42"/>
      <c r="J10" s="43"/>
      <c r="K10" s="43"/>
      <c r="L10" s="43"/>
      <c r="M10" s="44"/>
    </row>
    <row r="11" customHeight="1" spans="1:13">
      <c r="A11" s="42"/>
      <c r="B11" s="43"/>
      <c r="C11" s="43"/>
      <c r="D11" s="43"/>
      <c r="E11" s="43"/>
      <c r="F11" s="43"/>
      <c r="G11" s="43"/>
      <c r="H11" s="44"/>
      <c r="I11" s="42"/>
      <c r="J11" s="43"/>
      <c r="K11" s="43"/>
      <c r="L11" s="43"/>
      <c r="M11" s="44"/>
    </row>
    <row r="12" customHeight="1" spans="1:13">
      <c r="A12" s="42"/>
      <c r="B12" s="43"/>
      <c r="C12" s="43"/>
      <c r="D12" s="43"/>
      <c r="E12" s="43"/>
      <c r="F12" s="43"/>
      <c r="G12" s="43"/>
      <c r="H12" s="44"/>
      <c r="I12" s="42"/>
      <c r="J12" s="43"/>
      <c r="K12" s="43"/>
      <c r="L12" s="43"/>
      <c r="M12" s="44"/>
    </row>
    <row r="13" customHeight="1" spans="1:13">
      <c r="A13" s="42"/>
      <c r="B13" s="43"/>
      <c r="C13" s="43"/>
      <c r="D13" s="43"/>
      <c r="E13" s="43"/>
      <c r="F13" s="43"/>
      <c r="G13" s="43"/>
      <c r="H13" s="44"/>
      <c r="I13" s="42"/>
      <c r="J13" s="43"/>
      <c r="K13" s="43"/>
      <c r="L13" s="43"/>
      <c r="M13" s="44"/>
    </row>
    <row r="14" ht="12.75" spans="1:13">
      <c r="A14" s="42"/>
      <c r="B14" s="43"/>
      <c r="C14" s="43"/>
      <c r="D14" s="43"/>
      <c r="E14" s="43"/>
      <c r="F14" s="43"/>
      <c r="G14" s="43"/>
      <c r="H14" s="44"/>
      <c r="I14" s="42"/>
      <c r="J14" s="43"/>
      <c r="K14" s="43"/>
      <c r="L14" s="43"/>
      <c r="M14" s="44"/>
    </row>
    <row r="15" customHeight="1" spans="1:13">
      <c r="A15" s="42"/>
      <c r="B15" s="43"/>
      <c r="C15" s="43"/>
      <c r="D15" s="43"/>
      <c r="E15" s="43"/>
      <c r="F15" s="43"/>
      <c r="G15" s="43"/>
      <c r="H15" s="44"/>
      <c r="I15" s="42"/>
      <c r="J15" s="43"/>
      <c r="K15" s="43"/>
      <c r="L15" s="43"/>
      <c r="M15" s="44"/>
    </row>
    <row r="16" customHeight="1" spans="1:13">
      <c r="A16" s="42"/>
      <c r="B16" s="43"/>
      <c r="C16" s="43"/>
      <c r="D16" s="43"/>
      <c r="E16" s="43"/>
      <c r="F16" s="43"/>
      <c r="G16" s="43"/>
      <c r="H16" s="44"/>
      <c r="I16" s="42"/>
      <c r="J16" s="43"/>
      <c r="K16" s="43"/>
      <c r="L16" s="43"/>
      <c r="M16" s="44"/>
    </row>
    <row r="17" ht="12.75" spans="1:13">
      <c r="A17" s="42"/>
      <c r="B17" s="43"/>
      <c r="C17" s="43"/>
      <c r="D17" s="43"/>
      <c r="E17" s="43"/>
      <c r="F17" s="43"/>
      <c r="G17" s="43"/>
      <c r="H17" s="44"/>
      <c r="I17" s="42"/>
      <c r="J17" s="43"/>
      <c r="K17" s="43"/>
      <c r="L17" s="43"/>
      <c r="M17" s="44"/>
    </row>
    <row r="18" ht="12.75" spans="1:13">
      <c r="A18" s="42"/>
      <c r="B18" s="43"/>
      <c r="C18" s="43"/>
      <c r="D18" s="43"/>
      <c r="E18" s="43"/>
      <c r="F18" s="43"/>
      <c r="G18" s="43"/>
      <c r="H18" s="44"/>
      <c r="I18" s="42"/>
      <c r="J18" s="43"/>
      <c r="K18" s="43"/>
      <c r="L18" s="43"/>
      <c r="M18" s="44"/>
    </row>
    <row r="19" customHeight="1" spans="1:13">
      <c r="A19" s="42"/>
      <c r="B19" s="43"/>
      <c r="C19" s="43"/>
      <c r="D19" s="43"/>
      <c r="E19" s="43"/>
      <c r="F19" s="43"/>
      <c r="G19" s="43"/>
      <c r="H19" s="44"/>
      <c r="I19" s="42"/>
      <c r="J19" s="43"/>
      <c r="K19" s="43"/>
      <c r="L19" s="43"/>
      <c r="M19" s="44"/>
    </row>
    <row r="20" customHeight="1" spans="1:13">
      <c r="A20" s="42"/>
      <c r="B20" s="43"/>
      <c r="C20" s="43"/>
      <c r="D20" s="43"/>
      <c r="E20" s="43"/>
      <c r="F20" s="43"/>
      <c r="G20" s="43"/>
      <c r="H20" s="44"/>
      <c r="I20" s="42"/>
      <c r="J20" s="43"/>
      <c r="K20" s="43"/>
      <c r="L20" s="43"/>
      <c r="M20" s="44"/>
    </row>
    <row r="21" customHeight="1" spans="1:13">
      <c r="A21" s="42"/>
      <c r="B21" s="43"/>
      <c r="C21" s="43"/>
      <c r="D21" s="43"/>
      <c r="E21" s="43"/>
      <c r="F21" s="43"/>
      <c r="G21" s="43"/>
      <c r="H21" s="44"/>
      <c r="I21" s="42"/>
      <c r="J21" s="43"/>
      <c r="K21" s="43"/>
      <c r="L21" s="43"/>
      <c r="M21" s="44"/>
    </row>
    <row r="22" customHeight="1" spans="1:13">
      <c r="A22" s="42"/>
      <c r="B22" s="43"/>
      <c r="C22" s="43"/>
      <c r="D22" s="43"/>
      <c r="E22" s="43"/>
      <c r="F22" s="43"/>
      <c r="G22" s="43"/>
      <c r="H22" s="44"/>
      <c r="I22" s="42"/>
      <c r="J22" s="43"/>
      <c r="K22" s="43"/>
      <c r="L22" s="43"/>
      <c r="M22" s="44"/>
    </row>
    <row r="23" customHeight="1" spans="1:13">
      <c r="A23" s="42"/>
      <c r="B23" s="43"/>
      <c r="C23" s="43"/>
      <c r="D23" s="43"/>
      <c r="E23" s="43"/>
      <c r="F23" s="43"/>
      <c r="G23" s="43"/>
      <c r="H23" s="44"/>
      <c r="I23" s="42"/>
      <c r="J23" s="43"/>
      <c r="K23" s="43"/>
      <c r="L23" s="43"/>
      <c r="M23" s="44"/>
    </row>
    <row r="24" customHeight="1" spans="1:13">
      <c r="A24" s="42"/>
      <c r="B24" s="43"/>
      <c r="C24" s="43"/>
      <c r="D24" s="43"/>
      <c r="E24" s="43"/>
      <c r="F24" s="43"/>
      <c r="G24" s="43"/>
      <c r="H24" s="44"/>
      <c r="I24" s="42"/>
      <c r="J24" s="43"/>
      <c r="K24" s="43"/>
      <c r="L24" s="43"/>
      <c r="M24" s="44"/>
    </row>
    <row r="25" customHeight="1" spans="1:13">
      <c r="A25" s="42"/>
      <c r="B25" s="43"/>
      <c r="C25" s="43"/>
      <c r="D25" s="43"/>
      <c r="E25" s="43"/>
      <c r="F25" s="43"/>
      <c r="G25" s="43"/>
      <c r="H25" s="44"/>
      <c r="I25" s="42"/>
      <c r="J25" s="43"/>
      <c r="K25" s="43"/>
      <c r="L25" s="43"/>
      <c r="M25" s="44"/>
    </row>
    <row r="26" customHeight="1" spans="1:13">
      <c r="A26" s="42"/>
      <c r="B26" s="43"/>
      <c r="C26" s="43"/>
      <c r="D26" s="43"/>
      <c r="E26" s="43"/>
      <c r="F26" s="43"/>
      <c r="G26" s="43"/>
      <c r="H26" s="44"/>
      <c r="I26" s="42"/>
      <c r="J26" s="43"/>
      <c r="K26" s="43"/>
      <c r="L26" s="43"/>
      <c r="M26" s="44"/>
    </row>
    <row r="27" customHeight="1" spans="1:13">
      <c r="A27" s="42"/>
      <c r="B27" s="43"/>
      <c r="C27" s="43"/>
      <c r="D27" s="43"/>
      <c r="E27" s="43"/>
      <c r="F27" s="43"/>
      <c r="G27" s="43"/>
      <c r="H27" s="44"/>
      <c r="I27" s="42"/>
      <c r="J27" s="43"/>
      <c r="K27" s="43"/>
      <c r="L27" s="43"/>
      <c r="M27" s="44"/>
    </row>
    <row r="28" customHeight="1" spans="1:13">
      <c r="A28" s="42"/>
      <c r="B28" s="43"/>
      <c r="C28" s="43"/>
      <c r="D28" s="43"/>
      <c r="E28" s="43"/>
      <c r="F28" s="43"/>
      <c r="G28" s="43"/>
      <c r="H28" s="44"/>
      <c r="I28" s="42"/>
      <c r="J28" s="43"/>
      <c r="K28" s="43"/>
      <c r="L28" s="43"/>
      <c r="M28" s="44"/>
    </row>
    <row r="29" customHeight="1" spans="1:13">
      <c r="A29" s="42"/>
      <c r="B29" s="43"/>
      <c r="C29" s="43"/>
      <c r="D29" s="43"/>
      <c r="E29" s="43"/>
      <c r="F29" s="43"/>
      <c r="G29" s="43"/>
      <c r="H29" s="44"/>
      <c r="I29" s="42"/>
      <c r="J29" s="43"/>
      <c r="K29" s="43"/>
      <c r="L29" s="43"/>
      <c r="M29" s="44"/>
    </row>
    <row r="30" customHeight="1" spans="1:13">
      <c r="A30" s="42"/>
      <c r="B30" s="43"/>
      <c r="C30" s="43"/>
      <c r="D30" s="43"/>
      <c r="E30" s="43"/>
      <c r="F30" s="43"/>
      <c r="G30" s="43"/>
      <c r="H30" s="44"/>
      <c r="I30" s="42"/>
      <c r="J30" s="43"/>
      <c r="K30" s="43"/>
      <c r="L30" s="43"/>
      <c r="M30" s="44"/>
    </row>
    <row r="31" customHeight="1" spans="1:13">
      <c r="A31" s="42"/>
      <c r="B31" s="43"/>
      <c r="C31" s="43"/>
      <c r="D31" s="43"/>
      <c r="E31" s="43"/>
      <c r="F31" s="43"/>
      <c r="G31" s="43"/>
      <c r="H31" s="44"/>
      <c r="I31" s="42"/>
      <c r="J31" s="43"/>
      <c r="K31" s="43"/>
      <c r="L31" s="43"/>
      <c r="M31" s="44"/>
    </row>
    <row r="32" customHeight="1" spans="1:13">
      <c r="A32" s="42"/>
      <c r="B32" s="43"/>
      <c r="C32" s="43"/>
      <c r="D32" s="43"/>
      <c r="E32" s="43"/>
      <c r="F32" s="43"/>
      <c r="G32" s="43"/>
      <c r="H32" s="44"/>
      <c r="I32" s="42"/>
      <c r="J32" s="43"/>
      <c r="K32" s="43"/>
      <c r="L32" s="43"/>
      <c r="M32" s="44"/>
    </row>
    <row r="33" customHeight="1" spans="1:13">
      <c r="A33" s="42"/>
      <c r="B33" s="43"/>
      <c r="C33" s="43"/>
      <c r="D33" s="43"/>
      <c r="E33" s="43"/>
      <c r="F33" s="43"/>
      <c r="G33" s="43"/>
      <c r="H33" s="44"/>
      <c r="I33" s="42"/>
      <c r="J33" s="43"/>
      <c r="K33" s="43"/>
      <c r="L33" s="43"/>
      <c r="M33" s="44"/>
    </row>
    <row r="34" customHeight="1" spans="1:13">
      <c r="A34" s="42"/>
      <c r="B34" s="43"/>
      <c r="C34" s="43"/>
      <c r="D34" s="43"/>
      <c r="E34" s="43"/>
      <c r="F34" s="43"/>
      <c r="G34" s="43"/>
      <c r="H34" s="44"/>
      <c r="I34" s="42"/>
      <c r="J34" s="43"/>
      <c r="K34" s="43"/>
      <c r="L34" s="43"/>
      <c r="M34" s="44"/>
    </row>
    <row r="35" customHeight="1" spans="1:13">
      <c r="A35" s="42"/>
      <c r="B35" s="43"/>
      <c r="C35" s="43"/>
      <c r="D35" s="43"/>
      <c r="E35" s="43"/>
      <c r="F35" s="43"/>
      <c r="G35" s="43"/>
      <c r="H35" s="44"/>
      <c r="I35" s="42"/>
      <c r="J35" s="43"/>
      <c r="K35" s="43"/>
      <c r="L35" s="43"/>
      <c r="M35" s="44"/>
    </row>
    <row r="36" customHeight="1" spans="1:13">
      <c r="A36" s="42"/>
      <c r="B36" s="43"/>
      <c r="C36" s="43"/>
      <c r="D36" s="43"/>
      <c r="E36" s="43"/>
      <c r="F36" s="43"/>
      <c r="G36" s="43"/>
      <c r="H36" s="44"/>
      <c r="I36" s="42"/>
      <c r="J36" s="43"/>
      <c r="K36" s="43"/>
      <c r="L36" s="43"/>
      <c r="M36" s="44"/>
    </row>
    <row r="37" customHeight="1" spans="1:13">
      <c r="A37" s="42"/>
      <c r="B37" s="43"/>
      <c r="C37" s="43"/>
      <c r="D37" s="43"/>
      <c r="E37" s="43"/>
      <c r="F37" s="43"/>
      <c r="G37" s="43"/>
      <c r="H37" s="44"/>
      <c r="I37" s="42"/>
      <c r="J37" s="43"/>
      <c r="K37" s="43"/>
      <c r="L37" s="43"/>
      <c r="M37" s="44"/>
    </row>
    <row r="38" customHeight="1" spans="1:13">
      <c r="A38" s="42"/>
      <c r="B38" s="43"/>
      <c r="C38" s="43"/>
      <c r="D38" s="43"/>
      <c r="E38" s="43"/>
      <c r="F38" s="43"/>
      <c r="G38" s="43"/>
      <c r="H38" s="44"/>
      <c r="I38" s="42"/>
      <c r="J38" s="43"/>
      <c r="K38" s="43"/>
      <c r="L38" s="43"/>
      <c r="M38" s="44"/>
    </row>
    <row r="39" customHeight="1" spans="1:13">
      <c r="A39" s="42"/>
      <c r="B39" s="43"/>
      <c r="C39" s="43"/>
      <c r="D39" s="43"/>
      <c r="E39" s="43"/>
      <c r="F39" s="43"/>
      <c r="G39" s="43"/>
      <c r="H39" s="44"/>
      <c r="I39" s="42"/>
      <c r="J39" s="43"/>
      <c r="K39" s="43"/>
      <c r="L39" s="43"/>
      <c r="M39" s="44"/>
    </row>
    <row r="40" customHeight="1" spans="1:13">
      <c r="A40" s="42"/>
      <c r="B40" s="43"/>
      <c r="C40" s="43"/>
      <c r="D40" s="43"/>
      <c r="E40" s="43"/>
      <c r="F40" s="43"/>
      <c r="G40" s="43"/>
      <c r="H40" s="44"/>
      <c r="I40" s="42"/>
      <c r="J40" s="43"/>
      <c r="K40" s="43"/>
      <c r="L40" s="43"/>
      <c r="M40" s="44"/>
    </row>
    <row r="41" customHeight="1" spans="1:13">
      <c r="A41" s="42"/>
      <c r="B41" s="43"/>
      <c r="C41" s="43"/>
      <c r="D41" s="43"/>
      <c r="E41" s="43"/>
      <c r="F41" s="43"/>
      <c r="G41" s="43"/>
      <c r="H41" s="44"/>
      <c r="I41" s="42"/>
      <c r="J41" s="43"/>
      <c r="K41" s="43"/>
      <c r="L41" s="43"/>
      <c r="M41" s="44"/>
    </row>
    <row r="42" customHeight="1" spans="1:13">
      <c r="A42" s="42"/>
      <c r="B42" s="43"/>
      <c r="C42" s="43"/>
      <c r="D42" s="43"/>
      <c r="E42" s="43"/>
      <c r="F42" s="43"/>
      <c r="G42" s="43"/>
      <c r="H42" s="44"/>
      <c r="I42" s="42"/>
      <c r="J42" s="43"/>
      <c r="K42" s="43"/>
      <c r="L42" s="43"/>
      <c r="M42" s="44"/>
    </row>
    <row r="43" customHeight="1" spans="1:13">
      <c r="A43" s="42"/>
      <c r="B43" s="43"/>
      <c r="C43" s="43"/>
      <c r="D43" s="43"/>
      <c r="E43" s="43"/>
      <c r="F43" s="43"/>
      <c r="G43" s="43"/>
      <c r="H43" s="44"/>
      <c r="I43" s="42"/>
      <c r="J43" s="43"/>
      <c r="K43" s="43"/>
      <c r="L43" s="43"/>
      <c r="M43" s="44"/>
    </row>
    <row r="44" customHeight="1" spans="1:13">
      <c r="A44" s="42"/>
      <c r="B44" s="43"/>
      <c r="C44" s="43"/>
      <c r="D44" s="43"/>
      <c r="E44" s="43"/>
      <c r="F44" s="43"/>
      <c r="G44" s="43"/>
      <c r="H44" s="44"/>
      <c r="I44" s="42"/>
      <c r="J44" s="43"/>
      <c r="K44" s="43"/>
      <c r="L44" s="43"/>
      <c r="M44" s="44"/>
    </row>
    <row r="45" customHeight="1" spans="1:13">
      <c r="A45" s="42"/>
      <c r="B45" s="43"/>
      <c r="C45" s="43"/>
      <c r="D45" s="43"/>
      <c r="E45" s="43"/>
      <c r="F45" s="43"/>
      <c r="G45" s="43"/>
      <c r="H45" s="44"/>
      <c r="I45" s="42"/>
      <c r="J45" s="43"/>
      <c r="K45" s="43"/>
      <c r="L45" s="43"/>
      <c r="M45" s="44"/>
    </row>
    <row r="46" customHeight="1" spans="1:13">
      <c r="A46" s="42"/>
      <c r="B46" s="43"/>
      <c r="C46" s="43"/>
      <c r="D46" s="43"/>
      <c r="E46" s="43"/>
      <c r="F46" s="43"/>
      <c r="G46" s="43"/>
      <c r="H46" s="44"/>
      <c r="I46" s="42"/>
      <c r="J46" s="43"/>
      <c r="K46" s="43"/>
      <c r="L46" s="43"/>
      <c r="M46" s="44"/>
    </row>
    <row r="47" customHeight="1" spans="1:13">
      <c r="A47" s="42"/>
      <c r="B47" s="43"/>
      <c r="C47" s="43"/>
      <c r="D47" s="43"/>
      <c r="E47" s="43"/>
      <c r="F47" s="43"/>
      <c r="G47" s="43"/>
      <c r="H47" s="44"/>
      <c r="I47" s="42"/>
      <c r="J47" s="43"/>
      <c r="K47" s="43"/>
      <c r="L47" s="43"/>
      <c r="M47" s="44"/>
    </row>
    <row r="48" customHeight="1" spans="1:13">
      <c r="A48" s="42"/>
      <c r="B48" s="43"/>
      <c r="C48" s="43"/>
      <c r="D48" s="43"/>
      <c r="E48" s="43"/>
      <c r="F48" s="43"/>
      <c r="G48" s="43"/>
      <c r="H48" s="44"/>
      <c r="I48" s="42"/>
      <c r="J48" s="43"/>
      <c r="K48" s="43"/>
      <c r="L48" s="43"/>
      <c r="M48" s="44"/>
    </row>
    <row r="49" customHeight="1" spans="1:13">
      <c r="A49" s="42"/>
      <c r="B49" s="43"/>
      <c r="C49" s="43"/>
      <c r="D49" s="43"/>
      <c r="E49" s="43"/>
      <c r="F49" s="43"/>
      <c r="G49" s="43"/>
      <c r="H49" s="44"/>
      <c r="I49" s="42"/>
      <c r="J49" s="43"/>
      <c r="K49" s="43"/>
      <c r="L49" s="43"/>
      <c r="M49" s="44"/>
    </row>
    <row r="50" ht="15" customHeight="1" spans="1:13">
      <c r="A50" s="42"/>
      <c r="B50" s="43"/>
      <c r="C50" s="43"/>
      <c r="D50" s="43"/>
      <c r="E50" s="43"/>
      <c r="F50" s="43"/>
      <c r="G50" s="43"/>
      <c r="H50" s="44"/>
      <c r="I50" s="42"/>
      <c r="J50" s="43"/>
      <c r="K50" s="43"/>
      <c r="L50" s="43"/>
      <c r="M50" s="44"/>
    </row>
    <row r="51" customHeight="1" spans="1:13">
      <c r="A51" s="42"/>
      <c r="B51" s="43"/>
      <c r="C51" s="43"/>
      <c r="D51" s="43"/>
      <c r="E51" s="43"/>
      <c r="F51" s="43"/>
      <c r="G51" s="43"/>
      <c r="H51" s="44"/>
      <c r="I51" s="42"/>
      <c r="J51" s="43"/>
      <c r="K51" s="43"/>
      <c r="L51" s="43"/>
      <c r="M51" s="44"/>
    </row>
    <row r="52" customHeight="1" spans="1:13">
      <c r="A52" s="42"/>
      <c r="B52" s="43"/>
      <c r="C52" s="43"/>
      <c r="D52" s="43"/>
      <c r="E52" s="43"/>
      <c r="F52" s="43"/>
      <c r="G52" s="43"/>
      <c r="H52" s="44"/>
      <c r="I52" s="42"/>
      <c r="J52" s="43"/>
      <c r="K52" s="43"/>
      <c r="L52" s="43"/>
      <c r="M52" s="44"/>
    </row>
    <row r="53" ht="15" customHeight="1" spans="1:13">
      <c r="A53" s="42"/>
      <c r="B53" s="43"/>
      <c r="C53" s="43"/>
      <c r="D53" s="43"/>
      <c r="E53" s="43"/>
      <c r="F53" s="43"/>
      <c r="G53" s="43"/>
      <c r="H53" s="44"/>
      <c r="I53" s="42"/>
      <c r="J53" s="43"/>
      <c r="K53" s="43"/>
      <c r="L53" s="43"/>
      <c r="M53" s="44"/>
    </row>
    <row r="54" customHeight="1" spans="1:13">
      <c r="A54" s="39"/>
      <c r="B54" s="40"/>
      <c r="C54" s="40"/>
      <c r="D54" s="40"/>
      <c r="E54" s="40"/>
      <c r="F54" s="40"/>
      <c r="G54" s="40"/>
      <c r="H54" s="40"/>
      <c r="I54" s="40"/>
      <c r="J54" s="40"/>
      <c r="K54" s="40"/>
      <c r="L54" s="40"/>
      <c r="M54" s="41"/>
    </row>
    <row r="55" customHeight="1" spans="1:13">
      <c r="A55" s="42"/>
      <c r="B55" s="43"/>
      <c r="C55" s="43"/>
      <c r="D55" s="43"/>
      <c r="E55" s="43"/>
      <c r="F55" s="43"/>
      <c r="G55" s="43"/>
      <c r="H55" s="43"/>
      <c r="I55" s="43"/>
      <c r="J55" s="43"/>
      <c r="K55" s="43"/>
      <c r="L55" s="43"/>
      <c r="M55" s="44"/>
    </row>
    <row r="56" ht="12.75" spans="1:13">
      <c r="A56" s="42"/>
      <c r="B56" s="43"/>
      <c r="C56" s="43"/>
      <c r="D56" s="43"/>
      <c r="E56" s="43"/>
      <c r="F56" s="43"/>
      <c r="G56" s="43"/>
      <c r="H56" s="43"/>
      <c r="I56" s="43"/>
      <c r="J56" s="43"/>
      <c r="K56" s="43"/>
      <c r="L56" s="43"/>
      <c r="M56" s="44"/>
    </row>
    <row r="57" ht="12.75" spans="1:13">
      <c r="A57" s="42"/>
      <c r="B57" s="43"/>
      <c r="C57" s="43"/>
      <c r="D57" s="43"/>
      <c r="E57" s="43"/>
      <c r="F57" s="43"/>
      <c r="G57" s="43"/>
      <c r="H57" s="43"/>
      <c r="I57" s="43"/>
      <c r="J57" s="43"/>
      <c r="K57" s="43"/>
      <c r="L57" s="43"/>
      <c r="M57" s="44"/>
    </row>
    <row r="58" customHeight="1" spans="1:13">
      <c r="A58" s="42"/>
      <c r="B58" s="43"/>
      <c r="C58" s="43"/>
      <c r="D58" s="43"/>
      <c r="E58" s="43"/>
      <c r="F58" s="43"/>
      <c r="G58" s="43"/>
      <c r="H58" s="43"/>
      <c r="I58" s="43"/>
      <c r="J58" s="43"/>
      <c r="K58" s="43"/>
      <c r="L58" s="43"/>
      <c r="M58" s="44"/>
    </row>
    <row r="59" customHeight="1" spans="1:13">
      <c r="A59" s="42"/>
      <c r="B59" s="43"/>
      <c r="C59" s="43"/>
      <c r="D59" s="43"/>
      <c r="E59" s="43"/>
      <c r="F59" s="43"/>
      <c r="G59" s="43"/>
      <c r="H59" s="43"/>
      <c r="I59" s="43"/>
      <c r="J59" s="43"/>
      <c r="K59" s="43"/>
      <c r="L59" s="43"/>
      <c r="M59" s="44"/>
    </row>
    <row r="60" customHeight="1" spans="1:13">
      <c r="A60" s="42"/>
      <c r="B60" s="43"/>
      <c r="C60" s="43"/>
      <c r="D60" s="43"/>
      <c r="E60" s="43"/>
      <c r="F60" s="43"/>
      <c r="G60" s="43"/>
      <c r="H60" s="43"/>
      <c r="I60" s="43"/>
      <c r="J60" s="43"/>
      <c r="K60" s="43"/>
      <c r="L60" s="43"/>
      <c r="M60" s="44"/>
    </row>
    <row r="61" ht="12.75" spans="1:13">
      <c r="A61" s="42"/>
      <c r="B61" s="43"/>
      <c r="C61" s="43"/>
      <c r="D61" s="43"/>
      <c r="E61" s="43"/>
      <c r="F61" s="43"/>
      <c r="G61" s="43"/>
      <c r="H61" s="43"/>
      <c r="I61" s="43"/>
      <c r="J61" s="43"/>
      <c r="K61" s="43"/>
      <c r="L61" s="43"/>
      <c r="M61" s="44"/>
    </row>
    <row r="62" customHeight="1" spans="1:13">
      <c r="A62" s="42"/>
      <c r="B62" s="43"/>
      <c r="C62" s="43"/>
      <c r="D62" s="43"/>
      <c r="E62" s="43"/>
      <c r="F62" s="43"/>
      <c r="G62" s="43"/>
      <c r="H62" s="43"/>
      <c r="I62" s="43"/>
      <c r="J62" s="43"/>
      <c r="K62" s="43"/>
      <c r="L62" s="43"/>
      <c r="M62" s="44"/>
    </row>
    <row r="63" customHeight="1" spans="1:13">
      <c r="A63" s="42"/>
      <c r="B63" s="43"/>
      <c r="C63" s="43"/>
      <c r="D63" s="43"/>
      <c r="E63" s="43"/>
      <c r="F63" s="43"/>
      <c r="G63" s="43"/>
      <c r="H63" s="43"/>
      <c r="I63" s="43"/>
      <c r="J63" s="43"/>
      <c r="K63" s="43"/>
      <c r="L63" s="43"/>
      <c r="M63" s="44"/>
    </row>
    <row r="64" ht="12.75" spans="1:13">
      <c r="A64" s="42"/>
      <c r="B64" s="43"/>
      <c r="C64" s="43"/>
      <c r="D64" s="43"/>
      <c r="E64" s="43"/>
      <c r="F64" s="43"/>
      <c r="G64" s="43"/>
      <c r="H64" s="43"/>
      <c r="I64" s="43"/>
      <c r="J64" s="43"/>
      <c r="K64" s="43"/>
      <c r="L64" s="43"/>
      <c r="M64" s="44"/>
    </row>
    <row r="65" ht="12.75" spans="1:13">
      <c r="A65" s="42"/>
      <c r="B65" s="43"/>
      <c r="C65" s="43"/>
      <c r="D65" s="43"/>
      <c r="E65" s="43"/>
      <c r="F65" s="43"/>
      <c r="G65" s="43"/>
      <c r="H65" s="43"/>
      <c r="I65" s="43"/>
      <c r="J65" s="43"/>
      <c r="K65" s="43"/>
      <c r="L65" s="43"/>
      <c r="M65" s="44"/>
    </row>
    <row r="66" customHeight="1" spans="1:13">
      <c r="A66" s="42"/>
      <c r="B66" s="43"/>
      <c r="C66" s="43"/>
      <c r="D66" s="43"/>
      <c r="E66" s="43"/>
      <c r="F66" s="43"/>
      <c r="G66" s="43"/>
      <c r="H66" s="43"/>
      <c r="I66" s="43"/>
      <c r="J66" s="43"/>
      <c r="K66" s="43"/>
      <c r="L66" s="43"/>
      <c r="M66" s="44"/>
    </row>
    <row r="67" customHeight="1" spans="1:13">
      <c r="A67" s="42"/>
      <c r="B67" s="43"/>
      <c r="C67" s="43"/>
      <c r="D67" s="43"/>
      <c r="E67" s="43"/>
      <c r="F67" s="43"/>
      <c r="G67" s="43"/>
      <c r="H67" s="43"/>
      <c r="I67" s="43"/>
      <c r="J67" s="43"/>
      <c r="K67" s="43"/>
      <c r="L67" s="43"/>
      <c r="M67" s="44"/>
    </row>
    <row r="68" customHeight="1" spans="1:13">
      <c r="A68" s="42"/>
      <c r="B68" s="43"/>
      <c r="C68" s="43"/>
      <c r="D68" s="43"/>
      <c r="E68" s="43"/>
      <c r="F68" s="43"/>
      <c r="G68" s="43"/>
      <c r="H68" s="43"/>
      <c r="I68" s="43"/>
      <c r="J68" s="43"/>
      <c r="K68" s="43"/>
      <c r="L68" s="43"/>
      <c r="M68" s="44"/>
    </row>
    <row r="69" customHeight="1" spans="1:13">
      <c r="A69" s="42"/>
      <c r="B69" s="43"/>
      <c r="C69" s="43"/>
      <c r="D69" s="43"/>
      <c r="E69" s="43"/>
      <c r="F69" s="43"/>
      <c r="G69" s="43"/>
      <c r="H69" s="43"/>
      <c r="I69" s="43"/>
      <c r="J69" s="43"/>
      <c r="K69" s="43"/>
      <c r="L69" s="43"/>
      <c r="M69" s="44"/>
    </row>
    <row r="70" customHeight="1" spans="1:13">
      <c r="A70" s="42"/>
      <c r="B70" s="43"/>
      <c r="C70" s="43"/>
      <c r="D70" s="43"/>
      <c r="E70" s="43"/>
      <c r="F70" s="43"/>
      <c r="G70" s="43"/>
      <c r="H70" s="43"/>
      <c r="I70" s="43"/>
      <c r="J70" s="43"/>
      <c r="K70" s="43"/>
      <c r="L70" s="43"/>
      <c r="M70" s="44"/>
    </row>
    <row r="71" customHeight="1" spans="1:13">
      <c r="A71" s="42"/>
      <c r="B71" s="43"/>
      <c r="C71" s="43"/>
      <c r="D71" s="43"/>
      <c r="E71" s="43"/>
      <c r="F71" s="43"/>
      <c r="G71" s="43"/>
      <c r="H71" s="43"/>
      <c r="I71" s="43"/>
      <c r="J71" s="43"/>
      <c r="K71" s="43"/>
      <c r="L71" s="43"/>
      <c r="M71" s="44"/>
    </row>
    <row r="72" customHeight="1" spans="1:13">
      <c r="A72" s="42"/>
      <c r="B72" s="43"/>
      <c r="C72" s="43"/>
      <c r="D72" s="43"/>
      <c r="E72" s="43"/>
      <c r="F72" s="43"/>
      <c r="G72" s="43"/>
      <c r="H72" s="43"/>
      <c r="I72" s="43"/>
      <c r="J72" s="43"/>
      <c r="K72" s="43"/>
      <c r="L72" s="43"/>
      <c r="M72" s="44"/>
    </row>
    <row r="73" customHeight="1" spans="1:13">
      <c r="A73" s="42"/>
      <c r="B73" s="43"/>
      <c r="C73" s="43"/>
      <c r="D73" s="43"/>
      <c r="E73" s="43"/>
      <c r="F73" s="43"/>
      <c r="G73" s="43"/>
      <c r="H73" s="43"/>
      <c r="I73" s="43"/>
      <c r="J73" s="43"/>
      <c r="K73" s="43"/>
      <c r="L73" s="43"/>
      <c r="M73" s="44"/>
    </row>
    <row r="74" customHeight="1" spans="1:13">
      <c r="A74" s="42"/>
      <c r="B74" s="43"/>
      <c r="C74" s="43"/>
      <c r="D74" s="43"/>
      <c r="E74" s="43"/>
      <c r="F74" s="43"/>
      <c r="G74" s="43"/>
      <c r="H74" s="43"/>
      <c r="I74" s="43"/>
      <c r="J74" s="43"/>
      <c r="K74" s="43"/>
      <c r="L74" s="43"/>
      <c r="M74" s="44"/>
    </row>
    <row r="75" customHeight="1" spans="1:13">
      <c r="A75" s="42"/>
      <c r="B75" s="43"/>
      <c r="C75" s="43"/>
      <c r="D75" s="43"/>
      <c r="E75" s="43"/>
      <c r="F75" s="43"/>
      <c r="G75" s="43"/>
      <c r="H75" s="43"/>
      <c r="I75" s="43"/>
      <c r="J75" s="43"/>
      <c r="K75" s="43"/>
      <c r="L75" s="43"/>
      <c r="M75" s="44"/>
    </row>
    <row r="76" customHeight="1" spans="1:13">
      <c r="A76" s="42"/>
      <c r="B76" s="43"/>
      <c r="C76" s="43"/>
      <c r="D76" s="43"/>
      <c r="E76" s="43"/>
      <c r="F76" s="43"/>
      <c r="G76" s="43"/>
      <c r="H76" s="43"/>
      <c r="I76" s="43"/>
      <c r="J76" s="43"/>
      <c r="K76" s="43"/>
      <c r="L76" s="43"/>
      <c r="M76" s="44"/>
    </row>
    <row r="77" customHeight="1" spans="1:13">
      <c r="A77" s="42"/>
      <c r="B77" s="43"/>
      <c r="C77" s="43"/>
      <c r="D77" s="43"/>
      <c r="E77" s="43"/>
      <c r="F77" s="43"/>
      <c r="G77" s="43"/>
      <c r="H77" s="43"/>
      <c r="I77" s="43"/>
      <c r="J77" s="43"/>
      <c r="K77" s="43"/>
      <c r="L77" s="43"/>
      <c r="M77" s="44"/>
    </row>
    <row r="78" customHeight="1" spans="1:13">
      <c r="A78" s="42"/>
      <c r="B78" s="43"/>
      <c r="C78" s="43"/>
      <c r="D78" s="43"/>
      <c r="E78" s="43"/>
      <c r="F78" s="43"/>
      <c r="G78" s="43"/>
      <c r="H78" s="43"/>
      <c r="I78" s="43"/>
      <c r="J78" s="43"/>
      <c r="K78" s="43"/>
      <c r="L78" s="43"/>
      <c r="M78" s="44"/>
    </row>
    <row r="79" customHeight="1" spans="1:13">
      <c r="A79" s="42"/>
      <c r="B79" s="43"/>
      <c r="C79" s="43"/>
      <c r="D79" s="43"/>
      <c r="E79" s="43"/>
      <c r="F79" s="43"/>
      <c r="G79" s="43"/>
      <c r="H79" s="43"/>
      <c r="I79" s="43"/>
      <c r="J79" s="43"/>
      <c r="K79" s="43"/>
      <c r="L79" s="43"/>
      <c r="M79" s="44"/>
    </row>
    <row r="80" customHeight="1" spans="1:13">
      <c r="A80" s="42"/>
      <c r="B80" s="43"/>
      <c r="C80" s="43"/>
      <c r="D80" s="43"/>
      <c r="E80" s="43"/>
      <c r="F80" s="43"/>
      <c r="G80" s="43"/>
      <c r="H80" s="43"/>
      <c r="I80" s="43"/>
      <c r="J80" s="43"/>
      <c r="K80" s="43"/>
      <c r="L80" s="43"/>
      <c r="M80" s="44"/>
    </row>
    <row r="81" customHeight="1" spans="1:13">
      <c r="A81" s="42"/>
      <c r="B81" s="43"/>
      <c r="C81" s="43"/>
      <c r="D81" s="43"/>
      <c r="E81" s="43"/>
      <c r="F81" s="43"/>
      <c r="G81" s="43"/>
      <c r="H81" s="43"/>
      <c r="I81" s="43"/>
      <c r="J81" s="43"/>
      <c r="K81" s="43"/>
      <c r="L81" s="43"/>
      <c r="M81" s="44"/>
    </row>
    <row r="82" customHeight="1" spans="1:13">
      <c r="A82" s="42"/>
      <c r="B82" s="43"/>
      <c r="C82" s="43"/>
      <c r="D82" s="43"/>
      <c r="E82" s="43"/>
      <c r="F82" s="43"/>
      <c r="G82" s="43"/>
      <c r="H82" s="43"/>
      <c r="I82" s="43"/>
      <c r="J82" s="43"/>
      <c r="K82" s="43"/>
      <c r="L82" s="43"/>
      <c r="M82" s="44"/>
    </row>
    <row r="83" customHeight="1" spans="1:13">
      <c r="A83" s="42"/>
      <c r="B83" s="43"/>
      <c r="C83" s="43"/>
      <c r="D83" s="43"/>
      <c r="E83" s="43"/>
      <c r="F83" s="43"/>
      <c r="G83" s="43"/>
      <c r="H83" s="43"/>
      <c r="I83" s="43"/>
      <c r="J83" s="43"/>
      <c r="K83" s="43"/>
      <c r="L83" s="43"/>
      <c r="M83" s="44"/>
    </row>
    <row r="84" customHeight="1" spans="1:13">
      <c r="A84" s="42"/>
      <c r="B84" s="43"/>
      <c r="C84" s="43"/>
      <c r="D84" s="43"/>
      <c r="E84" s="43"/>
      <c r="F84" s="43"/>
      <c r="G84" s="43"/>
      <c r="H84" s="43"/>
      <c r="I84" s="43"/>
      <c r="J84" s="43"/>
      <c r="K84" s="43"/>
      <c r="L84" s="43"/>
      <c r="M84" s="44"/>
    </row>
    <row r="85" customHeight="1" spans="1:13">
      <c r="A85" s="42"/>
      <c r="B85" s="43"/>
      <c r="C85" s="43"/>
      <c r="D85" s="43"/>
      <c r="E85" s="43"/>
      <c r="F85" s="43"/>
      <c r="G85" s="43"/>
      <c r="H85" s="43"/>
      <c r="I85" s="43"/>
      <c r="J85" s="43"/>
      <c r="K85" s="43"/>
      <c r="L85" s="43"/>
      <c r="M85" s="44"/>
    </row>
    <row r="86" customHeight="1" spans="1:13">
      <c r="A86" s="42"/>
      <c r="B86" s="43"/>
      <c r="C86" s="43"/>
      <c r="D86" s="43"/>
      <c r="E86" s="43"/>
      <c r="F86" s="43"/>
      <c r="G86" s="43"/>
      <c r="H86" s="43"/>
      <c r="I86" s="43"/>
      <c r="J86" s="43"/>
      <c r="K86" s="43"/>
      <c r="L86" s="43"/>
      <c r="M86" s="44"/>
    </row>
    <row r="87" customHeight="1" spans="1:13">
      <c r="A87" s="42"/>
      <c r="B87" s="43"/>
      <c r="C87" s="43"/>
      <c r="D87" s="43"/>
      <c r="E87" s="43"/>
      <c r="F87" s="43"/>
      <c r="G87" s="43"/>
      <c r="H87" s="43"/>
      <c r="I87" s="43"/>
      <c r="J87" s="43"/>
      <c r="K87" s="43"/>
      <c r="L87" s="43"/>
      <c r="M87" s="44"/>
    </row>
    <row r="88" customHeight="1" spans="1:13">
      <c r="A88" s="42"/>
      <c r="B88" s="43"/>
      <c r="C88" s="43"/>
      <c r="D88" s="43"/>
      <c r="E88" s="43"/>
      <c r="F88" s="43"/>
      <c r="G88" s="43"/>
      <c r="H88" s="43"/>
      <c r="I88" s="43"/>
      <c r="J88" s="43"/>
      <c r="K88" s="43"/>
      <c r="L88" s="43"/>
      <c r="M88" s="44"/>
    </row>
    <row r="89" customHeight="1" spans="1:13">
      <c r="A89" s="42"/>
      <c r="B89" s="43"/>
      <c r="C89" s="43"/>
      <c r="D89" s="43"/>
      <c r="E89" s="43"/>
      <c r="F89" s="43"/>
      <c r="G89" s="43"/>
      <c r="H89" s="43"/>
      <c r="I89" s="43"/>
      <c r="J89" s="43"/>
      <c r="K89" s="43"/>
      <c r="L89" s="43"/>
      <c r="M89" s="44"/>
    </row>
    <row r="90" customHeight="1" spans="1:13">
      <c r="A90" s="42"/>
      <c r="B90" s="43"/>
      <c r="C90" s="43"/>
      <c r="D90" s="43"/>
      <c r="E90" s="43"/>
      <c r="F90" s="43"/>
      <c r="G90" s="43"/>
      <c r="H90" s="43"/>
      <c r="I90" s="43"/>
      <c r="J90" s="43"/>
      <c r="K90" s="43"/>
      <c r="L90" s="43"/>
      <c r="M90" s="44"/>
    </row>
    <row r="91" customHeight="1" spans="1:13">
      <c r="A91" s="42"/>
      <c r="B91" s="43"/>
      <c r="C91" s="43"/>
      <c r="D91" s="43"/>
      <c r="E91" s="43"/>
      <c r="F91" s="43"/>
      <c r="G91" s="43"/>
      <c r="H91" s="43"/>
      <c r="I91" s="43"/>
      <c r="J91" s="43"/>
      <c r="K91" s="43"/>
      <c r="L91" s="43"/>
      <c r="M91" s="44"/>
    </row>
    <row r="92" customHeight="1" spans="1:13">
      <c r="A92" s="42"/>
      <c r="B92" s="43"/>
      <c r="C92" s="43"/>
      <c r="D92" s="43"/>
      <c r="E92" s="43"/>
      <c r="F92" s="43"/>
      <c r="G92" s="43"/>
      <c r="H92" s="43"/>
      <c r="I92" s="43"/>
      <c r="J92" s="43"/>
      <c r="K92" s="43"/>
      <c r="L92" s="43"/>
      <c r="M92" s="44"/>
    </row>
    <row r="93" customHeight="1" spans="1:13">
      <c r="A93" s="42"/>
      <c r="B93" s="43"/>
      <c r="C93" s="43"/>
      <c r="D93" s="43"/>
      <c r="E93" s="43"/>
      <c r="F93" s="43"/>
      <c r="G93" s="43"/>
      <c r="H93" s="43"/>
      <c r="I93" s="43"/>
      <c r="J93" s="43"/>
      <c r="K93" s="43"/>
      <c r="L93" s="43"/>
      <c r="M93" s="44"/>
    </row>
    <row r="94" customHeight="1" spans="1:13">
      <c r="A94" s="42"/>
      <c r="B94" s="43"/>
      <c r="C94" s="43"/>
      <c r="D94" s="43"/>
      <c r="E94" s="43"/>
      <c r="F94" s="43"/>
      <c r="G94" s="43"/>
      <c r="H94" s="43"/>
      <c r="I94" s="43"/>
      <c r="J94" s="43"/>
      <c r="K94" s="43"/>
      <c r="L94" s="43"/>
      <c r="M94" s="44"/>
    </row>
    <row r="95" customHeight="1" spans="1:13">
      <c r="A95" s="42"/>
      <c r="B95" s="43"/>
      <c r="C95" s="43"/>
      <c r="D95" s="43"/>
      <c r="E95" s="43"/>
      <c r="F95" s="43"/>
      <c r="G95" s="43"/>
      <c r="H95" s="43"/>
      <c r="I95" s="43"/>
      <c r="J95" s="43"/>
      <c r="K95" s="43"/>
      <c r="L95" s="43"/>
      <c r="M95" s="44"/>
    </row>
    <row r="96" customHeight="1" spans="1:13">
      <c r="A96" s="42"/>
      <c r="B96" s="43"/>
      <c r="C96" s="43"/>
      <c r="D96" s="43"/>
      <c r="E96" s="43"/>
      <c r="F96" s="43"/>
      <c r="G96" s="43"/>
      <c r="H96" s="43"/>
      <c r="I96" s="43"/>
      <c r="J96" s="43"/>
      <c r="K96" s="43"/>
      <c r="L96" s="43"/>
      <c r="M96" s="44"/>
    </row>
    <row r="97" ht="15" customHeight="1" spans="1:13">
      <c r="A97" s="42"/>
      <c r="B97" s="43"/>
      <c r="C97" s="43"/>
      <c r="D97" s="43"/>
      <c r="E97" s="43"/>
      <c r="F97" s="43"/>
      <c r="G97" s="43"/>
      <c r="H97" s="43"/>
      <c r="I97" s="43"/>
      <c r="J97" s="43"/>
      <c r="K97" s="43"/>
      <c r="L97" s="43"/>
      <c r="M97" s="44"/>
    </row>
    <row r="98" customHeight="1" spans="1:13">
      <c r="A98" s="42"/>
      <c r="B98" s="43"/>
      <c r="C98" s="43"/>
      <c r="D98" s="43"/>
      <c r="E98" s="43"/>
      <c r="F98" s="43"/>
      <c r="G98" s="43"/>
      <c r="H98" s="43"/>
      <c r="I98" s="43"/>
      <c r="J98" s="43"/>
      <c r="K98" s="43"/>
      <c r="L98" s="43"/>
      <c r="M98" s="44"/>
    </row>
    <row r="99" customHeight="1" spans="1:13">
      <c r="A99" s="42"/>
      <c r="B99" s="43"/>
      <c r="C99" s="43"/>
      <c r="D99" s="43"/>
      <c r="E99" s="43"/>
      <c r="F99" s="43"/>
      <c r="G99" s="43"/>
      <c r="H99" s="43"/>
      <c r="I99" s="43"/>
      <c r="J99" s="43"/>
      <c r="K99" s="43"/>
      <c r="L99" s="43"/>
      <c r="M99" s="44"/>
    </row>
    <row r="100" customHeight="1" spans="1:13">
      <c r="A100" s="42"/>
      <c r="B100" s="43"/>
      <c r="C100" s="43"/>
      <c r="D100" s="43"/>
      <c r="E100" s="43"/>
      <c r="F100" s="43"/>
      <c r="G100" s="43"/>
      <c r="H100" s="43"/>
      <c r="I100" s="43"/>
      <c r="J100" s="43"/>
      <c r="K100" s="43"/>
      <c r="L100" s="43"/>
      <c r="M100" s="44"/>
    </row>
    <row r="101" customHeight="1" spans="1:13">
      <c r="A101" s="42"/>
      <c r="B101" s="43"/>
      <c r="C101" s="43"/>
      <c r="D101" s="43"/>
      <c r="E101" s="43"/>
      <c r="F101" s="43"/>
      <c r="G101" s="43"/>
      <c r="H101" s="43"/>
      <c r="I101" s="43"/>
      <c r="J101" s="43"/>
      <c r="K101" s="43"/>
      <c r="L101" s="43"/>
      <c r="M101" s="44"/>
    </row>
    <row r="102" ht="15" customHeight="1" spans="1:13">
      <c r="A102" s="42"/>
      <c r="B102" s="43"/>
      <c r="C102" s="43"/>
      <c r="D102" s="43"/>
      <c r="E102" s="43"/>
      <c r="F102" s="43"/>
      <c r="G102" s="43"/>
      <c r="H102" s="43"/>
      <c r="I102" s="43"/>
      <c r="J102" s="43"/>
      <c r="K102" s="43"/>
      <c r="L102" s="43"/>
      <c r="M102" s="44"/>
    </row>
    <row r="103" customHeight="1" spans="1:13">
      <c r="A103" s="42"/>
      <c r="B103" s="43"/>
      <c r="C103" s="43"/>
      <c r="D103" s="43"/>
      <c r="E103" s="43"/>
      <c r="F103" s="43"/>
      <c r="G103" s="43"/>
      <c r="H103" s="43"/>
      <c r="I103" s="43"/>
      <c r="J103" s="43"/>
      <c r="K103" s="43"/>
      <c r="L103" s="43"/>
      <c r="M103" s="44"/>
    </row>
    <row r="104" ht="60" customHeight="1" spans="1:13">
      <c r="A104" s="42"/>
      <c r="B104" s="43"/>
      <c r="C104" s="43"/>
      <c r="D104" s="43"/>
      <c r="E104" s="43"/>
      <c r="F104" s="43"/>
      <c r="G104" s="43"/>
      <c r="H104" s="43"/>
      <c r="I104" s="43"/>
      <c r="J104" s="43"/>
      <c r="K104" s="43"/>
      <c r="L104" s="43"/>
      <c r="M104" s="44"/>
    </row>
    <row r="105" customHeight="1" spans="1:13">
      <c r="A105" s="39"/>
      <c r="B105" s="40"/>
      <c r="C105" s="40"/>
      <c r="D105" s="40"/>
      <c r="E105" s="40"/>
      <c r="F105" s="40"/>
      <c r="G105" s="40"/>
      <c r="H105" s="40"/>
      <c r="I105" s="40"/>
      <c r="J105" s="40"/>
      <c r="K105" s="40"/>
      <c r="L105" s="40"/>
      <c r="M105" s="41"/>
    </row>
    <row r="106" customHeight="1" spans="1:13">
      <c r="A106" s="42"/>
      <c r="B106" s="43"/>
      <c r="C106" s="43"/>
      <c r="D106" s="43"/>
      <c r="E106" s="43"/>
      <c r="F106" s="43"/>
      <c r="G106" s="43"/>
      <c r="H106" s="43"/>
      <c r="I106" s="43"/>
      <c r="J106" s="43"/>
      <c r="K106" s="43"/>
      <c r="L106" s="43"/>
      <c r="M106" s="44"/>
    </row>
    <row r="107" ht="12.75" spans="1:13">
      <c r="A107" s="42"/>
      <c r="B107" s="43"/>
      <c r="C107" s="43"/>
      <c r="D107" s="43"/>
      <c r="E107" s="43"/>
      <c r="F107" s="43"/>
      <c r="G107" s="43"/>
      <c r="H107" s="43"/>
      <c r="I107" s="43"/>
      <c r="J107" s="43"/>
      <c r="K107" s="43"/>
      <c r="L107" s="43"/>
      <c r="M107" s="44"/>
    </row>
    <row r="108" ht="12.75" spans="1:13">
      <c r="A108" s="42"/>
      <c r="B108" s="43"/>
      <c r="C108" s="43"/>
      <c r="D108" s="43"/>
      <c r="E108" s="43"/>
      <c r="F108" s="43"/>
      <c r="G108" s="43"/>
      <c r="H108" s="43"/>
      <c r="I108" s="43"/>
      <c r="J108" s="43"/>
      <c r="K108" s="43"/>
      <c r="L108" s="43"/>
      <c r="M108" s="44"/>
    </row>
    <row r="109" customHeight="1" spans="1:13">
      <c r="A109" s="42"/>
      <c r="B109" s="43"/>
      <c r="C109" s="43"/>
      <c r="D109" s="43"/>
      <c r="E109" s="43"/>
      <c r="F109" s="43"/>
      <c r="G109" s="43"/>
      <c r="H109" s="43"/>
      <c r="I109" s="43"/>
      <c r="J109" s="43"/>
      <c r="K109" s="43"/>
      <c r="L109" s="43"/>
      <c r="M109" s="44"/>
    </row>
    <row r="110" customHeight="1" spans="1:13">
      <c r="A110" s="42"/>
      <c r="B110" s="43"/>
      <c r="C110" s="43"/>
      <c r="D110" s="43"/>
      <c r="E110" s="43"/>
      <c r="F110" s="43"/>
      <c r="G110" s="43"/>
      <c r="H110" s="43"/>
      <c r="I110" s="43"/>
      <c r="J110" s="43"/>
      <c r="K110" s="43"/>
      <c r="L110" s="43"/>
      <c r="M110" s="44"/>
    </row>
    <row r="111" customHeight="1" spans="1:13">
      <c r="A111" s="42"/>
      <c r="B111" s="43"/>
      <c r="C111" s="43"/>
      <c r="D111" s="43"/>
      <c r="E111" s="43"/>
      <c r="F111" s="43"/>
      <c r="G111" s="43"/>
      <c r="H111" s="43"/>
      <c r="I111" s="43"/>
      <c r="J111" s="43"/>
      <c r="K111" s="43"/>
      <c r="L111" s="43"/>
      <c r="M111" s="44"/>
    </row>
    <row r="112" ht="12.75" spans="1:13">
      <c r="A112" s="42"/>
      <c r="B112" s="43"/>
      <c r="C112" s="43"/>
      <c r="D112" s="43"/>
      <c r="E112" s="43"/>
      <c r="F112" s="43"/>
      <c r="G112" s="43"/>
      <c r="H112" s="43"/>
      <c r="I112" s="43"/>
      <c r="J112" s="43"/>
      <c r="K112" s="43"/>
      <c r="L112" s="43"/>
      <c r="M112" s="44"/>
    </row>
    <row r="113" customHeight="1" spans="1:13">
      <c r="A113" s="42"/>
      <c r="B113" s="43"/>
      <c r="C113" s="43"/>
      <c r="D113" s="43"/>
      <c r="E113" s="43"/>
      <c r="F113" s="43"/>
      <c r="G113" s="43"/>
      <c r="H113" s="43"/>
      <c r="I113" s="43"/>
      <c r="J113" s="43"/>
      <c r="K113" s="43"/>
      <c r="L113" s="43"/>
      <c r="M113" s="44"/>
    </row>
    <row r="114" customHeight="1" spans="1:13">
      <c r="A114" s="42"/>
      <c r="B114" s="43"/>
      <c r="C114" s="43"/>
      <c r="D114" s="43"/>
      <c r="E114" s="43"/>
      <c r="F114" s="43"/>
      <c r="G114" s="43"/>
      <c r="H114" s="43"/>
      <c r="I114" s="43"/>
      <c r="J114" s="43"/>
      <c r="K114" s="43"/>
      <c r="L114" s="43"/>
      <c r="M114" s="44"/>
    </row>
    <row r="115" ht="12.75" spans="1:13">
      <c r="A115" s="42"/>
      <c r="B115" s="43"/>
      <c r="C115" s="43"/>
      <c r="D115" s="43"/>
      <c r="E115" s="43"/>
      <c r="F115" s="43"/>
      <c r="G115" s="43"/>
      <c r="H115" s="43"/>
      <c r="I115" s="43"/>
      <c r="J115" s="43"/>
      <c r="K115" s="43"/>
      <c r="L115" s="43"/>
      <c r="M115" s="44"/>
    </row>
    <row r="116" ht="12.75" spans="1:13">
      <c r="A116" s="42"/>
      <c r="B116" s="43"/>
      <c r="C116" s="43"/>
      <c r="D116" s="43"/>
      <c r="E116" s="43"/>
      <c r="F116" s="43"/>
      <c r="G116" s="43"/>
      <c r="H116" s="43"/>
      <c r="I116" s="43"/>
      <c r="J116" s="43"/>
      <c r="K116" s="43"/>
      <c r="L116" s="43"/>
      <c r="M116" s="44"/>
    </row>
    <row r="117" customHeight="1" spans="1:13">
      <c r="A117" s="42"/>
      <c r="B117" s="43"/>
      <c r="C117" s="43"/>
      <c r="D117" s="43"/>
      <c r="E117" s="43"/>
      <c r="F117" s="43"/>
      <c r="G117" s="43"/>
      <c r="H117" s="43"/>
      <c r="I117" s="43"/>
      <c r="J117" s="43"/>
      <c r="K117" s="43"/>
      <c r="L117" s="43"/>
      <c r="M117" s="44"/>
    </row>
    <row r="118" customHeight="1" spans="1:13">
      <c r="A118" s="42"/>
      <c r="B118" s="43"/>
      <c r="C118" s="43"/>
      <c r="D118" s="43"/>
      <c r="E118" s="43"/>
      <c r="F118" s="43"/>
      <c r="G118" s="43"/>
      <c r="H118" s="43"/>
      <c r="I118" s="43"/>
      <c r="J118" s="43"/>
      <c r="K118" s="43"/>
      <c r="L118" s="43"/>
      <c r="M118" s="44"/>
    </row>
    <row r="119" customHeight="1" spans="1:13">
      <c r="A119" s="42"/>
      <c r="B119" s="43"/>
      <c r="C119" s="43"/>
      <c r="D119" s="43"/>
      <c r="E119" s="43"/>
      <c r="F119" s="43"/>
      <c r="G119" s="43"/>
      <c r="H119" s="43"/>
      <c r="I119" s="43"/>
      <c r="J119" s="43"/>
      <c r="K119" s="43"/>
      <c r="L119" s="43"/>
      <c r="M119" s="44"/>
    </row>
    <row r="120" customHeight="1" spans="1:13">
      <c r="A120" s="42"/>
      <c r="B120" s="43"/>
      <c r="C120" s="43"/>
      <c r="D120" s="43"/>
      <c r="E120" s="43"/>
      <c r="F120" s="43"/>
      <c r="G120" s="43"/>
      <c r="H120" s="43"/>
      <c r="I120" s="43"/>
      <c r="J120" s="43"/>
      <c r="K120" s="43"/>
      <c r="L120" s="43"/>
      <c r="M120" s="44"/>
    </row>
    <row r="121" customHeight="1" spans="1:13">
      <c r="A121" s="42"/>
      <c r="B121" s="43"/>
      <c r="C121" s="43"/>
      <c r="D121" s="43"/>
      <c r="E121" s="43"/>
      <c r="F121" s="43"/>
      <c r="G121" s="43"/>
      <c r="H121" s="43"/>
      <c r="I121" s="43"/>
      <c r="J121" s="43"/>
      <c r="K121" s="43"/>
      <c r="L121" s="43"/>
      <c r="M121" s="44"/>
    </row>
    <row r="122" customHeight="1" spans="1:13">
      <c r="A122" s="42"/>
      <c r="B122" s="43"/>
      <c r="C122" s="43"/>
      <c r="D122" s="43"/>
      <c r="E122" s="43"/>
      <c r="F122" s="43"/>
      <c r="G122" s="43"/>
      <c r="H122" s="43"/>
      <c r="I122" s="43"/>
      <c r="J122" s="43"/>
      <c r="K122" s="43"/>
      <c r="L122" s="43"/>
      <c r="M122" s="44"/>
    </row>
    <row r="123" customHeight="1" spans="1:13">
      <c r="A123" s="42"/>
      <c r="B123" s="43"/>
      <c r="C123" s="43"/>
      <c r="D123" s="43"/>
      <c r="E123" s="43"/>
      <c r="F123" s="43"/>
      <c r="G123" s="43"/>
      <c r="H123" s="43"/>
      <c r="I123" s="43"/>
      <c r="J123" s="43"/>
      <c r="K123" s="43"/>
      <c r="L123" s="43"/>
      <c r="M123" s="44"/>
    </row>
    <row r="124" customHeight="1" spans="1:13">
      <c r="A124" s="42"/>
      <c r="B124" s="43"/>
      <c r="C124" s="43"/>
      <c r="D124" s="43"/>
      <c r="E124" s="43"/>
      <c r="F124" s="43"/>
      <c r="G124" s="43"/>
      <c r="H124" s="43"/>
      <c r="I124" s="43"/>
      <c r="J124" s="43"/>
      <c r="K124" s="43"/>
      <c r="L124" s="43"/>
      <c r="M124" s="44"/>
    </row>
    <row r="125" customHeight="1" spans="1:13">
      <c r="A125" s="42"/>
      <c r="B125" s="43"/>
      <c r="C125" s="43"/>
      <c r="D125" s="43"/>
      <c r="E125" s="43"/>
      <c r="F125" s="43"/>
      <c r="G125" s="43"/>
      <c r="H125" s="43"/>
      <c r="I125" s="43"/>
      <c r="J125" s="43"/>
      <c r="K125" s="43"/>
      <c r="L125" s="43"/>
      <c r="M125" s="44"/>
    </row>
    <row r="126" customHeight="1" spans="1:13">
      <c r="A126" s="42"/>
      <c r="B126" s="43"/>
      <c r="C126" s="43"/>
      <c r="D126" s="43"/>
      <c r="E126" s="43"/>
      <c r="F126" s="43"/>
      <c r="G126" s="43"/>
      <c r="H126" s="43"/>
      <c r="I126" s="43"/>
      <c r="J126" s="43"/>
      <c r="K126" s="43"/>
      <c r="L126" s="43"/>
      <c r="M126" s="44"/>
    </row>
    <row r="127" customHeight="1" spans="1:13">
      <c r="A127" s="42"/>
      <c r="B127" s="43"/>
      <c r="C127" s="43"/>
      <c r="D127" s="43"/>
      <c r="E127" s="43"/>
      <c r="F127" s="43"/>
      <c r="G127" s="43"/>
      <c r="H127" s="43"/>
      <c r="I127" s="43"/>
      <c r="J127" s="43"/>
      <c r="K127" s="43"/>
      <c r="L127" s="43"/>
      <c r="M127" s="44"/>
    </row>
    <row r="128" customHeight="1" spans="1:13">
      <c r="A128" s="42"/>
      <c r="B128" s="43"/>
      <c r="C128" s="43"/>
      <c r="D128" s="43"/>
      <c r="E128" s="43"/>
      <c r="F128" s="43"/>
      <c r="G128" s="43"/>
      <c r="H128" s="43"/>
      <c r="I128" s="43"/>
      <c r="J128" s="43"/>
      <c r="K128" s="43"/>
      <c r="L128" s="43"/>
      <c r="M128" s="44"/>
    </row>
    <row r="129" customHeight="1" spans="1:13">
      <c r="A129" s="42"/>
      <c r="B129" s="43"/>
      <c r="C129" s="43"/>
      <c r="D129" s="43"/>
      <c r="E129" s="43"/>
      <c r="F129" s="43"/>
      <c r="G129" s="43"/>
      <c r="H129" s="43"/>
      <c r="I129" s="43"/>
      <c r="J129" s="43"/>
      <c r="K129" s="43"/>
      <c r="L129" s="43"/>
      <c r="M129" s="44"/>
    </row>
    <row r="130" customHeight="1" spans="1:13">
      <c r="A130" s="42"/>
      <c r="B130" s="43"/>
      <c r="C130" s="43"/>
      <c r="D130" s="43"/>
      <c r="E130" s="43"/>
      <c r="F130" s="43"/>
      <c r="G130" s="43"/>
      <c r="H130" s="43"/>
      <c r="I130" s="43"/>
      <c r="J130" s="43"/>
      <c r="K130" s="43"/>
      <c r="L130" s="43"/>
      <c r="M130" s="44"/>
    </row>
    <row r="131" customHeight="1" spans="1:13">
      <c r="A131" s="42"/>
      <c r="B131" s="43"/>
      <c r="C131" s="43"/>
      <c r="D131" s="43"/>
      <c r="E131" s="43"/>
      <c r="F131" s="43"/>
      <c r="G131" s="43"/>
      <c r="H131" s="43"/>
      <c r="I131" s="43"/>
      <c r="J131" s="43"/>
      <c r="K131" s="43"/>
      <c r="L131" s="43"/>
      <c r="M131" s="44"/>
    </row>
    <row r="132" customHeight="1" spans="1:13">
      <c r="A132" s="42"/>
      <c r="B132" s="43"/>
      <c r="C132" s="43"/>
      <c r="D132" s="43"/>
      <c r="E132" s="43"/>
      <c r="F132" s="43"/>
      <c r="G132" s="43"/>
      <c r="H132" s="43"/>
      <c r="I132" s="43"/>
      <c r="J132" s="43"/>
      <c r="K132" s="43"/>
      <c r="L132" s="43"/>
      <c r="M132" s="44"/>
    </row>
    <row r="133" customHeight="1" spans="1:13">
      <c r="A133" s="42"/>
      <c r="B133" s="43"/>
      <c r="C133" s="43"/>
      <c r="D133" s="43"/>
      <c r="E133" s="43"/>
      <c r="F133" s="43"/>
      <c r="G133" s="43"/>
      <c r="H133" s="43"/>
      <c r="I133" s="43"/>
      <c r="J133" s="43"/>
      <c r="K133" s="43"/>
      <c r="L133" s="43"/>
      <c r="M133" s="44"/>
    </row>
    <row r="134" customHeight="1" spans="1:13">
      <c r="A134" s="42"/>
      <c r="B134" s="43"/>
      <c r="C134" s="43"/>
      <c r="D134" s="43"/>
      <c r="E134" s="43"/>
      <c r="F134" s="43"/>
      <c r="G134" s="43"/>
      <c r="H134" s="43"/>
      <c r="I134" s="43"/>
      <c r="J134" s="43"/>
      <c r="K134" s="43"/>
      <c r="L134" s="43"/>
      <c r="M134" s="44"/>
    </row>
    <row r="135" customHeight="1" spans="1:13">
      <c r="A135" s="42"/>
      <c r="B135" s="43"/>
      <c r="C135" s="43"/>
      <c r="D135" s="43"/>
      <c r="E135" s="43"/>
      <c r="F135" s="43"/>
      <c r="G135" s="43"/>
      <c r="H135" s="43"/>
      <c r="I135" s="43"/>
      <c r="J135" s="43"/>
      <c r="K135" s="43"/>
      <c r="L135" s="43"/>
      <c r="M135" s="44"/>
    </row>
    <row r="136" customHeight="1" spans="1:13">
      <c r="A136" s="42"/>
      <c r="B136" s="43"/>
      <c r="C136" s="43"/>
      <c r="D136" s="43"/>
      <c r="E136" s="43"/>
      <c r="F136" s="43"/>
      <c r="G136" s="43"/>
      <c r="H136" s="43"/>
      <c r="I136" s="43"/>
      <c r="J136" s="43"/>
      <c r="K136" s="43"/>
      <c r="L136" s="43"/>
      <c r="M136" s="44"/>
    </row>
    <row r="137" customHeight="1" spans="1:13">
      <c r="A137" s="42"/>
      <c r="B137" s="43"/>
      <c r="C137" s="43"/>
      <c r="D137" s="43"/>
      <c r="E137" s="43"/>
      <c r="F137" s="43"/>
      <c r="G137" s="43"/>
      <c r="H137" s="43"/>
      <c r="I137" s="43"/>
      <c r="J137" s="43"/>
      <c r="K137" s="43"/>
      <c r="L137" s="43"/>
      <c r="M137" s="44"/>
    </row>
    <row r="138" customHeight="1" spans="1:13">
      <c r="A138" s="42"/>
      <c r="B138" s="43"/>
      <c r="C138" s="43"/>
      <c r="D138" s="43"/>
      <c r="E138" s="43"/>
      <c r="F138" s="43"/>
      <c r="G138" s="43"/>
      <c r="H138" s="43"/>
      <c r="I138" s="43"/>
      <c r="J138" s="43"/>
      <c r="K138" s="43"/>
      <c r="L138" s="43"/>
      <c r="M138" s="44"/>
    </row>
    <row r="139" customHeight="1" spans="1:13">
      <c r="A139" s="42"/>
      <c r="B139" s="43"/>
      <c r="C139" s="43"/>
      <c r="D139" s="43"/>
      <c r="E139" s="43"/>
      <c r="F139" s="43"/>
      <c r="G139" s="43"/>
      <c r="H139" s="43"/>
      <c r="I139" s="43"/>
      <c r="J139" s="43"/>
      <c r="K139" s="43"/>
      <c r="L139" s="43"/>
      <c r="M139" s="44"/>
    </row>
    <row r="140" customHeight="1" spans="1:13">
      <c r="A140" s="42"/>
      <c r="B140" s="43"/>
      <c r="C140" s="43"/>
      <c r="D140" s="43"/>
      <c r="E140" s="43"/>
      <c r="F140" s="43"/>
      <c r="G140" s="43"/>
      <c r="H140" s="43"/>
      <c r="I140" s="43"/>
      <c r="J140" s="43"/>
      <c r="K140" s="43"/>
      <c r="L140" s="43"/>
      <c r="M140" s="44"/>
    </row>
    <row r="141" customHeight="1" spans="1:13">
      <c r="A141" s="42"/>
      <c r="B141" s="43"/>
      <c r="C141" s="43"/>
      <c r="D141" s="43"/>
      <c r="E141" s="43"/>
      <c r="F141" s="43"/>
      <c r="G141" s="43"/>
      <c r="H141" s="43"/>
      <c r="I141" s="43"/>
      <c r="J141" s="43"/>
      <c r="K141" s="43"/>
      <c r="L141" s="43"/>
      <c r="M141" s="44"/>
    </row>
    <row r="142" customHeight="1" spans="1:13">
      <c r="A142" s="42"/>
      <c r="B142" s="43"/>
      <c r="C142" s="43"/>
      <c r="D142" s="43"/>
      <c r="E142" s="43"/>
      <c r="F142" s="43"/>
      <c r="G142" s="43"/>
      <c r="H142" s="43"/>
      <c r="I142" s="43"/>
      <c r="J142" s="43"/>
      <c r="K142" s="43"/>
      <c r="L142" s="43"/>
      <c r="M142" s="44"/>
    </row>
    <row r="143" customHeight="1" spans="1:13">
      <c r="A143" s="42"/>
      <c r="B143" s="43"/>
      <c r="C143" s="43"/>
      <c r="D143" s="43"/>
      <c r="E143" s="43"/>
      <c r="F143" s="43"/>
      <c r="G143" s="43"/>
      <c r="H143" s="43"/>
      <c r="I143" s="43"/>
      <c r="J143" s="43"/>
      <c r="K143" s="43"/>
      <c r="L143" s="43"/>
      <c r="M143" s="44"/>
    </row>
    <row r="144" customHeight="1" spans="1:13">
      <c r="A144" s="42"/>
      <c r="B144" s="43"/>
      <c r="C144" s="43"/>
      <c r="D144" s="43"/>
      <c r="E144" s="43"/>
      <c r="F144" s="43"/>
      <c r="G144" s="43"/>
      <c r="H144" s="43"/>
      <c r="I144" s="43"/>
      <c r="J144" s="43"/>
      <c r="K144" s="43"/>
      <c r="L144" s="43"/>
      <c r="M144" s="44"/>
    </row>
    <row r="145" customHeight="1" spans="1:13">
      <c r="A145" s="42"/>
      <c r="B145" s="43"/>
      <c r="C145" s="43"/>
      <c r="D145" s="43"/>
      <c r="E145" s="43"/>
      <c r="F145" s="43"/>
      <c r="G145" s="43"/>
      <c r="H145" s="43"/>
      <c r="I145" s="43"/>
      <c r="J145" s="43"/>
      <c r="K145" s="43"/>
      <c r="L145" s="43"/>
      <c r="M145" s="44"/>
    </row>
    <row r="146" customHeight="1" spans="1:13">
      <c r="A146" s="42"/>
      <c r="B146" s="43"/>
      <c r="C146" s="43"/>
      <c r="D146" s="43"/>
      <c r="E146" s="43"/>
      <c r="F146" s="43"/>
      <c r="G146" s="43"/>
      <c r="H146" s="43"/>
      <c r="I146" s="43"/>
      <c r="J146" s="43"/>
      <c r="K146" s="43"/>
      <c r="L146" s="43"/>
      <c r="M146" s="44"/>
    </row>
    <row r="147" customHeight="1" spans="1:13">
      <c r="A147" s="42"/>
      <c r="B147" s="43"/>
      <c r="C147" s="43"/>
      <c r="D147" s="43"/>
      <c r="E147" s="43"/>
      <c r="F147" s="43"/>
      <c r="G147" s="43"/>
      <c r="H147" s="43"/>
      <c r="I147" s="43"/>
      <c r="J147" s="43"/>
      <c r="K147" s="43"/>
      <c r="L147" s="43"/>
      <c r="M147" s="44"/>
    </row>
    <row r="148" ht="15" customHeight="1" spans="1:13">
      <c r="A148" s="42"/>
      <c r="B148" s="43"/>
      <c r="C148" s="43"/>
      <c r="D148" s="43"/>
      <c r="E148" s="43"/>
      <c r="F148" s="43"/>
      <c r="G148" s="43"/>
      <c r="H148" s="43"/>
      <c r="I148" s="43"/>
      <c r="J148" s="43"/>
      <c r="K148" s="43"/>
      <c r="L148" s="43"/>
      <c r="M148" s="44"/>
    </row>
    <row r="149" customHeight="1" spans="1:13">
      <c r="A149" s="42"/>
      <c r="B149" s="43"/>
      <c r="C149" s="43"/>
      <c r="D149" s="43"/>
      <c r="E149" s="43"/>
      <c r="F149" s="43"/>
      <c r="G149" s="43"/>
      <c r="H149" s="43"/>
      <c r="I149" s="43"/>
      <c r="J149" s="43"/>
      <c r="K149" s="43"/>
      <c r="L149" s="43"/>
      <c r="M149" s="44"/>
    </row>
    <row r="150" customHeight="1" spans="1:13">
      <c r="A150" s="42"/>
      <c r="B150" s="43"/>
      <c r="C150" s="43"/>
      <c r="D150" s="43"/>
      <c r="E150" s="43"/>
      <c r="F150" s="43"/>
      <c r="G150" s="43"/>
      <c r="H150" s="43"/>
      <c r="I150" s="43"/>
      <c r="J150" s="43"/>
      <c r="K150" s="43"/>
      <c r="L150" s="43"/>
      <c r="M150" s="44"/>
    </row>
    <row r="151" customHeight="1" spans="1:13">
      <c r="A151" s="42"/>
      <c r="B151" s="43"/>
      <c r="C151" s="43"/>
      <c r="D151" s="43"/>
      <c r="E151" s="43"/>
      <c r="F151" s="43"/>
      <c r="G151" s="43"/>
      <c r="H151" s="43"/>
      <c r="I151" s="43"/>
      <c r="J151" s="43"/>
      <c r="K151" s="43"/>
      <c r="L151" s="43"/>
      <c r="M151" s="44"/>
    </row>
    <row r="152" customHeight="1" spans="1:13">
      <c r="A152" s="42"/>
      <c r="B152" s="43"/>
      <c r="C152" s="43"/>
      <c r="D152" s="43"/>
      <c r="E152" s="43"/>
      <c r="F152" s="43"/>
      <c r="G152" s="43"/>
      <c r="H152" s="43"/>
      <c r="I152" s="43"/>
      <c r="J152" s="43"/>
      <c r="K152" s="43"/>
      <c r="L152" s="43"/>
      <c r="M152" s="44"/>
    </row>
    <row r="153" ht="15" customHeight="1" spans="1:13">
      <c r="A153" s="42"/>
      <c r="B153" s="43"/>
      <c r="C153" s="43"/>
      <c r="D153" s="43"/>
      <c r="E153" s="43"/>
      <c r="F153" s="43"/>
      <c r="G153" s="43"/>
      <c r="H153" s="43"/>
      <c r="I153" s="43"/>
      <c r="J153" s="43"/>
      <c r="K153" s="43"/>
      <c r="L153" s="43"/>
      <c r="M153" s="44"/>
    </row>
    <row r="154" customHeight="1" spans="1:13">
      <c r="A154" s="42"/>
      <c r="B154" s="43"/>
      <c r="C154" s="43"/>
      <c r="D154" s="43"/>
      <c r="E154" s="43"/>
      <c r="F154" s="43"/>
      <c r="G154" s="43"/>
      <c r="H154" s="43"/>
      <c r="I154" s="43"/>
      <c r="J154" s="43"/>
      <c r="K154" s="43"/>
      <c r="L154" s="43"/>
      <c r="M154" s="44"/>
    </row>
    <row r="155" customHeight="1" spans="1:13">
      <c r="A155" s="42"/>
      <c r="B155" s="43"/>
      <c r="C155" s="43"/>
      <c r="D155" s="43"/>
      <c r="E155" s="43"/>
      <c r="F155" s="43"/>
      <c r="G155" s="43"/>
      <c r="H155" s="43"/>
      <c r="I155" s="43"/>
      <c r="J155" s="43"/>
      <c r="K155" s="43"/>
      <c r="L155" s="43"/>
      <c r="M155" s="44"/>
    </row>
    <row r="156" ht="15" customHeight="1" spans="1:13">
      <c r="A156" s="42"/>
      <c r="B156" s="43"/>
      <c r="C156" s="43"/>
      <c r="D156" s="43"/>
      <c r="E156" s="43"/>
      <c r="F156" s="43"/>
      <c r="G156" s="43"/>
      <c r="H156" s="43"/>
      <c r="I156" s="43"/>
      <c r="J156" s="43"/>
      <c r="K156" s="43"/>
      <c r="L156" s="43"/>
      <c r="M156" s="44"/>
    </row>
    <row r="157" customHeight="1" spans="1:13">
      <c r="A157" s="42"/>
      <c r="B157" s="43"/>
      <c r="C157" s="43"/>
      <c r="D157" s="43"/>
      <c r="E157" s="43"/>
      <c r="F157" s="43"/>
      <c r="G157" s="43"/>
      <c r="H157" s="43"/>
      <c r="I157" s="43"/>
      <c r="J157" s="43"/>
      <c r="K157" s="43"/>
      <c r="L157" s="43"/>
      <c r="M157" s="44"/>
    </row>
    <row r="158" customHeight="1" spans="1:13">
      <c r="A158" s="42"/>
      <c r="B158" s="43"/>
      <c r="C158" s="43"/>
      <c r="D158" s="43"/>
      <c r="E158" s="43"/>
      <c r="F158" s="43"/>
      <c r="G158" s="43"/>
      <c r="H158" s="43"/>
      <c r="I158" s="43"/>
      <c r="J158" s="43"/>
      <c r="K158" s="43"/>
      <c r="L158" s="43"/>
      <c r="M158" s="44"/>
    </row>
    <row r="159" customHeight="1" spans="1:13">
      <c r="A159" s="39"/>
      <c r="B159" s="40"/>
      <c r="C159" s="40"/>
      <c r="D159" s="40"/>
      <c r="E159" s="40"/>
      <c r="F159" s="40"/>
      <c r="G159" s="40"/>
      <c r="H159" s="40"/>
      <c r="I159" s="40"/>
      <c r="J159" s="40"/>
      <c r="K159" s="40"/>
      <c r="L159" s="40"/>
      <c r="M159" s="41"/>
    </row>
    <row r="160" customHeight="1" spans="1:13">
      <c r="A160" s="42"/>
      <c r="B160" s="43"/>
      <c r="C160" s="43"/>
      <c r="D160" s="43"/>
      <c r="E160" s="43"/>
      <c r="F160" s="43"/>
      <c r="G160" s="43"/>
      <c r="H160" s="43"/>
      <c r="I160" s="43"/>
      <c r="J160" s="43"/>
      <c r="K160" s="43"/>
      <c r="L160" s="43"/>
      <c r="M160" s="44"/>
    </row>
    <row r="161" ht="12.75" spans="1:13">
      <c r="A161" s="42"/>
      <c r="B161" s="43"/>
      <c r="C161" s="43"/>
      <c r="D161" s="43"/>
      <c r="E161" s="43"/>
      <c r="F161" s="43"/>
      <c r="G161" s="43"/>
      <c r="H161" s="43"/>
      <c r="I161" s="43"/>
      <c r="J161" s="43"/>
      <c r="K161" s="43"/>
      <c r="L161" s="43"/>
      <c r="M161" s="44"/>
    </row>
    <row r="162" ht="12.75" spans="1:13">
      <c r="A162" s="42"/>
      <c r="B162" s="43"/>
      <c r="C162" s="43"/>
      <c r="D162" s="43"/>
      <c r="E162" s="43"/>
      <c r="F162" s="43"/>
      <c r="G162" s="43"/>
      <c r="H162" s="43"/>
      <c r="I162" s="43"/>
      <c r="J162" s="43"/>
      <c r="K162" s="43"/>
      <c r="L162" s="43"/>
      <c r="M162" s="44"/>
    </row>
    <row r="163" customHeight="1" spans="1:13">
      <c r="A163" s="42"/>
      <c r="B163" s="43"/>
      <c r="C163" s="43"/>
      <c r="D163" s="43"/>
      <c r="E163" s="43"/>
      <c r="F163" s="43"/>
      <c r="G163" s="43"/>
      <c r="H163" s="43"/>
      <c r="I163" s="43"/>
      <c r="J163" s="43"/>
      <c r="K163" s="43"/>
      <c r="L163" s="43"/>
      <c r="M163" s="44"/>
    </row>
    <row r="164" customHeight="1" spans="1:13">
      <c r="A164" s="42"/>
      <c r="B164" s="43"/>
      <c r="C164" s="43"/>
      <c r="D164" s="43"/>
      <c r="E164" s="43"/>
      <c r="F164" s="43"/>
      <c r="G164" s="43"/>
      <c r="H164" s="43"/>
      <c r="I164" s="43"/>
      <c r="J164" s="43"/>
      <c r="K164" s="43"/>
      <c r="L164" s="43"/>
      <c r="M164" s="44"/>
    </row>
    <row r="165" customHeight="1" spans="1:13">
      <c r="A165" s="42"/>
      <c r="B165" s="43"/>
      <c r="C165" s="43"/>
      <c r="D165" s="43"/>
      <c r="E165" s="43"/>
      <c r="F165" s="43"/>
      <c r="G165" s="43"/>
      <c r="H165" s="43"/>
      <c r="I165" s="43"/>
      <c r="J165" s="43"/>
      <c r="K165" s="43"/>
      <c r="L165" s="43"/>
      <c r="M165" s="44"/>
    </row>
    <row r="166" ht="12.75" spans="1:13">
      <c r="A166" s="42"/>
      <c r="B166" s="43"/>
      <c r="C166" s="43"/>
      <c r="D166" s="43"/>
      <c r="E166" s="43"/>
      <c r="F166" s="43"/>
      <c r="G166" s="43"/>
      <c r="H166" s="43"/>
      <c r="I166" s="43"/>
      <c r="J166" s="43"/>
      <c r="K166" s="43"/>
      <c r="L166" s="43"/>
      <c r="M166" s="44"/>
    </row>
    <row r="167" customHeight="1" spans="1:13">
      <c r="A167" s="42"/>
      <c r="B167" s="43"/>
      <c r="C167" s="43"/>
      <c r="D167" s="43"/>
      <c r="E167" s="43"/>
      <c r="F167" s="43"/>
      <c r="G167" s="43"/>
      <c r="H167" s="43"/>
      <c r="I167" s="43"/>
      <c r="J167" s="43"/>
      <c r="K167" s="43"/>
      <c r="L167" s="43"/>
      <c r="M167" s="44"/>
    </row>
    <row r="168" customHeight="1" spans="1:13">
      <c r="A168" s="42"/>
      <c r="B168" s="43"/>
      <c r="C168" s="43"/>
      <c r="D168" s="43"/>
      <c r="E168" s="43"/>
      <c r="F168" s="43"/>
      <c r="G168" s="43"/>
      <c r="H168" s="43"/>
      <c r="I168" s="43"/>
      <c r="J168" s="43"/>
      <c r="K168" s="43"/>
      <c r="L168" s="43"/>
      <c r="M168" s="44"/>
    </row>
    <row r="169" ht="12.75" spans="1:13">
      <c r="A169" s="42"/>
      <c r="B169" s="43"/>
      <c r="C169" s="43"/>
      <c r="D169" s="43"/>
      <c r="E169" s="43"/>
      <c r="F169" s="43"/>
      <c r="G169" s="43"/>
      <c r="H169" s="43"/>
      <c r="I169" s="43"/>
      <c r="J169" s="43"/>
      <c r="K169" s="43"/>
      <c r="L169" s="43"/>
      <c r="M169" s="44"/>
    </row>
    <row r="170" ht="12.75" spans="1:13">
      <c r="A170" s="42"/>
      <c r="B170" s="43"/>
      <c r="C170" s="43"/>
      <c r="D170" s="43"/>
      <c r="E170" s="43"/>
      <c r="F170" s="43"/>
      <c r="G170" s="43"/>
      <c r="H170" s="43"/>
      <c r="I170" s="43"/>
      <c r="J170" s="43"/>
      <c r="K170" s="43"/>
      <c r="L170" s="43"/>
      <c r="M170" s="44"/>
    </row>
    <row r="171" customHeight="1" spans="1:13">
      <c r="A171" s="42"/>
      <c r="B171" s="43"/>
      <c r="C171" s="43"/>
      <c r="D171" s="43"/>
      <c r="E171" s="43"/>
      <c r="F171" s="43"/>
      <c r="G171" s="43"/>
      <c r="H171" s="43"/>
      <c r="I171" s="43"/>
      <c r="J171" s="43"/>
      <c r="K171" s="43"/>
      <c r="L171" s="43"/>
      <c r="M171" s="44"/>
    </row>
    <row r="172" customHeight="1" spans="1:13">
      <c r="A172" s="42"/>
      <c r="B172" s="43"/>
      <c r="C172" s="43"/>
      <c r="D172" s="43"/>
      <c r="E172" s="43"/>
      <c r="F172" s="43"/>
      <c r="G172" s="43"/>
      <c r="H172" s="43"/>
      <c r="I172" s="43"/>
      <c r="J172" s="43"/>
      <c r="K172" s="43"/>
      <c r="L172" s="43"/>
      <c r="M172" s="44"/>
    </row>
    <row r="173" customHeight="1" spans="1:13">
      <c r="A173" s="42"/>
      <c r="B173" s="43"/>
      <c r="C173" s="43"/>
      <c r="D173" s="43"/>
      <c r="E173" s="43"/>
      <c r="F173" s="43"/>
      <c r="G173" s="43"/>
      <c r="H173" s="43"/>
      <c r="I173" s="43"/>
      <c r="J173" s="43"/>
      <c r="K173" s="43"/>
      <c r="L173" s="43"/>
      <c r="M173" s="44"/>
    </row>
    <row r="174" customHeight="1" spans="1:13">
      <c r="A174" s="42"/>
      <c r="B174" s="43"/>
      <c r="C174" s="43"/>
      <c r="D174" s="43"/>
      <c r="E174" s="43"/>
      <c r="F174" s="43"/>
      <c r="G174" s="43"/>
      <c r="H174" s="43"/>
      <c r="I174" s="43"/>
      <c r="J174" s="43"/>
      <c r="K174" s="43"/>
      <c r="L174" s="43"/>
      <c r="M174" s="44"/>
    </row>
    <row r="175" customHeight="1" spans="1:13">
      <c r="A175" s="42"/>
      <c r="B175" s="43"/>
      <c r="C175" s="43"/>
      <c r="D175" s="43"/>
      <c r="E175" s="43"/>
      <c r="F175" s="43"/>
      <c r="G175" s="43"/>
      <c r="H175" s="43"/>
      <c r="I175" s="43"/>
      <c r="J175" s="43"/>
      <c r="K175" s="43"/>
      <c r="L175" s="43"/>
      <c r="M175" s="44"/>
    </row>
    <row r="176" customHeight="1" spans="1:13">
      <c r="A176" s="42"/>
      <c r="B176" s="43"/>
      <c r="C176" s="43"/>
      <c r="D176" s="43"/>
      <c r="E176" s="43"/>
      <c r="F176" s="43"/>
      <c r="G176" s="43"/>
      <c r="H176" s="43"/>
      <c r="I176" s="43"/>
      <c r="J176" s="43"/>
      <c r="K176" s="43"/>
      <c r="L176" s="43"/>
      <c r="M176" s="44"/>
    </row>
    <row r="177" customHeight="1" spans="1:13">
      <c r="A177" s="42"/>
      <c r="B177" s="43"/>
      <c r="C177" s="43"/>
      <c r="D177" s="43"/>
      <c r="E177" s="43"/>
      <c r="F177" s="43"/>
      <c r="G177" s="43"/>
      <c r="H177" s="43"/>
      <c r="I177" s="43"/>
      <c r="J177" s="43"/>
      <c r="K177" s="43"/>
      <c r="L177" s="43"/>
      <c r="M177" s="44"/>
    </row>
    <row r="178" customHeight="1" spans="1:13">
      <c r="A178" s="42"/>
      <c r="B178" s="43"/>
      <c r="C178" s="43"/>
      <c r="D178" s="43"/>
      <c r="E178" s="43"/>
      <c r="F178" s="43"/>
      <c r="G178" s="43"/>
      <c r="H178" s="43"/>
      <c r="I178" s="43"/>
      <c r="J178" s="43"/>
      <c r="K178" s="43"/>
      <c r="L178" s="43"/>
      <c r="M178" s="44"/>
    </row>
    <row r="179" customHeight="1" spans="1:13">
      <c r="A179" s="42"/>
      <c r="B179" s="43"/>
      <c r="C179" s="43"/>
      <c r="D179" s="43"/>
      <c r="E179" s="43"/>
      <c r="F179" s="43"/>
      <c r="G179" s="43"/>
      <c r="H179" s="43"/>
      <c r="I179" s="43"/>
      <c r="J179" s="43"/>
      <c r="K179" s="43"/>
      <c r="L179" s="43"/>
      <c r="M179" s="44"/>
    </row>
    <row r="180" customHeight="1" spans="1:13">
      <c r="A180" s="42"/>
      <c r="B180" s="43"/>
      <c r="C180" s="43"/>
      <c r="D180" s="43"/>
      <c r="E180" s="43"/>
      <c r="F180" s="43"/>
      <c r="G180" s="43"/>
      <c r="H180" s="43"/>
      <c r="I180" s="43"/>
      <c r="J180" s="43"/>
      <c r="K180" s="43"/>
      <c r="L180" s="43"/>
      <c r="M180" s="44"/>
    </row>
    <row r="181" customHeight="1" spans="1:13">
      <c r="A181" s="42"/>
      <c r="B181" s="43"/>
      <c r="C181" s="43"/>
      <c r="D181" s="43"/>
      <c r="E181" s="43"/>
      <c r="F181" s="43"/>
      <c r="G181" s="43"/>
      <c r="H181" s="43"/>
      <c r="I181" s="43"/>
      <c r="J181" s="43"/>
      <c r="K181" s="43"/>
      <c r="L181" s="43"/>
      <c r="M181" s="44"/>
    </row>
    <row r="182" customHeight="1" spans="1:13">
      <c r="A182" s="42"/>
      <c r="B182" s="43"/>
      <c r="C182" s="43"/>
      <c r="D182" s="43"/>
      <c r="E182" s="43"/>
      <c r="F182" s="43"/>
      <c r="G182" s="43"/>
      <c r="H182" s="43"/>
      <c r="I182" s="43"/>
      <c r="J182" s="43"/>
      <c r="K182" s="43"/>
      <c r="L182" s="43"/>
      <c r="M182" s="44"/>
    </row>
    <row r="183" customHeight="1" spans="1:13">
      <c r="A183" s="42"/>
      <c r="B183" s="43"/>
      <c r="C183" s="43"/>
      <c r="D183" s="43"/>
      <c r="E183" s="43"/>
      <c r="F183" s="43"/>
      <c r="G183" s="43"/>
      <c r="H183" s="43"/>
      <c r="I183" s="43"/>
      <c r="J183" s="43"/>
      <c r="K183" s="43"/>
      <c r="L183" s="43"/>
      <c r="M183" s="44"/>
    </row>
    <row r="184" customHeight="1" spans="1:13">
      <c r="A184" s="42"/>
      <c r="B184" s="43"/>
      <c r="C184" s="43"/>
      <c r="D184" s="43"/>
      <c r="E184" s="43"/>
      <c r="F184" s="43"/>
      <c r="G184" s="43"/>
      <c r="H184" s="43"/>
      <c r="I184" s="43"/>
      <c r="J184" s="43"/>
      <c r="K184" s="43"/>
      <c r="L184" s="43"/>
      <c r="M184" s="44"/>
    </row>
    <row r="185" customHeight="1" spans="1:13">
      <c r="A185" s="42"/>
      <c r="B185" s="43"/>
      <c r="C185" s="43"/>
      <c r="D185" s="43"/>
      <c r="E185" s="43"/>
      <c r="F185" s="43"/>
      <c r="G185" s="43"/>
      <c r="H185" s="43"/>
      <c r="I185" s="43"/>
      <c r="J185" s="43"/>
      <c r="K185" s="43"/>
      <c r="L185" s="43"/>
      <c r="M185" s="44"/>
    </row>
    <row r="186" customHeight="1" spans="1:13">
      <c r="A186" s="42"/>
      <c r="B186" s="43"/>
      <c r="C186" s="43"/>
      <c r="D186" s="43"/>
      <c r="E186" s="43"/>
      <c r="F186" s="43"/>
      <c r="G186" s="43"/>
      <c r="H186" s="43"/>
      <c r="I186" s="43"/>
      <c r="J186" s="43"/>
      <c r="K186" s="43"/>
      <c r="L186" s="43"/>
      <c r="M186" s="44"/>
    </row>
    <row r="187" customHeight="1" spans="1:13">
      <c r="A187" s="42"/>
      <c r="B187" s="43"/>
      <c r="C187" s="43"/>
      <c r="D187" s="43"/>
      <c r="E187" s="43"/>
      <c r="F187" s="43"/>
      <c r="G187" s="43"/>
      <c r="H187" s="43"/>
      <c r="I187" s="43"/>
      <c r="J187" s="43"/>
      <c r="K187" s="43"/>
      <c r="L187" s="43"/>
      <c r="M187" s="44"/>
    </row>
    <row r="188" customHeight="1" spans="1:13">
      <c r="A188" s="42"/>
      <c r="B188" s="43"/>
      <c r="C188" s="43"/>
      <c r="D188" s="43"/>
      <c r="E188" s="43"/>
      <c r="F188" s="43"/>
      <c r="G188" s="43"/>
      <c r="H188" s="43"/>
      <c r="I188" s="43"/>
      <c r="J188" s="43"/>
      <c r="K188" s="43"/>
      <c r="L188" s="43"/>
      <c r="M188" s="44"/>
    </row>
    <row r="189" customHeight="1" spans="1:13">
      <c r="A189" s="42"/>
      <c r="B189" s="43"/>
      <c r="C189" s="43"/>
      <c r="D189" s="43"/>
      <c r="E189" s="43"/>
      <c r="F189" s="43"/>
      <c r="G189" s="43"/>
      <c r="H189" s="43"/>
      <c r="I189" s="43"/>
      <c r="J189" s="43"/>
      <c r="K189" s="43"/>
      <c r="L189" s="43"/>
      <c r="M189" s="44"/>
    </row>
    <row r="190" customHeight="1" spans="1:13">
      <c r="A190" s="42"/>
      <c r="B190" s="43"/>
      <c r="C190" s="43"/>
      <c r="D190" s="43"/>
      <c r="E190" s="43"/>
      <c r="F190" s="43"/>
      <c r="G190" s="43"/>
      <c r="H190" s="43"/>
      <c r="I190" s="43"/>
      <c r="J190" s="43"/>
      <c r="K190" s="43"/>
      <c r="L190" s="43"/>
      <c r="M190" s="44"/>
    </row>
    <row r="191" customHeight="1" spans="1:13">
      <c r="A191" s="42"/>
      <c r="B191" s="43"/>
      <c r="C191" s="43"/>
      <c r="D191" s="43"/>
      <c r="E191" s="43"/>
      <c r="F191" s="43"/>
      <c r="G191" s="43"/>
      <c r="H191" s="43"/>
      <c r="I191" s="43"/>
      <c r="J191" s="43"/>
      <c r="K191" s="43"/>
      <c r="L191" s="43"/>
      <c r="M191" s="44"/>
    </row>
    <row r="192" customHeight="1" spans="1:13">
      <c r="A192" s="42"/>
      <c r="B192" s="43"/>
      <c r="C192" s="43"/>
      <c r="D192" s="43"/>
      <c r="E192" s="43"/>
      <c r="F192" s="43"/>
      <c r="G192" s="43"/>
      <c r="H192" s="43"/>
      <c r="I192" s="43"/>
      <c r="J192" s="43"/>
      <c r="K192" s="43"/>
      <c r="L192" s="43"/>
      <c r="M192" s="44"/>
    </row>
    <row r="193" customHeight="1" spans="1:13">
      <c r="A193" s="42"/>
      <c r="B193" s="43"/>
      <c r="C193" s="43"/>
      <c r="D193" s="43"/>
      <c r="E193" s="43"/>
      <c r="F193" s="43"/>
      <c r="G193" s="43"/>
      <c r="H193" s="43"/>
      <c r="I193" s="43"/>
      <c r="J193" s="43"/>
      <c r="K193" s="43"/>
      <c r="L193" s="43"/>
      <c r="M193" s="44"/>
    </row>
    <row r="194" customHeight="1" spans="1:13">
      <c r="A194" s="42"/>
      <c r="B194" s="43"/>
      <c r="C194" s="43"/>
      <c r="D194" s="43"/>
      <c r="E194" s="43"/>
      <c r="F194" s="43"/>
      <c r="G194" s="43"/>
      <c r="H194" s="43"/>
      <c r="I194" s="43"/>
      <c r="J194" s="43"/>
      <c r="K194" s="43"/>
      <c r="L194" s="43"/>
      <c r="M194" s="44"/>
    </row>
    <row r="195" customHeight="1" spans="1:13">
      <c r="A195" s="42"/>
      <c r="B195" s="43"/>
      <c r="C195" s="43"/>
      <c r="D195" s="43"/>
      <c r="E195" s="43"/>
      <c r="F195" s="43"/>
      <c r="G195" s="43"/>
      <c r="H195" s="43"/>
      <c r="I195" s="43"/>
      <c r="J195" s="43"/>
      <c r="K195" s="43"/>
      <c r="L195" s="43"/>
      <c r="M195" s="44"/>
    </row>
    <row r="196" customHeight="1" spans="1:13">
      <c r="A196" s="42"/>
      <c r="B196" s="43"/>
      <c r="C196" s="43"/>
      <c r="D196" s="43"/>
      <c r="E196" s="43"/>
      <c r="F196" s="43"/>
      <c r="G196" s="43"/>
      <c r="H196" s="43"/>
      <c r="I196" s="43"/>
      <c r="J196" s="43"/>
      <c r="K196" s="43"/>
      <c r="L196" s="43"/>
      <c r="M196" s="44"/>
    </row>
    <row r="197" customHeight="1" spans="1:13">
      <c r="A197" s="42"/>
      <c r="B197" s="43"/>
      <c r="C197" s="43"/>
      <c r="D197" s="43"/>
      <c r="E197" s="43"/>
      <c r="F197" s="43"/>
      <c r="G197" s="43"/>
      <c r="H197" s="43"/>
      <c r="I197" s="43"/>
      <c r="J197" s="43"/>
      <c r="K197" s="43"/>
      <c r="L197" s="43"/>
      <c r="M197" s="44"/>
    </row>
    <row r="198" customHeight="1" spans="1:13">
      <c r="A198" s="42"/>
      <c r="B198" s="43"/>
      <c r="C198" s="43"/>
      <c r="D198" s="43"/>
      <c r="E198" s="43"/>
      <c r="F198" s="43"/>
      <c r="G198" s="43"/>
      <c r="H198" s="43"/>
      <c r="I198" s="43"/>
      <c r="J198" s="43"/>
      <c r="K198" s="43"/>
      <c r="L198" s="43"/>
      <c r="M198" s="44"/>
    </row>
    <row r="199" customHeight="1" spans="1:13">
      <c r="A199" s="42"/>
      <c r="B199" s="43"/>
      <c r="C199" s="43"/>
      <c r="D199" s="43"/>
      <c r="E199" s="43"/>
      <c r="F199" s="43"/>
      <c r="G199" s="43"/>
      <c r="H199" s="43"/>
      <c r="I199" s="43"/>
      <c r="J199" s="43"/>
      <c r="K199" s="43"/>
      <c r="L199" s="43"/>
      <c r="M199" s="44"/>
    </row>
    <row r="200" customHeight="1" spans="1:13">
      <c r="A200" s="42"/>
      <c r="B200" s="43"/>
      <c r="C200" s="43"/>
      <c r="D200" s="43"/>
      <c r="E200" s="43"/>
      <c r="F200" s="43"/>
      <c r="G200" s="43"/>
      <c r="H200" s="43"/>
      <c r="I200" s="43"/>
      <c r="J200" s="43"/>
      <c r="K200" s="43"/>
      <c r="L200" s="43"/>
      <c r="M200" s="44"/>
    </row>
    <row r="201" customHeight="1" spans="1:13">
      <c r="A201" s="42"/>
      <c r="B201" s="43"/>
      <c r="C201" s="43"/>
      <c r="D201" s="43"/>
      <c r="E201" s="43"/>
      <c r="F201" s="43"/>
      <c r="G201" s="43"/>
      <c r="H201" s="43"/>
      <c r="I201" s="43"/>
      <c r="J201" s="43"/>
      <c r="K201" s="43"/>
      <c r="L201" s="43"/>
      <c r="M201" s="44"/>
    </row>
    <row r="202" ht="15" customHeight="1" spans="1:13">
      <c r="A202" s="42"/>
      <c r="B202" s="43"/>
      <c r="C202" s="43"/>
      <c r="D202" s="43"/>
      <c r="E202" s="43"/>
      <c r="F202" s="43"/>
      <c r="G202" s="43"/>
      <c r="H202" s="43"/>
      <c r="I202" s="43"/>
      <c r="J202" s="43"/>
      <c r="K202" s="43"/>
      <c r="L202" s="43"/>
      <c r="M202" s="44"/>
    </row>
    <row r="203" customHeight="1" spans="1:13">
      <c r="A203" s="42"/>
      <c r="B203" s="43"/>
      <c r="C203" s="43"/>
      <c r="D203" s="43"/>
      <c r="E203" s="43"/>
      <c r="F203" s="43"/>
      <c r="G203" s="43"/>
      <c r="H203" s="43"/>
      <c r="I203" s="43"/>
      <c r="J203" s="43"/>
      <c r="K203" s="43"/>
      <c r="L203" s="43"/>
      <c r="M203" s="44"/>
    </row>
    <row r="204" customHeight="1" spans="1:13">
      <c r="A204" s="42"/>
      <c r="B204" s="43"/>
      <c r="C204" s="43"/>
      <c r="D204" s="43"/>
      <c r="E204" s="43"/>
      <c r="F204" s="43"/>
      <c r="G204" s="43"/>
      <c r="H204" s="43"/>
      <c r="I204" s="43"/>
      <c r="J204" s="43"/>
      <c r="K204" s="43"/>
      <c r="L204" s="43"/>
      <c r="M204" s="44"/>
    </row>
    <row r="205" customHeight="1" spans="1:13">
      <c r="A205" s="42"/>
      <c r="B205" s="43"/>
      <c r="C205" s="43"/>
      <c r="D205" s="43"/>
      <c r="E205" s="43"/>
      <c r="F205" s="43"/>
      <c r="G205" s="43"/>
      <c r="H205" s="43"/>
      <c r="I205" s="43"/>
      <c r="J205" s="43"/>
      <c r="K205" s="43"/>
      <c r="L205" s="43"/>
      <c r="M205" s="44"/>
    </row>
    <row r="206" customHeight="1" spans="1:13">
      <c r="A206" s="42"/>
      <c r="B206" s="43"/>
      <c r="C206" s="43"/>
      <c r="D206" s="43"/>
      <c r="E206" s="43"/>
      <c r="F206" s="43"/>
      <c r="G206" s="43"/>
      <c r="H206" s="43"/>
      <c r="I206" s="43"/>
      <c r="J206" s="43"/>
      <c r="K206" s="43"/>
      <c r="L206" s="43"/>
      <c r="M206" s="44"/>
    </row>
    <row r="207" ht="15" customHeight="1" spans="1:13">
      <c r="A207" s="42"/>
      <c r="B207" s="43"/>
      <c r="C207" s="43"/>
      <c r="D207" s="43"/>
      <c r="E207" s="43"/>
      <c r="F207" s="43"/>
      <c r="G207" s="43"/>
      <c r="H207" s="43"/>
      <c r="I207" s="43"/>
      <c r="J207" s="43"/>
      <c r="K207" s="43"/>
      <c r="L207" s="43"/>
      <c r="M207" s="44"/>
    </row>
    <row r="208" customHeight="1" spans="1:13">
      <c r="A208" s="42"/>
      <c r="B208" s="43"/>
      <c r="C208" s="43"/>
      <c r="D208" s="43"/>
      <c r="E208" s="43"/>
      <c r="F208" s="43"/>
      <c r="G208" s="43"/>
      <c r="H208" s="43"/>
      <c r="I208" s="43"/>
      <c r="J208" s="43"/>
      <c r="K208" s="43"/>
      <c r="L208" s="43"/>
      <c r="M208" s="44"/>
    </row>
    <row r="209" customHeight="1" spans="1:13">
      <c r="A209" s="42"/>
      <c r="B209" s="43"/>
      <c r="C209" s="43"/>
      <c r="D209" s="43"/>
      <c r="E209" s="43"/>
      <c r="F209" s="43"/>
      <c r="G209" s="43"/>
      <c r="H209" s="43"/>
      <c r="I209" s="43"/>
      <c r="J209" s="43"/>
      <c r="K209" s="43"/>
      <c r="L209" s="43"/>
      <c r="M209" s="44"/>
    </row>
    <row r="210" ht="15" customHeight="1" spans="1:13">
      <c r="A210" s="42"/>
      <c r="B210" s="43"/>
      <c r="C210" s="43"/>
      <c r="D210" s="43"/>
      <c r="E210" s="43"/>
      <c r="F210" s="43"/>
      <c r="G210" s="43"/>
      <c r="H210" s="43"/>
      <c r="I210" s="43"/>
      <c r="J210" s="43"/>
      <c r="K210" s="43"/>
      <c r="L210" s="43"/>
      <c r="M210" s="44"/>
    </row>
    <row r="211" customHeight="1" spans="1:13">
      <c r="A211" s="42"/>
      <c r="B211" s="43"/>
      <c r="C211" s="43"/>
      <c r="D211" s="43"/>
      <c r="E211" s="43"/>
      <c r="F211" s="43"/>
      <c r="G211" s="43"/>
      <c r="H211" s="43"/>
      <c r="I211" s="43"/>
      <c r="J211" s="43"/>
      <c r="K211" s="43"/>
      <c r="L211" s="43"/>
      <c r="M211" s="44"/>
    </row>
    <row r="212" customHeight="1" spans="1:13">
      <c r="A212" s="42"/>
      <c r="B212" s="43"/>
      <c r="C212" s="43"/>
      <c r="D212" s="43"/>
      <c r="E212" s="43"/>
      <c r="F212" s="43"/>
      <c r="G212" s="43"/>
      <c r="H212" s="43"/>
      <c r="I212" s="43"/>
      <c r="J212" s="43"/>
      <c r="K212" s="43"/>
      <c r="L212" s="43"/>
      <c r="M212" s="44"/>
    </row>
  </sheetData>
  <mergeCells count="20">
    <mergeCell ref="A1:C1"/>
    <mergeCell ref="E1:F1"/>
    <mergeCell ref="G1:H1"/>
    <mergeCell ref="I1:M1"/>
    <mergeCell ref="D2:E2"/>
    <mergeCell ref="D3:E3"/>
    <mergeCell ref="D4:E4"/>
    <mergeCell ref="D5:E5"/>
    <mergeCell ref="F5:H5"/>
    <mergeCell ref="I5:M5"/>
    <mergeCell ref="D6:E6"/>
    <mergeCell ref="F6:H6"/>
    <mergeCell ref="I6:M6"/>
    <mergeCell ref="A7:H53"/>
    <mergeCell ref="I7:M53"/>
    <mergeCell ref="A54:M104"/>
    <mergeCell ref="A105:M158"/>
    <mergeCell ref="A159:M212"/>
    <mergeCell ref="F2:H4"/>
    <mergeCell ref="I2:M4"/>
  </mergeCells>
  <dataValidations count="1">
    <dataValidation type="list" allowBlank="1" showInputMessage="1" showErrorMessage="1" sqref="I5">
      <formula1>"YES,NO"</formula1>
    </dataValidation>
  </dataValidations>
  <printOptions horizontalCentered="1" gridLines="1"/>
  <pageMargins left="0.7" right="0.7" top="0.75" bottom="0.75" header="0" footer="0"/>
  <pageSetup paperSize="1" scale="62" fitToHeight="0" pageOrder="overThenDown" orientation="landscape" cellComments="atEnd"/>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M212"/>
  <sheetViews>
    <sheetView showGridLines="0" zoomScale="66" zoomScaleNormal="66" workbookViewId="0">
      <selection activeCell="Q27" sqref="Q27"/>
    </sheetView>
  </sheetViews>
  <sheetFormatPr defaultColWidth="12.6637168141593" defaultRowHeight="15.75" customHeight="1"/>
  <cols>
    <col min="1" max="1" width="12.6637168141593" style="1"/>
    <col min="2" max="2" width="25.3362831858407" style="1" customWidth="1"/>
    <col min="3" max="3" width="19.7787610619469" style="1" customWidth="1"/>
    <col min="4" max="12" width="12.6637168141593" style="1"/>
    <col min="13" max="13" width="12.6637168141593" style="1" customWidth="1"/>
    <col min="14" max="16384" width="12.6637168141593" style="1"/>
  </cols>
  <sheetData>
    <row r="1" ht="30" customHeight="1" spans="1:13">
      <c r="A1" s="2" t="s">
        <v>308</v>
      </c>
      <c r="B1" s="3"/>
      <c r="C1" s="4"/>
      <c r="D1" s="5" t="s">
        <v>1</v>
      </c>
      <c r="E1" s="6" t="e">
        <f>'[1]Cover Page'!E1</f>
        <v>#REF!</v>
      </c>
      <c r="F1" s="7"/>
      <c r="G1" s="8" t="s">
        <v>82</v>
      </c>
      <c r="H1" s="5"/>
      <c r="I1" s="6" t="e">
        <f>'[1]Cover Page'!I1:L1</f>
        <v>#REF!</v>
      </c>
      <c r="J1" s="45"/>
      <c r="K1" s="45"/>
      <c r="L1" s="45"/>
      <c r="M1" s="7"/>
    </row>
    <row r="2" customHeight="1" spans="1:13">
      <c r="A2" s="9" t="s">
        <v>8</v>
      </c>
      <c r="B2" s="10" t="e">
        <f>'[1]Cover Page'!B2</f>
        <v>#REF!</v>
      </c>
      <c r="C2" s="11" t="s">
        <v>83</v>
      </c>
      <c r="D2" s="12" t="e">
        <f>'[1]Cover Page'!D2:E2</f>
        <v>#REF!</v>
      </c>
      <c r="E2" s="13"/>
      <c r="F2" s="14" t="s">
        <v>5</v>
      </c>
      <c r="G2" s="15"/>
      <c r="H2" s="16"/>
      <c r="I2" s="46" t="e">
        <f>'[1]Cover Page'!I2</f>
        <v>#REF!</v>
      </c>
      <c r="J2" s="47"/>
      <c r="K2" s="47"/>
      <c r="L2" s="47"/>
      <c r="M2" s="48"/>
    </row>
    <row r="3" customHeight="1" spans="1:13">
      <c r="A3" s="17" t="s">
        <v>84</v>
      </c>
      <c r="B3" s="18" t="e">
        <f>'[1]Cover Page'!B3</f>
        <v>#REF!</v>
      </c>
      <c r="C3" s="19" t="s">
        <v>26</v>
      </c>
      <c r="D3" s="20" t="e">
        <f>'[1]Cover Page'!D3:E3</f>
        <v>#REF!</v>
      </c>
      <c r="E3" s="21"/>
      <c r="F3" s="22"/>
      <c r="G3" s="23"/>
      <c r="H3" s="24"/>
      <c r="I3" s="49"/>
      <c r="J3" s="50"/>
      <c r="K3" s="50"/>
      <c r="L3" s="50"/>
      <c r="M3" s="51"/>
    </row>
    <row r="4" customHeight="1" spans="1:13">
      <c r="A4" s="17" t="s">
        <v>85</v>
      </c>
      <c r="B4" s="18" t="e">
        <f>'[1]Cover Page'!B4</f>
        <v>#REF!</v>
      </c>
      <c r="C4" s="19" t="s">
        <v>86</v>
      </c>
      <c r="D4" s="20" t="e">
        <f>'[1]Cover Page'!D4:E4</f>
        <v>#REF!</v>
      </c>
      <c r="E4" s="21"/>
      <c r="F4" s="25"/>
      <c r="G4" s="26"/>
      <c r="H4" s="27"/>
      <c r="I4" s="52"/>
      <c r="J4" s="53"/>
      <c r="K4" s="53"/>
      <c r="L4" s="53"/>
      <c r="M4" s="54"/>
    </row>
    <row r="5" customHeight="1" spans="1:13">
      <c r="A5" s="17" t="s">
        <v>87</v>
      </c>
      <c r="B5" s="18" t="e">
        <f>'[1]Cover Page'!B5</f>
        <v>#REF!</v>
      </c>
      <c r="C5" s="19" t="s">
        <v>21</v>
      </c>
      <c r="D5" s="20" t="e">
        <f>'[1]Cover Page'!D5:E5</f>
        <v>#REF!</v>
      </c>
      <c r="E5" s="21"/>
      <c r="F5" s="28" t="s">
        <v>3</v>
      </c>
      <c r="G5" s="29"/>
      <c r="H5" s="30"/>
      <c r="I5" s="55" t="e">
        <f>'[1]Cover Page'!I5</f>
        <v>#REF!</v>
      </c>
      <c r="J5" s="55"/>
      <c r="K5" s="55"/>
      <c r="L5" s="56"/>
      <c r="M5" s="57"/>
    </row>
    <row r="6" customHeight="1" spans="1:13">
      <c r="A6" s="31" t="s">
        <v>88</v>
      </c>
      <c r="B6" s="32" t="e">
        <f>'[1]Cover Page'!B6</f>
        <v>#REF!</v>
      </c>
      <c r="C6" s="33" t="s">
        <v>89</v>
      </c>
      <c r="D6" s="34" t="e">
        <f>'[1]Cover Page'!D6:E6</f>
        <v>#REF!</v>
      </c>
      <c r="E6" s="35"/>
      <c r="F6" s="36" t="s">
        <v>6</v>
      </c>
      <c r="G6" s="37"/>
      <c r="H6" s="38"/>
      <c r="I6" s="58" t="e">
        <f>'[1]Cover Page'!I6</f>
        <v>#REF!</v>
      </c>
      <c r="J6" s="58"/>
      <c r="K6" s="58"/>
      <c r="L6" s="59"/>
      <c r="M6" s="60"/>
    </row>
    <row r="7" customHeight="1" spans="1:13">
      <c r="A7" s="39"/>
      <c r="B7" s="40"/>
      <c r="C7" s="40"/>
      <c r="D7" s="40"/>
      <c r="E7" s="40"/>
      <c r="F7" s="40"/>
      <c r="G7" s="40"/>
      <c r="H7" s="41"/>
      <c r="I7" s="39"/>
      <c r="J7" s="40"/>
      <c r="K7" s="40"/>
      <c r="L7" s="40"/>
      <c r="M7" s="41"/>
    </row>
    <row r="8" customHeight="1" spans="1:13">
      <c r="A8" s="42"/>
      <c r="B8" s="43"/>
      <c r="C8" s="43"/>
      <c r="D8" s="43"/>
      <c r="E8" s="43"/>
      <c r="F8" s="43"/>
      <c r="G8" s="43"/>
      <c r="H8" s="44"/>
      <c r="I8" s="42"/>
      <c r="J8" s="43"/>
      <c r="K8" s="43"/>
      <c r="L8" s="43"/>
      <c r="M8" s="44"/>
    </row>
    <row r="9" ht="12.75" spans="1:13">
      <c r="A9" s="42"/>
      <c r="B9" s="43"/>
      <c r="C9" s="43"/>
      <c r="D9" s="43"/>
      <c r="E9" s="43"/>
      <c r="F9" s="43"/>
      <c r="G9" s="43"/>
      <c r="H9" s="44"/>
      <c r="I9" s="42"/>
      <c r="J9" s="43"/>
      <c r="K9" s="43"/>
      <c r="L9" s="43"/>
      <c r="M9" s="44"/>
    </row>
    <row r="10" ht="12.75" spans="1:13">
      <c r="A10" s="42"/>
      <c r="B10" s="43"/>
      <c r="C10" s="43"/>
      <c r="D10" s="43"/>
      <c r="E10" s="43"/>
      <c r="F10" s="43"/>
      <c r="G10" s="43"/>
      <c r="H10" s="44"/>
      <c r="I10" s="42"/>
      <c r="J10" s="43"/>
      <c r="K10" s="43"/>
      <c r="L10" s="43"/>
      <c r="M10" s="44"/>
    </row>
    <row r="11" customHeight="1" spans="1:13">
      <c r="A11" s="42"/>
      <c r="B11" s="43"/>
      <c r="C11" s="43"/>
      <c r="D11" s="43"/>
      <c r="E11" s="43"/>
      <c r="F11" s="43"/>
      <c r="G11" s="43"/>
      <c r="H11" s="44"/>
      <c r="I11" s="42"/>
      <c r="J11" s="43"/>
      <c r="K11" s="43"/>
      <c r="L11" s="43"/>
      <c r="M11" s="44"/>
    </row>
    <row r="12" customHeight="1" spans="1:13">
      <c r="A12" s="42"/>
      <c r="B12" s="43"/>
      <c r="C12" s="43"/>
      <c r="D12" s="43"/>
      <c r="E12" s="43"/>
      <c r="F12" s="43"/>
      <c r="G12" s="43"/>
      <c r="H12" s="44"/>
      <c r="I12" s="42"/>
      <c r="J12" s="43"/>
      <c r="K12" s="43"/>
      <c r="L12" s="43"/>
      <c r="M12" s="44"/>
    </row>
    <row r="13" customHeight="1" spans="1:13">
      <c r="A13" s="42"/>
      <c r="B13" s="43"/>
      <c r="C13" s="43"/>
      <c r="D13" s="43"/>
      <c r="E13" s="43"/>
      <c r="F13" s="43"/>
      <c r="G13" s="43"/>
      <c r="H13" s="44"/>
      <c r="I13" s="42"/>
      <c r="J13" s="43"/>
      <c r="K13" s="43"/>
      <c r="L13" s="43"/>
      <c r="M13" s="44"/>
    </row>
    <row r="14" ht="12.75" spans="1:13">
      <c r="A14" s="42"/>
      <c r="B14" s="43"/>
      <c r="C14" s="43"/>
      <c r="D14" s="43"/>
      <c r="E14" s="43"/>
      <c r="F14" s="43"/>
      <c r="G14" s="43"/>
      <c r="H14" s="44"/>
      <c r="I14" s="42"/>
      <c r="J14" s="43"/>
      <c r="K14" s="43"/>
      <c r="L14" s="43"/>
      <c r="M14" s="44"/>
    </row>
    <row r="15" customHeight="1" spans="1:13">
      <c r="A15" s="42"/>
      <c r="B15" s="43"/>
      <c r="C15" s="43"/>
      <c r="D15" s="43"/>
      <c r="E15" s="43"/>
      <c r="F15" s="43"/>
      <c r="G15" s="43"/>
      <c r="H15" s="44"/>
      <c r="I15" s="42"/>
      <c r="J15" s="43"/>
      <c r="K15" s="43"/>
      <c r="L15" s="43"/>
      <c r="M15" s="44"/>
    </row>
    <row r="16" customHeight="1" spans="1:13">
      <c r="A16" s="42"/>
      <c r="B16" s="43"/>
      <c r="C16" s="43"/>
      <c r="D16" s="43"/>
      <c r="E16" s="43"/>
      <c r="F16" s="43"/>
      <c r="G16" s="43"/>
      <c r="H16" s="44"/>
      <c r="I16" s="42"/>
      <c r="J16" s="43"/>
      <c r="K16" s="43"/>
      <c r="L16" s="43"/>
      <c r="M16" s="44"/>
    </row>
    <row r="17" ht="12.75" spans="1:13">
      <c r="A17" s="42"/>
      <c r="B17" s="43"/>
      <c r="C17" s="43"/>
      <c r="D17" s="43"/>
      <c r="E17" s="43"/>
      <c r="F17" s="43"/>
      <c r="G17" s="43"/>
      <c r="H17" s="44"/>
      <c r="I17" s="42"/>
      <c r="J17" s="43"/>
      <c r="K17" s="43"/>
      <c r="L17" s="43"/>
      <c r="M17" s="44"/>
    </row>
    <row r="18" ht="12.75" spans="1:13">
      <c r="A18" s="42"/>
      <c r="B18" s="43"/>
      <c r="C18" s="43"/>
      <c r="D18" s="43"/>
      <c r="E18" s="43"/>
      <c r="F18" s="43"/>
      <c r="G18" s="43"/>
      <c r="H18" s="44"/>
      <c r="I18" s="42"/>
      <c r="J18" s="43"/>
      <c r="K18" s="43"/>
      <c r="L18" s="43"/>
      <c r="M18" s="44"/>
    </row>
    <row r="19" customHeight="1" spans="1:13">
      <c r="A19" s="42"/>
      <c r="B19" s="43"/>
      <c r="C19" s="43"/>
      <c r="D19" s="43"/>
      <c r="E19" s="43"/>
      <c r="F19" s="43"/>
      <c r="G19" s="43"/>
      <c r="H19" s="44"/>
      <c r="I19" s="42"/>
      <c r="J19" s="43"/>
      <c r="K19" s="43"/>
      <c r="L19" s="43"/>
      <c r="M19" s="44"/>
    </row>
    <row r="20" customHeight="1" spans="1:13">
      <c r="A20" s="42"/>
      <c r="B20" s="43"/>
      <c r="C20" s="43"/>
      <c r="D20" s="43"/>
      <c r="E20" s="43"/>
      <c r="F20" s="43"/>
      <c r="G20" s="43"/>
      <c r="H20" s="44"/>
      <c r="I20" s="42"/>
      <c r="J20" s="43"/>
      <c r="K20" s="43"/>
      <c r="L20" s="43"/>
      <c r="M20" s="44"/>
    </row>
    <row r="21" customHeight="1" spans="1:13">
      <c r="A21" s="42"/>
      <c r="B21" s="43"/>
      <c r="C21" s="43"/>
      <c r="D21" s="43"/>
      <c r="E21" s="43"/>
      <c r="F21" s="43"/>
      <c r="G21" s="43"/>
      <c r="H21" s="44"/>
      <c r="I21" s="42"/>
      <c r="J21" s="43"/>
      <c r="K21" s="43"/>
      <c r="L21" s="43"/>
      <c r="M21" s="44"/>
    </row>
    <row r="22" customHeight="1" spans="1:13">
      <c r="A22" s="42"/>
      <c r="B22" s="43"/>
      <c r="C22" s="43"/>
      <c r="D22" s="43"/>
      <c r="E22" s="43"/>
      <c r="F22" s="43"/>
      <c r="G22" s="43"/>
      <c r="H22" s="44"/>
      <c r="I22" s="42"/>
      <c r="J22" s="43"/>
      <c r="K22" s="43"/>
      <c r="L22" s="43"/>
      <c r="M22" s="44"/>
    </row>
    <row r="23" customHeight="1" spans="1:13">
      <c r="A23" s="42"/>
      <c r="B23" s="43"/>
      <c r="C23" s="43"/>
      <c r="D23" s="43"/>
      <c r="E23" s="43"/>
      <c r="F23" s="43"/>
      <c r="G23" s="43"/>
      <c r="H23" s="44"/>
      <c r="I23" s="42"/>
      <c r="J23" s="43"/>
      <c r="K23" s="43"/>
      <c r="L23" s="43"/>
      <c r="M23" s="44"/>
    </row>
    <row r="24" customHeight="1" spans="1:13">
      <c r="A24" s="42"/>
      <c r="B24" s="43"/>
      <c r="C24" s="43"/>
      <c r="D24" s="43"/>
      <c r="E24" s="43"/>
      <c r="F24" s="43"/>
      <c r="G24" s="43"/>
      <c r="H24" s="44"/>
      <c r="I24" s="42"/>
      <c r="J24" s="43"/>
      <c r="K24" s="43"/>
      <c r="L24" s="43"/>
      <c r="M24" s="44"/>
    </row>
    <row r="25" customHeight="1" spans="1:13">
      <c r="A25" s="42"/>
      <c r="B25" s="43"/>
      <c r="C25" s="43"/>
      <c r="D25" s="43"/>
      <c r="E25" s="43"/>
      <c r="F25" s="43"/>
      <c r="G25" s="43"/>
      <c r="H25" s="44"/>
      <c r="I25" s="42"/>
      <c r="J25" s="43"/>
      <c r="K25" s="43"/>
      <c r="L25" s="43"/>
      <c r="M25" s="44"/>
    </row>
    <row r="26" customHeight="1" spans="1:13">
      <c r="A26" s="42"/>
      <c r="B26" s="43"/>
      <c r="C26" s="43"/>
      <c r="D26" s="43"/>
      <c r="E26" s="43"/>
      <c r="F26" s="43"/>
      <c r="G26" s="43"/>
      <c r="H26" s="44"/>
      <c r="I26" s="42"/>
      <c r="J26" s="43"/>
      <c r="K26" s="43"/>
      <c r="L26" s="43"/>
      <c r="M26" s="44"/>
    </row>
    <row r="27" customHeight="1" spans="1:13">
      <c r="A27" s="42"/>
      <c r="B27" s="43"/>
      <c r="C27" s="43"/>
      <c r="D27" s="43"/>
      <c r="E27" s="43"/>
      <c r="F27" s="43"/>
      <c r="G27" s="43"/>
      <c r="H27" s="44"/>
      <c r="I27" s="42"/>
      <c r="J27" s="43"/>
      <c r="K27" s="43"/>
      <c r="L27" s="43"/>
      <c r="M27" s="44"/>
    </row>
    <row r="28" customHeight="1" spans="1:13">
      <c r="A28" s="42"/>
      <c r="B28" s="43"/>
      <c r="C28" s="43"/>
      <c r="D28" s="43"/>
      <c r="E28" s="43"/>
      <c r="F28" s="43"/>
      <c r="G28" s="43"/>
      <c r="H28" s="44"/>
      <c r="I28" s="42"/>
      <c r="J28" s="43"/>
      <c r="K28" s="43"/>
      <c r="L28" s="43"/>
      <c r="M28" s="44"/>
    </row>
    <row r="29" customHeight="1" spans="1:13">
      <c r="A29" s="42"/>
      <c r="B29" s="43"/>
      <c r="C29" s="43"/>
      <c r="D29" s="43"/>
      <c r="E29" s="43"/>
      <c r="F29" s="43"/>
      <c r="G29" s="43"/>
      <c r="H29" s="44"/>
      <c r="I29" s="42"/>
      <c r="J29" s="43"/>
      <c r="K29" s="43"/>
      <c r="L29" s="43"/>
      <c r="M29" s="44"/>
    </row>
    <row r="30" customHeight="1" spans="1:13">
      <c r="A30" s="42"/>
      <c r="B30" s="43"/>
      <c r="C30" s="43"/>
      <c r="D30" s="43"/>
      <c r="E30" s="43"/>
      <c r="F30" s="43"/>
      <c r="G30" s="43"/>
      <c r="H30" s="44"/>
      <c r="I30" s="42"/>
      <c r="J30" s="43"/>
      <c r="K30" s="43"/>
      <c r="L30" s="43"/>
      <c r="M30" s="44"/>
    </row>
    <row r="31" customHeight="1" spans="1:13">
      <c r="A31" s="42"/>
      <c r="B31" s="43"/>
      <c r="C31" s="43"/>
      <c r="D31" s="43"/>
      <c r="E31" s="43"/>
      <c r="F31" s="43"/>
      <c r="G31" s="43"/>
      <c r="H31" s="44"/>
      <c r="I31" s="42"/>
      <c r="J31" s="43"/>
      <c r="K31" s="43"/>
      <c r="L31" s="43"/>
      <c r="M31" s="44"/>
    </row>
    <row r="32" customHeight="1" spans="1:13">
      <c r="A32" s="42"/>
      <c r="B32" s="43"/>
      <c r="C32" s="43"/>
      <c r="D32" s="43"/>
      <c r="E32" s="43"/>
      <c r="F32" s="43"/>
      <c r="G32" s="43"/>
      <c r="H32" s="44"/>
      <c r="I32" s="42"/>
      <c r="J32" s="43"/>
      <c r="K32" s="43"/>
      <c r="L32" s="43"/>
      <c r="M32" s="44"/>
    </row>
    <row r="33" customHeight="1" spans="1:13">
      <c r="A33" s="42"/>
      <c r="B33" s="43"/>
      <c r="C33" s="43"/>
      <c r="D33" s="43"/>
      <c r="E33" s="43"/>
      <c r="F33" s="43"/>
      <c r="G33" s="43"/>
      <c r="H33" s="44"/>
      <c r="I33" s="42"/>
      <c r="J33" s="43"/>
      <c r="K33" s="43"/>
      <c r="L33" s="43"/>
      <c r="M33" s="44"/>
    </row>
    <row r="34" customHeight="1" spans="1:13">
      <c r="A34" s="42"/>
      <c r="B34" s="43"/>
      <c r="C34" s="43"/>
      <c r="D34" s="43"/>
      <c r="E34" s="43"/>
      <c r="F34" s="43"/>
      <c r="G34" s="43"/>
      <c r="H34" s="44"/>
      <c r="I34" s="42"/>
      <c r="J34" s="43"/>
      <c r="K34" s="43"/>
      <c r="L34" s="43"/>
      <c r="M34" s="44"/>
    </row>
    <row r="35" customHeight="1" spans="1:13">
      <c r="A35" s="42"/>
      <c r="B35" s="43"/>
      <c r="C35" s="43"/>
      <c r="D35" s="43"/>
      <c r="E35" s="43"/>
      <c r="F35" s="43"/>
      <c r="G35" s="43"/>
      <c r="H35" s="44"/>
      <c r="I35" s="42"/>
      <c r="J35" s="43"/>
      <c r="K35" s="43"/>
      <c r="L35" s="43"/>
      <c r="M35" s="44"/>
    </row>
    <row r="36" customHeight="1" spans="1:13">
      <c r="A36" s="42"/>
      <c r="B36" s="43"/>
      <c r="C36" s="43"/>
      <c r="D36" s="43"/>
      <c r="E36" s="43"/>
      <c r="F36" s="43"/>
      <c r="G36" s="43"/>
      <c r="H36" s="44"/>
      <c r="I36" s="42"/>
      <c r="J36" s="43"/>
      <c r="K36" s="43"/>
      <c r="L36" s="43"/>
      <c r="M36" s="44"/>
    </row>
    <row r="37" customHeight="1" spans="1:13">
      <c r="A37" s="42"/>
      <c r="B37" s="43"/>
      <c r="C37" s="43"/>
      <c r="D37" s="43"/>
      <c r="E37" s="43"/>
      <c r="F37" s="43"/>
      <c r="G37" s="43"/>
      <c r="H37" s="44"/>
      <c r="I37" s="42"/>
      <c r="J37" s="43"/>
      <c r="K37" s="43"/>
      <c r="L37" s="43"/>
      <c r="M37" s="44"/>
    </row>
    <row r="38" customHeight="1" spans="1:13">
      <c r="A38" s="42"/>
      <c r="B38" s="43"/>
      <c r="C38" s="43"/>
      <c r="D38" s="43"/>
      <c r="E38" s="43"/>
      <c r="F38" s="43"/>
      <c r="G38" s="43"/>
      <c r="H38" s="44"/>
      <c r="I38" s="42"/>
      <c r="J38" s="43"/>
      <c r="K38" s="43"/>
      <c r="L38" s="43"/>
      <c r="M38" s="44"/>
    </row>
    <row r="39" customHeight="1" spans="1:13">
      <c r="A39" s="42"/>
      <c r="B39" s="43"/>
      <c r="C39" s="43"/>
      <c r="D39" s="43"/>
      <c r="E39" s="43"/>
      <c r="F39" s="43"/>
      <c r="G39" s="43"/>
      <c r="H39" s="44"/>
      <c r="I39" s="42"/>
      <c r="J39" s="43"/>
      <c r="K39" s="43"/>
      <c r="L39" s="43"/>
      <c r="M39" s="44"/>
    </row>
    <row r="40" customHeight="1" spans="1:13">
      <c r="A40" s="42"/>
      <c r="B40" s="43"/>
      <c r="C40" s="43"/>
      <c r="D40" s="43"/>
      <c r="E40" s="43"/>
      <c r="F40" s="43"/>
      <c r="G40" s="43"/>
      <c r="H40" s="44"/>
      <c r="I40" s="42"/>
      <c r="J40" s="43"/>
      <c r="K40" s="43"/>
      <c r="L40" s="43"/>
      <c r="M40" s="44"/>
    </row>
    <row r="41" customHeight="1" spans="1:13">
      <c r="A41" s="42"/>
      <c r="B41" s="43"/>
      <c r="C41" s="43"/>
      <c r="D41" s="43"/>
      <c r="E41" s="43"/>
      <c r="F41" s="43"/>
      <c r="G41" s="43"/>
      <c r="H41" s="44"/>
      <c r="I41" s="42"/>
      <c r="J41" s="43"/>
      <c r="K41" s="43"/>
      <c r="L41" s="43"/>
      <c r="M41" s="44"/>
    </row>
    <row r="42" customHeight="1" spans="1:13">
      <c r="A42" s="42"/>
      <c r="B42" s="43"/>
      <c r="C42" s="43"/>
      <c r="D42" s="43"/>
      <c r="E42" s="43"/>
      <c r="F42" s="43"/>
      <c r="G42" s="43"/>
      <c r="H42" s="44"/>
      <c r="I42" s="42"/>
      <c r="J42" s="43"/>
      <c r="K42" s="43"/>
      <c r="L42" s="43"/>
      <c r="M42" s="44"/>
    </row>
    <row r="43" customHeight="1" spans="1:13">
      <c r="A43" s="42"/>
      <c r="B43" s="43"/>
      <c r="C43" s="43"/>
      <c r="D43" s="43"/>
      <c r="E43" s="43"/>
      <c r="F43" s="43"/>
      <c r="G43" s="43"/>
      <c r="H43" s="44"/>
      <c r="I43" s="42"/>
      <c r="J43" s="43"/>
      <c r="K43" s="43"/>
      <c r="L43" s="43"/>
      <c r="M43" s="44"/>
    </row>
    <row r="44" customHeight="1" spans="1:13">
      <c r="A44" s="42"/>
      <c r="B44" s="43"/>
      <c r="C44" s="43"/>
      <c r="D44" s="43"/>
      <c r="E44" s="43"/>
      <c r="F44" s="43"/>
      <c r="G44" s="43"/>
      <c r="H44" s="44"/>
      <c r="I44" s="42"/>
      <c r="J44" s="43"/>
      <c r="K44" s="43"/>
      <c r="L44" s="43"/>
      <c r="M44" s="44"/>
    </row>
    <row r="45" customHeight="1" spans="1:13">
      <c r="A45" s="42"/>
      <c r="B45" s="43"/>
      <c r="C45" s="43"/>
      <c r="D45" s="43"/>
      <c r="E45" s="43"/>
      <c r="F45" s="43"/>
      <c r="G45" s="43"/>
      <c r="H45" s="44"/>
      <c r="I45" s="42"/>
      <c r="J45" s="43"/>
      <c r="K45" s="43"/>
      <c r="L45" s="43"/>
      <c r="M45" s="44"/>
    </row>
    <row r="46" customHeight="1" spans="1:13">
      <c r="A46" s="42"/>
      <c r="B46" s="43"/>
      <c r="C46" s="43"/>
      <c r="D46" s="43"/>
      <c r="E46" s="43"/>
      <c r="F46" s="43"/>
      <c r="G46" s="43"/>
      <c r="H46" s="44"/>
      <c r="I46" s="42"/>
      <c r="J46" s="43"/>
      <c r="K46" s="43"/>
      <c r="L46" s="43"/>
      <c r="M46" s="44"/>
    </row>
    <row r="47" customHeight="1" spans="1:13">
      <c r="A47" s="42"/>
      <c r="B47" s="43"/>
      <c r="C47" s="43"/>
      <c r="D47" s="43"/>
      <c r="E47" s="43"/>
      <c r="F47" s="43"/>
      <c r="G47" s="43"/>
      <c r="H47" s="44"/>
      <c r="I47" s="42"/>
      <c r="J47" s="43"/>
      <c r="K47" s="43"/>
      <c r="L47" s="43"/>
      <c r="M47" s="44"/>
    </row>
    <row r="48" customHeight="1" spans="1:13">
      <c r="A48" s="42"/>
      <c r="B48" s="43"/>
      <c r="C48" s="43"/>
      <c r="D48" s="43"/>
      <c r="E48" s="43"/>
      <c r="F48" s="43"/>
      <c r="G48" s="43"/>
      <c r="H48" s="44"/>
      <c r="I48" s="42"/>
      <c r="J48" s="43"/>
      <c r="K48" s="43"/>
      <c r="L48" s="43"/>
      <c r="M48" s="44"/>
    </row>
    <row r="49" customHeight="1" spans="1:13">
      <c r="A49" s="42"/>
      <c r="B49" s="43"/>
      <c r="C49" s="43"/>
      <c r="D49" s="43"/>
      <c r="E49" s="43"/>
      <c r="F49" s="43"/>
      <c r="G49" s="43"/>
      <c r="H49" s="44"/>
      <c r="I49" s="42"/>
      <c r="J49" s="43"/>
      <c r="K49" s="43"/>
      <c r="L49" s="43"/>
      <c r="M49" s="44"/>
    </row>
    <row r="50" ht="15" customHeight="1" spans="1:13">
      <c r="A50" s="42"/>
      <c r="B50" s="43"/>
      <c r="C50" s="43"/>
      <c r="D50" s="43"/>
      <c r="E50" s="43"/>
      <c r="F50" s="43"/>
      <c r="G50" s="43"/>
      <c r="H50" s="44"/>
      <c r="I50" s="42"/>
      <c r="J50" s="43"/>
      <c r="K50" s="43"/>
      <c r="L50" s="43"/>
      <c r="M50" s="44"/>
    </row>
    <row r="51" customHeight="1" spans="1:13">
      <c r="A51" s="42"/>
      <c r="B51" s="43"/>
      <c r="C51" s="43"/>
      <c r="D51" s="43"/>
      <c r="E51" s="43"/>
      <c r="F51" s="43"/>
      <c r="G51" s="43"/>
      <c r="H51" s="44"/>
      <c r="I51" s="42"/>
      <c r="J51" s="43"/>
      <c r="K51" s="43"/>
      <c r="L51" s="43"/>
      <c r="M51" s="44"/>
    </row>
    <row r="52" customHeight="1" spans="1:13">
      <c r="A52" s="42"/>
      <c r="B52" s="43"/>
      <c r="C52" s="43"/>
      <c r="D52" s="43"/>
      <c r="E52" s="43"/>
      <c r="F52" s="43"/>
      <c r="G52" s="43"/>
      <c r="H52" s="44"/>
      <c r="I52" s="42"/>
      <c r="J52" s="43"/>
      <c r="K52" s="43"/>
      <c r="L52" s="43"/>
      <c r="M52" s="44"/>
    </row>
    <row r="53" ht="15" customHeight="1" spans="1:13">
      <c r="A53" s="42"/>
      <c r="B53" s="43"/>
      <c r="C53" s="43"/>
      <c r="D53" s="43"/>
      <c r="E53" s="43"/>
      <c r="F53" s="43"/>
      <c r="G53" s="43"/>
      <c r="H53" s="44"/>
      <c r="I53" s="42"/>
      <c r="J53" s="43"/>
      <c r="K53" s="43"/>
      <c r="L53" s="43"/>
      <c r="M53" s="44"/>
    </row>
    <row r="54" customHeight="1" spans="1:13">
      <c r="A54" s="39"/>
      <c r="B54" s="40"/>
      <c r="C54" s="40"/>
      <c r="D54" s="40"/>
      <c r="E54" s="40"/>
      <c r="F54" s="40"/>
      <c r="G54" s="40"/>
      <c r="H54" s="40"/>
      <c r="I54" s="40"/>
      <c r="J54" s="40"/>
      <c r="K54" s="40"/>
      <c r="L54" s="40"/>
      <c r="M54" s="41"/>
    </row>
    <row r="55" customHeight="1" spans="1:13">
      <c r="A55" s="42"/>
      <c r="B55" s="43"/>
      <c r="C55" s="43"/>
      <c r="D55" s="43"/>
      <c r="E55" s="43"/>
      <c r="F55" s="43"/>
      <c r="G55" s="43"/>
      <c r="H55" s="43"/>
      <c r="I55" s="43"/>
      <c r="J55" s="43"/>
      <c r="K55" s="43"/>
      <c r="L55" s="43"/>
      <c r="M55" s="44"/>
    </row>
    <row r="56" ht="12.75" spans="1:13">
      <c r="A56" s="42"/>
      <c r="B56" s="43"/>
      <c r="C56" s="43"/>
      <c r="D56" s="43"/>
      <c r="E56" s="43"/>
      <c r="F56" s="43"/>
      <c r="G56" s="43"/>
      <c r="H56" s="43"/>
      <c r="I56" s="43"/>
      <c r="J56" s="43"/>
      <c r="K56" s="43"/>
      <c r="L56" s="43"/>
      <c r="M56" s="44"/>
    </row>
    <row r="57" ht="12.75" spans="1:13">
      <c r="A57" s="42"/>
      <c r="B57" s="43"/>
      <c r="C57" s="43"/>
      <c r="D57" s="43"/>
      <c r="E57" s="43"/>
      <c r="F57" s="43"/>
      <c r="G57" s="43"/>
      <c r="H57" s="43"/>
      <c r="I57" s="43"/>
      <c r="J57" s="43"/>
      <c r="K57" s="43"/>
      <c r="L57" s="43"/>
      <c r="M57" s="44"/>
    </row>
    <row r="58" customHeight="1" spans="1:13">
      <c r="A58" s="42"/>
      <c r="B58" s="43"/>
      <c r="C58" s="43"/>
      <c r="D58" s="43"/>
      <c r="E58" s="43"/>
      <c r="F58" s="43"/>
      <c r="G58" s="43"/>
      <c r="H58" s="43"/>
      <c r="I58" s="43"/>
      <c r="J58" s="43"/>
      <c r="K58" s="43"/>
      <c r="L58" s="43"/>
      <c r="M58" s="44"/>
    </row>
    <row r="59" customHeight="1" spans="1:13">
      <c r="A59" s="42"/>
      <c r="B59" s="43"/>
      <c r="C59" s="43"/>
      <c r="D59" s="43"/>
      <c r="E59" s="43"/>
      <c r="F59" s="43"/>
      <c r="G59" s="43"/>
      <c r="H59" s="43"/>
      <c r="I59" s="43"/>
      <c r="J59" s="43"/>
      <c r="K59" s="43"/>
      <c r="L59" s="43"/>
      <c r="M59" s="44"/>
    </row>
    <row r="60" customHeight="1" spans="1:13">
      <c r="A60" s="42"/>
      <c r="B60" s="43"/>
      <c r="C60" s="43"/>
      <c r="D60" s="43"/>
      <c r="E60" s="43"/>
      <c r="F60" s="43"/>
      <c r="G60" s="43"/>
      <c r="H60" s="43"/>
      <c r="I60" s="43"/>
      <c r="J60" s="43"/>
      <c r="K60" s="43"/>
      <c r="L60" s="43"/>
      <c r="M60" s="44"/>
    </row>
    <row r="61" ht="12.75" spans="1:13">
      <c r="A61" s="42"/>
      <c r="B61" s="43"/>
      <c r="C61" s="43"/>
      <c r="D61" s="43"/>
      <c r="E61" s="43"/>
      <c r="F61" s="43"/>
      <c r="G61" s="43"/>
      <c r="H61" s="43"/>
      <c r="I61" s="43"/>
      <c r="J61" s="43"/>
      <c r="K61" s="43"/>
      <c r="L61" s="43"/>
      <c r="M61" s="44"/>
    </row>
    <row r="62" customHeight="1" spans="1:13">
      <c r="A62" s="42"/>
      <c r="B62" s="43"/>
      <c r="C62" s="43"/>
      <c r="D62" s="43"/>
      <c r="E62" s="43"/>
      <c r="F62" s="43"/>
      <c r="G62" s="43"/>
      <c r="H62" s="43"/>
      <c r="I62" s="43"/>
      <c r="J62" s="43"/>
      <c r="K62" s="43"/>
      <c r="L62" s="43"/>
      <c r="M62" s="44"/>
    </row>
    <row r="63" customHeight="1" spans="1:13">
      <c r="A63" s="42"/>
      <c r="B63" s="43"/>
      <c r="C63" s="43"/>
      <c r="D63" s="43"/>
      <c r="E63" s="43"/>
      <c r="F63" s="43"/>
      <c r="G63" s="43"/>
      <c r="H63" s="43"/>
      <c r="I63" s="43"/>
      <c r="J63" s="43"/>
      <c r="K63" s="43"/>
      <c r="L63" s="43"/>
      <c r="M63" s="44"/>
    </row>
    <row r="64" ht="12.75" spans="1:13">
      <c r="A64" s="42"/>
      <c r="B64" s="43"/>
      <c r="C64" s="43"/>
      <c r="D64" s="43"/>
      <c r="E64" s="43"/>
      <c r="F64" s="43"/>
      <c r="G64" s="43"/>
      <c r="H64" s="43"/>
      <c r="I64" s="43"/>
      <c r="J64" s="43"/>
      <c r="K64" s="43"/>
      <c r="L64" s="43"/>
      <c r="M64" s="44"/>
    </row>
    <row r="65" ht="12.75" spans="1:13">
      <c r="A65" s="42"/>
      <c r="B65" s="43"/>
      <c r="C65" s="43"/>
      <c r="D65" s="43"/>
      <c r="E65" s="43"/>
      <c r="F65" s="43"/>
      <c r="G65" s="43"/>
      <c r="H65" s="43"/>
      <c r="I65" s="43"/>
      <c r="J65" s="43"/>
      <c r="K65" s="43"/>
      <c r="L65" s="43"/>
      <c r="M65" s="44"/>
    </row>
    <row r="66" customHeight="1" spans="1:13">
      <c r="A66" s="42"/>
      <c r="B66" s="43"/>
      <c r="C66" s="43"/>
      <c r="D66" s="43"/>
      <c r="E66" s="43"/>
      <c r="F66" s="43"/>
      <c r="G66" s="43"/>
      <c r="H66" s="43"/>
      <c r="I66" s="43"/>
      <c r="J66" s="43"/>
      <c r="K66" s="43"/>
      <c r="L66" s="43"/>
      <c r="M66" s="44"/>
    </row>
    <row r="67" customHeight="1" spans="1:13">
      <c r="A67" s="42"/>
      <c r="B67" s="43"/>
      <c r="C67" s="43"/>
      <c r="D67" s="43"/>
      <c r="E67" s="43"/>
      <c r="F67" s="43"/>
      <c r="G67" s="43"/>
      <c r="H67" s="43"/>
      <c r="I67" s="43"/>
      <c r="J67" s="43"/>
      <c r="K67" s="43"/>
      <c r="L67" s="43"/>
      <c r="M67" s="44"/>
    </row>
    <row r="68" customHeight="1" spans="1:13">
      <c r="A68" s="42"/>
      <c r="B68" s="43"/>
      <c r="C68" s="43"/>
      <c r="D68" s="43"/>
      <c r="E68" s="43"/>
      <c r="F68" s="43"/>
      <c r="G68" s="43"/>
      <c r="H68" s="43"/>
      <c r="I68" s="43"/>
      <c r="J68" s="43"/>
      <c r="K68" s="43"/>
      <c r="L68" s="43"/>
      <c r="M68" s="44"/>
    </row>
    <row r="69" customHeight="1" spans="1:13">
      <c r="A69" s="42"/>
      <c r="B69" s="43"/>
      <c r="C69" s="43"/>
      <c r="D69" s="43"/>
      <c r="E69" s="43"/>
      <c r="F69" s="43"/>
      <c r="G69" s="43"/>
      <c r="H69" s="43"/>
      <c r="I69" s="43"/>
      <c r="J69" s="43"/>
      <c r="K69" s="43"/>
      <c r="L69" s="43"/>
      <c r="M69" s="44"/>
    </row>
    <row r="70" customHeight="1" spans="1:13">
      <c r="A70" s="42"/>
      <c r="B70" s="43"/>
      <c r="C70" s="43"/>
      <c r="D70" s="43"/>
      <c r="E70" s="43"/>
      <c r="F70" s="43"/>
      <c r="G70" s="43"/>
      <c r="H70" s="43"/>
      <c r="I70" s="43"/>
      <c r="J70" s="43"/>
      <c r="K70" s="43"/>
      <c r="L70" s="43"/>
      <c r="M70" s="44"/>
    </row>
    <row r="71" customHeight="1" spans="1:13">
      <c r="A71" s="42"/>
      <c r="B71" s="43"/>
      <c r="C71" s="43"/>
      <c r="D71" s="43"/>
      <c r="E71" s="43"/>
      <c r="F71" s="43"/>
      <c r="G71" s="43"/>
      <c r="H71" s="43"/>
      <c r="I71" s="43"/>
      <c r="J71" s="43"/>
      <c r="K71" s="43"/>
      <c r="L71" s="43"/>
      <c r="M71" s="44"/>
    </row>
    <row r="72" customHeight="1" spans="1:13">
      <c r="A72" s="42"/>
      <c r="B72" s="43"/>
      <c r="C72" s="43"/>
      <c r="D72" s="43"/>
      <c r="E72" s="43"/>
      <c r="F72" s="43"/>
      <c r="G72" s="43"/>
      <c r="H72" s="43"/>
      <c r="I72" s="43"/>
      <c r="J72" s="43"/>
      <c r="K72" s="43"/>
      <c r="L72" s="43"/>
      <c r="M72" s="44"/>
    </row>
    <row r="73" customHeight="1" spans="1:13">
      <c r="A73" s="42"/>
      <c r="B73" s="43"/>
      <c r="C73" s="43"/>
      <c r="D73" s="43"/>
      <c r="E73" s="43"/>
      <c r="F73" s="43"/>
      <c r="G73" s="43"/>
      <c r="H73" s="43"/>
      <c r="I73" s="43"/>
      <c r="J73" s="43"/>
      <c r="K73" s="43"/>
      <c r="L73" s="43"/>
      <c r="M73" s="44"/>
    </row>
    <row r="74" customHeight="1" spans="1:13">
      <c r="A74" s="42"/>
      <c r="B74" s="43"/>
      <c r="C74" s="43"/>
      <c r="D74" s="43"/>
      <c r="E74" s="43"/>
      <c r="F74" s="43"/>
      <c r="G74" s="43"/>
      <c r="H74" s="43"/>
      <c r="I74" s="43"/>
      <c r="J74" s="43"/>
      <c r="K74" s="43"/>
      <c r="L74" s="43"/>
      <c r="M74" s="44"/>
    </row>
    <row r="75" customHeight="1" spans="1:13">
      <c r="A75" s="42"/>
      <c r="B75" s="43"/>
      <c r="C75" s="43"/>
      <c r="D75" s="43"/>
      <c r="E75" s="43"/>
      <c r="F75" s="43"/>
      <c r="G75" s="43"/>
      <c r="H75" s="43"/>
      <c r="I75" s="43"/>
      <c r="J75" s="43"/>
      <c r="K75" s="43"/>
      <c r="L75" s="43"/>
      <c r="M75" s="44"/>
    </row>
    <row r="76" customHeight="1" spans="1:13">
      <c r="A76" s="42"/>
      <c r="B76" s="43"/>
      <c r="C76" s="43"/>
      <c r="D76" s="43"/>
      <c r="E76" s="43"/>
      <c r="F76" s="43"/>
      <c r="G76" s="43"/>
      <c r="H76" s="43"/>
      <c r="I76" s="43"/>
      <c r="J76" s="43"/>
      <c r="K76" s="43"/>
      <c r="L76" s="43"/>
      <c r="M76" s="44"/>
    </row>
    <row r="77" customHeight="1" spans="1:13">
      <c r="A77" s="42"/>
      <c r="B77" s="43"/>
      <c r="C77" s="43"/>
      <c r="D77" s="43"/>
      <c r="E77" s="43"/>
      <c r="F77" s="43"/>
      <c r="G77" s="43"/>
      <c r="H77" s="43"/>
      <c r="I77" s="43"/>
      <c r="J77" s="43"/>
      <c r="K77" s="43"/>
      <c r="L77" s="43"/>
      <c r="M77" s="44"/>
    </row>
    <row r="78" customHeight="1" spans="1:13">
      <c r="A78" s="42"/>
      <c r="B78" s="43"/>
      <c r="C78" s="43"/>
      <c r="D78" s="43"/>
      <c r="E78" s="43"/>
      <c r="F78" s="43"/>
      <c r="G78" s="43"/>
      <c r="H78" s="43"/>
      <c r="I78" s="43"/>
      <c r="J78" s="43"/>
      <c r="K78" s="43"/>
      <c r="L78" s="43"/>
      <c r="M78" s="44"/>
    </row>
    <row r="79" customHeight="1" spans="1:13">
      <c r="A79" s="42"/>
      <c r="B79" s="43"/>
      <c r="C79" s="43"/>
      <c r="D79" s="43"/>
      <c r="E79" s="43"/>
      <c r="F79" s="43"/>
      <c r="G79" s="43"/>
      <c r="H79" s="43"/>
      <c r="I79" s="43"/>
      <c r="J79" s="43"/>
      <c r="K79" s="43"/>
      <c r="L79" s="43"/>
      <c r="M79" s="44"/>
    </row>
    <row r="80" customHeight="1" spans="1:13">
      <c r="A80" s="42"/>
      <c r="B80" s="43"/>
      <c r="C80" s="43"/>
      <c r="D80" s="43"/>
      <c r="E80" s="43"/>
      <c r="F80" s="43"/>
      <c r="G80" s="43"/>
      <c r="H80" s="43"/>
      <c r="I80" s="43"/>
      <c r="J80" s="43"/>
      <c r="K80" s="43"/>
      <c r="L80" s="43"/>
      <c r="M80" s="44"/>
    </row>
    <row r="81" customHeight="1" spans="1:13">
      <c r="A81" s="42"/>
      <c r="B81" s="43"/>
      <c r="C81" s="43"/>
      <c r="D81" s="43"/>
      <c r="E81" s="43"/>
      <c r="F81" s="43"/>
      <c r="G81" s="43"/>
      <c r="H81" s="43"/>
      <c r="I81" s="43"/>
      <c r="J81" s="43"/>
      <c r="K81" s="43"/>
      <c r="L81" s="43"/>
      <c r="M81" s="44"/>
    </row>
    <row r="82" customHeight="1" spans="1:13">
      <c r="A82" s="42"/>
      <c r="B82" s="43"/>
      <c r="C82" s="43"/>
      <c r="D82" s="43"/>
      <c r="E82" s="43"/>
      <c r="F82" s="43"/>
      <c r="G82" s="43"/>
      <c r="H82" s="43"/>
      <c r="I82" s="43"/>
      <c r="J82" s="43"/>
      <c r="K82" s="43"/>
      <c r="L82" s="43"/>
      <c r="M82" s="44"/>
    </row>
    <row r="83" customHeight="1" spans="1:13">
      <c r="A83" s="42"/>
      <c r="B83" s="43"/>
      <c r="C83" s="43"/>
      <c r="D83" s="43"/>
      <c r="E83" s="43"/>
      <c r="F83" s="43"/>
      <c r="G83" s="43"/>
      <c r="H83" s="43"/>
      <c r="I83" s="43"/>
      <c r="J83" s="43"/>
      <c r="K83" s="43"/>
      <c r="L83" s="43"/>
      <c r="M83" s="44"/>
    </row>
    <row r="84" customHeight="1" spans="1:13">
      <c r="A84" s="42"/>
      <c r="B84" s="43"/>
      <c r="C84" s="43"/>
      <c r="D84" s="43"/>
      <c r="E84" s="43"/>
      <c r="F84" s="43"/>
      <c r="G84" s="43"/>
      <c r="H84" s="43"/>
      <c r="I84" s="43"/>
      <c r="J84" s="43"/>
      <c r="K84" s="43"/>
      <c r="L84" s="43"/>
      <c r="M84" s="44"/>
    </row>
    <row r="85" customHeight="1" spans="1:13">
      <c r="A85" s="42"/>
      <c r="B85" s="43"/>
      <c r="C85" s="43"/>
      <c r="D85" s="43"/>
      <c r="E85" s="43"/>
      <c r="F85" s="43"/>
      <c r="G85" s="43"/>
      <c r="H85" s="43"/>
      <c r="I85" s="43"/>
      <c r="J85" s="43"/>
      <c r="K85" s="43"/>
      <c r="L85" s="43"/>
      <c r="M85" s="44"/>
    </row>
    <row r="86" customHeight="1" spans="1:13">
      <c r="A86" s="42"/>
      <c r="B86" s="43"/>
      <c r="C86" s="43"/>
      <c r="D86" s="43"/>
      <c r="E86" s="43"/>
      <c r="F86" s="43"/>
      <c r="G86" s="43"/>
      <c r="H86" s="43"/>
      <c r="I86" s="43"/>
      <c r="J86" s="43"/>
      <c r="K86" s="43"/>
      <c r="L86" s="43"/>
      <c r="M86" s="44"/>
    </row>
    <row r="87" customHeight="1" spans="1:13">
      <c r="A87" s="42"/>
      <c r="B87" s="43"/>
      <c r="C87" s="43"/>
      <c r="D87" s="43"/>
      <c r="E87" s="43"/>
      <c r="F87" s="43"/>
      <c r="G87" s="43"/>
      <c r="H87" s="43"/>
      <c r="I87" s="43"/>
      <c r="J87" s="43"/>
      <c r="K87" s="43"/>
      <c r="L87" s="43"/>
      <c r="M87" s="44"/>
    </row>
    <row r="88" customHeight="1" spans="1:13">
      <c r="A88" s="42"/>
      <c r="B88" s="43"/>
      <c r="C88" s="43"/>
      <c r="D88" s="43"/>
      <c r="E88" s="43"/>
      <c r="F88" s="43"/>
      <c r="G88" s="43"/>
      <c r="H88" s="43"/>
      <c r="I88" s="43"/>
      <c r="J88" s="43"/>
      <c r="K88" s="43"/>
      <c r="L88" s="43"/>
      <c r="M88" s="44"/>
    </row>
    <row r="89" customHeight="1" spans="1:13">
      <c r="A89" s="42"/>
      <c r="B89" s="43"/>
      <c r="C89" s="43"/>
      <c r="D89" s="43"/>
      <c r="E89" s="43"/>
      <c r="F89" s="43"/>
      <c r="G89" s="43"/>
      <c r="H89" s="43"/>
      <c r="I89" s="43"/>
      <c r="J89" s="43"/>
      <c r="K89" s="43"/>
      <c r="L89" s="43"/>
      <c r="M89" s="44"/>
    </row>
    <row r="90" customHeight="1" spans="1:13">
      <c r="A90" s="42"/>
      <c r="B90" s="43"/>
      <c r="C90" s="43"/>
      <c r="D90" s="43"/>
      <c r="E90" s="43"/>
      <c r="F90" s="43"/>
      <c r="G90" s="43"/>
      <c r="H90" s="43"/>
      <c r="I90" s="43"/>
      <c r="J90" s="43"/>
      <c r="K90" s="43"/>
      <c r="L90" s="43"/>
      <c r="M90" s="44"/>
    </row>
    <row r="91" customHeight="1" spans="1:13">
      <c r="A91" s="42"/>
      <c r="B91" s="43"/>
      <c r="C91" s="43"/>
      <c r="D91" s="43"/>
      <c r="E91" s="43"/>
      <c r="F91" s="43"/>
      <c r="G91" s="43"/>
      <c r="H91" s="43"/>
      <c r="I91" s="43"/>
      <c r="J91" s="43"/>
      <c r="K91" s="43"/>
      <c r="L91" s="43"/>
      <c r="M91" s="44"/>
    </row>
    <row r="92" customHeight="1" spans="1:13">
      <c r="A92" s="42"/>
      <c r="B92" s="43"/>
      <c r="C92" s="43"/>
      <c r="D92" s="43"/>
      <c r="E92" s="43"/>
      <c r="F92" s="43"/>
      <c r="G92" s="43"/>
      <c r="H92" s="43"/>
      <c r="I92" s="43"/>
      <c r="J92" s="43"/>
      <c r="K92" s="43"/>
      <c r="L92" s="43"/>
      <c r="M92" s="44"/>
    </row>
    <row r="93" customHeight="1" spans="1:13">
      <c r="A93" s="42"/>
      <c r="B93" s="43"/>
      <c r="C93" s="43"/>
      <c r="D93" s="43"/>
      <c r="E93" s="43"/>
      <c r="F93" s="43"/>
      <c r="G93" s="43"/>
      <c r="H93" s="43"/>
      <c r="I93" s="43"/>
      <c r="J93" s="43"/>
      <c r="K93" s="43"/>
      <c r="L93" s="43"/>
      <c r="M93" s="44"/>
    </row>
    <row r="94" customHeight="1" spans="1:13">
      <c r="A94" s="42"/>
      <c r="B94" s="43"/>
      <c r="C94" s="43"/>
      <c r="D94" s="43"/>
      <c r="E94" s="43"/>
      <c r="F94" s="43"/>
      <c r="G94" s="43"/>
      <c r="H94" s="43"/>
      <c r="I94" s="43"/>
      <c r="J94" s="43"/>
      <c r="K94" s="43"/>
      <c r="L94" s="43"/>
      <c r="M94" s="44"/>
    </row>
    <row r="95" customHeight="1" spans="1:13">
      <c r="A95" s="42"/>
      <c r="B95" s="43"/>
      <c r="C95" s="43"/>
      <c r="D95" s="43"/>
      <c r="E95" s="43"/>
      <c r="F95" s="43"/>
      <c r="G95" s="43"/>
      <c r="H95" s="43"/>
      <c r="I95" s="43"/>
      <c r="J95" s="43"/>
      <c r="K95" s="43"/>
      <c r="L95" s="43"/>
      <c r="M95" s="44"/>
    </row>
    <row r="96" customHeight="1" spans="1:13">
      <c r="A96" s="42"/>
      <c r="B96" s="43"/>
      <c r="C96" s="43"/>
      <c r="D96" s="43"/>
      <c r="E96" s="43"/>
      <c r="F96" s="43"/>
      <c r="G96" s="43"/>
      <c r="H96" s="43"/>
      <c r="I96" s="43"/>
      <c r="J96" s="43"/>
      <c r="K96" s="43"/>
      <c r="L96" s="43"/>
      <c r="M96" s="44"/>
    </row>
    <row r="97" ht="15" customHeight="1" spans="1:13">
      <c r="A97" s="42"/>
      <c r="B97" s="43"/>
      <c r="C97" s="43"/>
      <c r="D97" s="43"/>
      <c r="E97" s="43"/>
      <c r="F97" s="43"/>
      <c r="G97" s="43"/>
      <c r="H97" s="43"/>
      <c r="I97" s="43"/>
      <c r="J97" s="43"/>
      <c r="K97" s="43"/>
      <c r="L97" s="43"/>
      <c r="M97" s="44"/>
    </row>
    <row r="98" customHeight="1" spans="1:13">
      <c r="A98" s="42"/>
      <c r="B98" s="43"/>
      <c r="C98" s="43"/>
      <c r="D98" s="43"/>
      <c r="E98" s="43"/>
      <c r="F98" s="43"/>
      <c r="G98" s="43"/>
      <c r="H98" s="43"/>
      <c r="I98" s="43"/>
      <c r="J98" s="43"/>
      <c r="K98" s="43"/>
      <c r="L98" s="43"/>
      <c r="M98" s="44"/>
    </row>
    <row r="99" customHeight="1" spans="1:13">
      <c r="A99" s="42"/>
      <c r="B99" s="43"/>
      <c r="C99" s="43"/>
      <c r="D99" s="43"/>
      <c r="E99" s="43"/>
      <c r="F99" s="43"/>
      <c r="G99" s="43"/>
      <c r="H99" s="43"/>
      <c r="I99" s="43"/>
      <c r="J99" s="43"/>
      <c r="K99" s="43"/>
      <c r="L99" s="43"/>
      <c r="M99" s="44"/>
    </row>
    <row r="100" customHeight="1" spans="1:13">
      <c r="A100" s="42"/>
      <c r="B100" s="43"/>
      <c r="C100" s="43"/>
      <c r="D100" s="43"/>
      <c r="E100" s="43"/>
      <c r="F100" s="43"/>
      <c r="G100" s="43"/>
      <c r="H100" s="43"/>
      <c r="I100" s="43"/>
      <c r="J100" s="43"/>
      <c r="K100" s="43"/>
      <c r="L100" s="43"/>
      <c r="M100" s="44"/>
    </row>
    <row r="101" customHeight="1" spans="1:13">
      <c r="A101" s="42"/>
      <c r="B101" s="43"/>
      <c r="C101" s="43"/>
      <c r="D101" s="43"/>
      <c r="E101" s="43"/>
      <c r="F101" s="43"/>
      <c r="G101" s="43"/>
      <c r="H101" s="43"/>
      <c r="I101" s="43"/>
      <c r="J101" s="43"/>
      <c r="K101" s="43"/>
      <c r="L101" s="43"/>
      <c r="M101" s="44"/>
    </row>
    <row r="102" ht="15" customHeight="1" spans="1:13">
      <c r="A102" s="42"/>
      <c r="B102" s="43"/>
      <c r="C102" s="43"/>
      <c r="D102" s="43"/>
      <c r="E102" s="43"/>
      <c r="F102" s="43"/>
      <c r="G102" s="43"/>
      <c r="H102" s="43"/>
      <c r="I102" s="43"/>
      <c r="J102" s="43"/>
      <c r="K102" s="43"/>
      <c r="L102" s="43"/>
      <c r="M102" s="44"/>
    </row>
    <row r="103" customHeight="1" spans="1:13">
      <c r="A103" s="42"/>
      <c r="B103" s="43"/>
      <c r="C103" s="43"/>
      <c r="D103" s="43"/>
      <c r="E103" s="43"/>
      <c r="F103" s="43"/>
      <c r="G103" s="43"/>
      <c r="H103" s="43"/>
      <c r="I103" s="43"/>
      <c r="J103" s="43"/>
      <c r="K103" s="43"/>
      <c r="L103" s="43"/>
      <c r="M103" s="44"/>
    </row>
    <row r="104" ht="60" customHeight="1" spans="1:13">
      <c r="A104" s="42"/>
      <c r="B104" s="43"/>
      <c r="C104" s="43"/>
      <c r="D104" s="43"/>
      <c r="E104" s="43"/>
      <c r="F104" s="43"/>
      <c r="G104" s="43"/>
      <c r="H104" s="43"/>
      <c r="I104" s="43"/>
      <c r="J104" s="43"/>
      <c r="K104" s="43"/>
      <c r="L104" s="43"/>
      <c r="M104" s="44"/>
    </row>
    <row r="105" customHeight="1" spans="1:13">
      <c r="A105" s="39"/>
      <c r="B105" s="40"/>
      <c r="C105" s="40"/>
      <c r="D105" s="40"/>
      <c r="E105" s="40"/>
      <c r="F105" s="40"/>
      <c r="G105" s="40"/>
      <c r="H105" s="40"/>
      <c r="I105" s="40"/>
      <c r="J105" s="40"/>
      <c r="K105" s="40"/>
      <c r="L105" s="40"/>
      <c r="M105" s="41"/>
    </row>
    <row r="106" customHeight="1" spans="1:13">
      <c r="A106" s="42"/>
      <c r="B106" s="43"/>
      <c r="C106" s="43"/>
      <c r="D106" s="43"/>
      <c r="E106" s="43"/>
      <c r="F106" s="43"/>
      <c r="G106" s="43"/>
      <c r="H106" s="43"/>
      <c r="I106" s="43"/>
      <c r="J106" s="43"/>
      <c r="K106" s="43"/>
      <c r="L106" s="43"/>
      <c r="M106" s="44"/>
    </row>
    <row r="107" ht="12.75" spans="1:13">
      <c r="A107" s="42"/>
      <c r="B107" s="43"/>
      <c r="C107" s="43"/>
      <c r="D107" s="43"/>
      <c r="E107" s="43"/>
      <c r="F107" s="43"/>
      <c r="G107" s="43"/>
      <c r="H107" s="43"/>
      <c r="I107" s="43"/>
      <c r="J107" s="43"/>
      <c r="K107" s="43"/>
      <c r="L107" s="43"/>
      <c r="M107" s="44"/>
    </row>
    <row r="108" ht="12.75" spans="1:13">
      <c r="A108" s="42"/>
      <c r="B108" s="43"/>
      <c r="C108" s="43"/>
      <c r="D108" s="43"/>
      <c r="E108" s="43"/>
      <c r="F108" s="43"/>
      <c r="G108" s="43"/>
      <c r="H108" s="43"/>
      <c r="I108" s="43"/>
      <c r="J108" s="43"/>
      <c r="K108" s="43"/>
      <c r="L108" s="43"/>
      <c r="M108" s="44"/>
    </row>
    <row r="109" customHeight="1" spans="1:13">
      <c r="A109" s="42"/>
      <c r="B109" s="43"/>
      <c r="C109" s="43"/>
      <c r="D109" s="43"/>
      <c r="E109" s="43"/>
      <c r="F109" s="43"/>
      <c r="G109" s="43"/>
      <c r="H109" s="43"/>
      <c r="I109" s="43"/>
      <c r="J109" s="43"/>
      <c r="K109" s="43"/>
      <c r="L109" s="43"/>
      <c r="M109" s="44"/>
    </row>
    <row r="110" customHeight="1" spans="1:13">
      <c r="A110" s="42"/>
      <c r="B110" s="43"/>
      <c r="C110" s="43"/>
      <c r="D110" s="43"/>
      <c r="E110" s="43"/>
      <c r="F110" s="43"/>
      <c r="G110" s="43"/>
      <c r="H110" s="43"/>
      <c r="I110" s="43"/>
      <c r="J110" s="43"/>
      <c r="K110" s="43"/>
      <c r="L110" s="43"/>
      <c r="M110" s="44"/>
    </row>
    <row r="111" customHeight="1" spans="1:13">
      <c r="A111" s="42"/>
      <c r="B111" s="43"/>
      <c r="C111" s="43"/>
      <c r="D111" s="43"/>
      <c r="E111" s="43"/>
      <c r="F111" s="43"/>
      <c r="G111" s="43"/>
      <c r="H111" s="43"/>
      <c r="I111" s="43"/>
      <c r="J111" s="43"/>
      <c r="K111" s="43"/>
      <c r="L111" s="43"/>
      <c r="M111" s="44"/>
    </row>
    <row r="112" ht="12.75" spans="1:13">
      <c r="A112" s="42"/>
      <c r="B112" s="43"/>
      <c r="C112" s="43"/>
      <c r="D112" s="43"/>
      <c r="E112" s="43"/>
      <c r="F112" s="43"/>
      <c r="G112" s="43"/>
      <c r="H112" s="43"/>
      <c r="I112" s="43"/>
      <c r="J112" s="43"/>
      <c r="K112" s="43"/>
      <c r="L112" s="43"/>
      <c r="M112" s="44"/>
    </row>
    <row r="113" customHeight="1" spans="1:13">
      <c r="A113" s="42"/>
      <c r="B113" s="43"/>
      <c r="C113" s="43"/>
      <c r="D113" s="43"/>
      <c r="E113" s="43"/>
      <c r="F113" s="43"/>
      <c r="G113" s="43"/>
      <c r="H113" s="43"/>
      <c r="I113" s="43"/>
      <c r="J113" s="43"/>
      <c r="K113" s="43"/>
      <c r="L113" s="43"/>
      <c r="M113" s="44"/>
    </row>
    <row r="114" customHeight="1" spans="1:13">
      <c r="A114" s="42"/>
      <c r="B114" s="43"/>
      <c r="C114" s="43"/>
      <c r="D114" s="43"/>
      <c r="E114" s="43"/>
      <c r="F114" s="43"/>
      <c r="G114" s="43"/>
      <c r="H114" s="43"/>
      <c r="I114" s="43"/>
      <c r="J114" s="43"/>
      <c r="K114" s="43"/>
      <c r="L114" s="43"/>
      <c r="M114" s="44"/>
    </row>
    <row r="115" ht="12.75" spans="1:13">
      <c r="A115" s="42"/>
      <c r="B115" s="43"/>
      <c r="C115" s="43"/>
      <c r="D115" s="43"/>
      <c r="E115" s="43"/>
      <c r="F115" s="43"/>
      <c r="G115" s="43"/>
      <c r="H115" s="43"/>
      <c r="I115" s="43"/>
      <c r="J115" s="43"/>
      <c r="K115" s="43"/>
      <c r="L115" s="43"/>
      <c r="M115" s="44"/>
    </row>
    <row r="116" ht="12.75" spans="1:13">
      <c r="A116" s="42"/>
      <c r="B116" s="43"/>
      <c r="C116" s="43"/>
      <c r="D116" s="43"/>
      <c r="E116" s="43"/>
      <c r="F116" s="43"/>
      <c r="G116" s="43"/>
      <c r="H116" s="43"/>
      <c r="I116" s="43"/>
      <c r="J116" s="43"/>
      <c r="K116" s="43"/>
      <c r="L116" s="43"/>
      <c r="M116" s="44"/>
    </row>
    <row r="117" customHeight="1" spans="1:13">
      <c r="A117" s="42"/>
      <c r="B117" s="43"/>
      <c r="C117" s="43"/>
      <c r="D117" s="43"/>
      <c r="E117" s="43"/>
      <c r="F117" s="43"/>
      <c r="G117" s="43"/>
      <c r="H117" s="43"/>
      <c r="I117" s="43"/>
      <c r="J117" s="43"/>
      <c r="K117" s="43"/>
      <c r="L117" s="43"/>
      <c r="M117" s="44"/>
    </row>
    <row r="118" customHeight="1" spans="1:13">
      <c r="A118" s="42"/>
      <c r="B118" s="43"/>
      <c r="C118" s="43"/>
      <c r="D118" s="43"/>
      <c r="E118" s="43"/>
      <c r="F118" s="43"/>
      <c r="G118" s="43"/>
      <c r="H118" s="43"/>
      <c r="I118" s="43"/>
      <c r="J118" s="43"/>
      <c r="K118" s="43"/>
      <c r="L118" s="43"/>
      <c r="M118" s="44"/>
    </row>
    <row r="119" customHeight="1" spans="1:13">
      <c r="A119" s="42"/>
      <c r="B119" s="43"/>
      <c r="C119" s="43"/>
      <c r="D119" s="43"/>
      <c r="E119" s="43"/>
      <c r="F119" s="43"/>
      <c r="G119" s="43"/>
      <c r="H119" s="43"/>
      <c r="I119" s="43"/>
      <c r="J119" s="43"/>
      <c r="K119" s="43"/>
      <c r="L119" s="43"/>
      <c r="M119" s="44"/>
    </row>
    <row r="120" customHeight="1" spans="1:13">
      <c r="A120" s="42"/>
      <c r="B120" s="43"/>
      <c r="C120" s="43"/>
      <c r="D120" s="43"/>
      <c r="E120" s="43"/>
      <c r="F120" s="43"/>
      <c r="G120" s="43"/>
      <c r="H120" s="43"/>
      <c r="I120" s="43"/>
      <c r="J120" s="43"/>
      <c r="K120" s="43"/>
      <c r="L120" s="43"/>
      <c r="M120" s="44"/>
    </row>
    <row r="121" customHeight="1" spans="1:13">
      <c r="A121" s="42"/>
      <c r="B121" s="43"/>
      <c r="C121" s="43"/>
      <c r="D121" s="43"/>
      <c r="E121" s="43"/>
      <c r="F121" s="43"/>
      <c r="G121" s="43"/>
      <c r="H121" s="43"/>
      <c r="I121" s="43"/>
      <c r="J121" s="43"/>
      <c r="K121" s="43"/>
      <c r="L121" s="43"/>
      <c r="M121" s="44"/>
    </row>
    <row r="122" customHeight="1" spans="1:13">
      <c r="A122" s="42"/>
      <c r="B122" s="43"/>
      <c r="C122" s="43"/>
      <c r="D122" s="43"/>
      <c r="E122" s="43"/>
      <c r="F122" s="43"/>
      <c r="G122" s="43"/>
      <c r="H122" s="43"/>
      <c r="I122" s="43"/>
      <c r="J122" s="43"/>
      <c r="K122" s="43"/>
      <c r="L122" s="43"/>
      <c r="M122" s="44"/>
    </row>
    <row r="123" customHeight="1" spans="1:13">
      <c r="A123" s="42"/>
      <c r="B123" s="43"/>
      <c r="C123" s="43"/>
      <c r="D123" s="43"/>
      <c r="E123" s="43"/>
      <c r="F123" s="43"/>
      <c r="G123" s="43"/>
      <c r="H123" s="43"/>
      <c r="I123" s="43"/>
      <c r="J123" s="43"/>
      <c r="K123" s="43"/>
      <c r="L123" s="43"/>
      <c r="M123" s="44"/>
    </row>
    <row r="124" customHeight="1" spans="1:13">
      <c r="A124" s="42"/>
      <c r="B124" s="43"/>
      <c r="C124" s="43"/>
      <c r="D124" s="43"/>
      <c r="E124" s="43"/>
      <c r="F124" s="43"/>
      <c r="G124" s="43"/>
      <c r="H124" s="43"/>
      <c r="I124" s="43"/>
      <c r="J124" s="43"/>
      <c r="K124" s="43"/>
      <c r="L124" s="43"/>
      <c r="M124" s="44"/>
    </row>
    <row r="125" customHeight="1" spans="1:13">
      <c r="A125" s="42"/>
      <c r="B125" s="43"/>
      <c r="C125" s="43"/>
      <c r="D125" s="43"/>
      <c r="E125" s="43"/>
      <c r="F125" s="43"/>
      <c r="G125" s="43"/>
      <c r="H125" s="43"/>
      <c r="I125" s="43"/>
      <c r="J125" s="43"/>
      <c r="K125" s="43"/>
      <c r="L125" s="43"/>
      <c r="M125" s="44"/>
    </row>
    <row r="126" customHeight="1" spans="1:13">
      <c r="A126" s="42"/>
      <c r="B126" s="43"/>
      <c r="C126" s="43"/>
      <c r="D126" s="43"/>
      <c r="E126" s="43"/>
      <c r="F126" s="43"/>
      <c r="G126" s="43"/>
      <c r="H126" s="43"/>
      <c r="I126" s="43"/>
      <c r="J126" s="43"/>
      <c r="K126" s="43"/>
      <c r="L126" s="43"/>
      <c r="M126" s="44"/>
    </row>
    <row r="127" customHeight="1" spans="1:13">
      <c r="A127" s="42"/>
      <c r="B127" s="43"/>
      <c r="C127" s="43"/>
      <c r="D127" s="43"/>
      <c r="E127" s="43"/>
      <c r="F127" s="43"/>
      <c r="G127" s="43"/>
      <c r="H127" s="43"/>
      <c r="I127" s="43"/>
      <c r="J127" s="43"/>
      <c r="K127" s="43"/>
      <c r="L127" s="43"/>
      <c r="M127" s="44"/>
    </row>
    <row r="128" customHeight="1" spans="1:13">
      <c r="A128" s="42"/>
      <c r="B128" s="43"/>
      <c r="C128" s="43"/>
      <c r="D128" s="43"/>
      <c r="E128" s="43"/>
      <c r="F128" s="43"/>
      <c r="G128" s="43"/>
      <c r="H128" s="43"/>
      <c r="I128" s="43"/>
      <c r="J128" s="43"/>
      <c r="K128" s="43"/>
      <c r="L128" s="43"/>
      <c r="M128" s="44"/>
    </row>
    <row r="129" customHeight="1" spans="1:13">
      <c r="A129" s="42"/>
      <c r="B129" s="43"/>
      <c r="C129" s="43"/>
      <c r="D129" s="43"/>
      <c r="E129" s="43"/>
      <c r="F129" s="43"/>
      <c r="G129" s="43"/>
      <c r="H129" s="43"/>
      <c r="I129" s="43"/>
      <c r="J129" s="43"/>
      <c r="K129" s="43"/>
      <c r="L129" s="43"/>
      <c r="M129" s="44"/>
    </row>
    <row r="130" customHeight="1" spans="1:13">
      <c r="A130" s="42"/>
      <c r="B130" s="43"/>
      <c r="C130" s="43"/>
      <c r="D130" s="43"/>
      <c r="E130" s="43"/>
      <c r="F130" s="43"/>
      <c r="G130" s="43"/>
      <c r="H130" s="43"/>
      <c r="I130" s="43"/>
      <c r="J130" s="43"/>
      <c r="K130" s="43"/>
      <c r="L130" s="43"/>
      <c r="M130" s="44"/>
    </row>
    <row r="131" customHeight="1" spans="1:13">
      <c r="A131" s="42"/>
      <c r="B131" s="43"/>
      <c r="C131" s="43"/>
      <c r="D131" s="43"/>
      <c r="E131" s="43"/>
      <c r="F131" s="43"/>
      <c r="G131" s="43"/>
      <c r="H131" s="43"/>
      <c r="I131" s="43"/>
      <c r="J131" s="43"/>
      <c r="K131" s="43"/>
      <c r="L131" s="43"/>
      <c r="M131" s="44"/>
    </row>
    <row r="132" customHeight="1" spans="1:13">
      <c r="A132" s="42"/>
      <c r="B132" s="43"/>
      <c r="C132" s="43"/>
      <c r="D132" s="43"/>
      <c r="E132" s="43"/>
      <c r="F132" s="43"/>
      <c r="G132" s="43"/>
      <c r="H132" s="43"/>
      <c r="I132" s="43"/>
      <c r="J132" s="43"/>
      <c r="K132" s="43"/>
      <c r="L132" s="43"/>
      <c r="M132" s="44"/>
    </row>
    <row r="133" customHeight="1" spans="1:13">
      <c r="A133" s="42"/>
      <c r="B133" s="43"/>
      <c r="C133" s="43"/>
      <c r="D133" s="43"/>
      <c r="E133" s="43"/>
      <c r="F133" s="43"/>
      <c r="G133" s="43"/>
      <c r="H133" s="43"/>
      <c r="I133" s="43"/>
      <c r="J133" s="43"/>
      <c r="K133" s="43"/>
      <c r="L133" s="43"/>
      <c r="M133" s="44"/>
    </row>
    <row r="134" customHeight="1" spans="1:13">
      <c r="A134" s="42"/>
      <c r="B134" s="43"/>
      <c r="C134" s="43"/>
      <c r="D134" s="43"/>
      <c r="E134" s="43"/>
      <c r="F134" s="43"/>
      <c r="G134" s="43"/>
      <c r="H134" s="43"/>
      <c r="I134" s="43"/>
      <c r="J134" s="43"/>
      <c r="K134" s="43"/>
      <c r="L134" s="43"/>
      <c r="M134" s="44"/>
    </row>
    <row r="135" customHeight="1" spans="1:13">
      <c r="A135" s="42"/>
      <c r="B135" s="43"/>
      <c r="C135" s="43"/>
      <c r="D135" s="43"/>
      <c r="E135" s="43"/>
      <c r="F135" s="43"/>
      <c r="G135" s="43"/>
      <c r="H135" s="43"/>
      <c r="I135" s="43"/>
      <c r="J135" s="43"/>
      <c r="K135" s="43"/>
      <c r="L135" s="43"/>
      <c r="M135" s="44"/>
    </row>
    <row r="136" customHeight="1" spans="1:13">
      <c r="A136" s="42"/>
      <c r="B136" s="43"/>
      <c r="C136" s="43"/>
      <c r="D136" s="43"/>
      <c r="E136" s="43"/>
      <c r="F136" s="43"/>
      <c r="G136" s="43"/>
      <c r="H136" s="43"/>
      <c r="I136" s="43"/>
      <c r="J136" s="43"/>
      <c r="K136" s="43"/>
      <c r="L136" s="43"/>
      <c r="M136" s="44"/>
    </row>
    <row r="137" customHeight="1" spans="1:13">
      <c r="A137" s="42"/>
      <c r="B137" s="43"/>
      <c r="C137" s="43"/>
      <c r="D137" s="43"/>
      <c r="E137" s="43"/>
      <c r="F137" s="43"/>
      <c r="G137" s="43"/>
      <c r="H137" s="43"/>
      <c r="I137" s="43"/>
      <c r="J137" s="43"/>
      <c r="K137" s="43"/>
      <c r="L137" s="43"/>
      <c r="M137" s="44"/>
    </row>
    <row r="138" customHeight="1" spans="1:13">
      <c r="A138" s="42"/>
      <c r="B138" s="43"/>
      <c r="C138" s="43"/>
      <c r="D138" s="43"/>
      <c r="E138" s="43"/>
      <c r="F138" s="43"/>
      <c r="G138" s="43"/>
      <c r="H138" s="43"/>
      <c r="I138" s="43"/>
      <c r="J138" s="43"/>
      <c r="K138" s="43"/>
      <c r="L138" s="43"/>
      <c r="M138" s="44"/>
    </row>
    <row r="139" customHeight="1" spans="1:13">
      <c r="A139" s="42"/>
      <c r="B139" s="43"/>
      <c r="C139" s="43"/>
      <c r="D139" s="43"/>
      <c r="E139" s="43"/>
      <c r="F139" s="43"/>
      <c r="G139" s="43"/>
      <c r="H139" s="43"/>
      <c r="I139" s="43"/>
      <c r="J139" s="43"/>
      <c r="K139" s="43"/>
      <c r="L139" s="43"/>
      <c r="M139" s="44"/>
    </row>
    <row r="140" customHeight="1" spans="1:13">
      <c r="A140" s="42"/>
      <c r="B140" s="43"/>
      <c r="C140" s="43"/>
      <c r="D140" s="43"/>
      <c r="E140" s="43"/>
      <c r="F140" s="43"/>
      <c r="G140" s="43"/>
      <c r="H140" s="43"/>
      <c r="I140" s="43"/>
      <c r="J140" s="43"/>
      <c r="K140" s="43"/>
      <c r="L140" s="43"/>
      <c r="M140" s="44"/>
    </row>
    <row r="141" customHeight="1" spans="1:13">
      <c r="A141" s="42"/>
      <c r="B141" s="43"/>
      <c r="C141" s="43"/>
      <c r="D141" s="43"/>
      <c r="E141" s="43"/>
      <c r="F141" s="43"/>
      <c r="G141" s="43"/>
      <c r="H141" s="43"/>
      <c r="I141" s="43"/>
      <c r="J141" s="43"/>
      <c r="K141" s="43"/>
      <c r="L141" s="43"/>
      <c r="M141" s="44"/>
    </row>
    <row r="142" customHeight="1" spans="1:13">
      <c r="A142" s="42"/>
      <c r="B142" s="43"/>
      <c r="C142" s="43"/>
      <c r="D142" s="43"/>
      <c r="E142" s="43"/>
      <c r="F142" s="43"/>
      <c r="G142" s="43"/>
      <c r="H142" s="43"/>
      <c r="I142" s="43"/>
      <c r="J142" s="43"/>
      <c r="K142" s="43"/>
      <c r="L142" s="43"/>
      <c r="M142" s="44"/>
    </row>
    <row r="143" customHeight="1" spans="1:13">
      <c r="A143" s="42"/>
      <c r="B143" s="43"/>
      <c r="C143" s="43"/>
      <c r="D143" s="43"/>
      <c r="E143" s="43"/>
      <c r="F143" s="43"/>
      <c r="G143" s="43"/>
      <c r="H143" s="43"/>
      <c r="I143" s="43"/>
      <c r="J143" s="43"/>
      <c r="K143" s="43"/>
      <c r="L143" s="43"/>
      <c r="M143" s="44"/>
    </row>
    <row r="144" customHeight="1" spans="1:13">
      <c r="A144" s="42"/>
      <c r="B144" s="43"/>
      <c r="C144" s="43"/>
      <c r="D144" s="43"/>
      <c r="E144" s="43"/>
      <c r="F144" s="43"/>
      <c r="G144" s="43"/>
      <c r="H144" s="43"/>
      <c r="I144" s="43"/>
      <c r="J144" s="43"/>
      <c r="K144" s="43"/>
      <c r="L144" s="43"/>
      <c r="M144" s="44"/>
    </row>
    <row r="145" customHeight="1" spans="1:13">
      <c r="A145" s="42"/>
      <c r="B145" s="43"/>
      <c r="C145" s="43"/>
      <c r="D145" s="43"/>
      <c r="E145" s="43"/>
      <c r="F145" s="43"/>
      <c r="G145" s="43"/>
      <c r="H145" s="43"/>
      <c r="I145" s="43"/>
      <c r="J145" s="43"/>
      <c r="K145" s="43"/>
      <c r="L145" s="43"/>
      <c r="M145" s="44"/>
    </row>
    <row r="146" customHeight="1" spans="1:13">
      <c r="A146" s="42"/>
      <c r="B146" s="43"/>
      <c r="C146" s="43"/>
      <c r="D146" s="43"/>
      <c r="E146" s="43"/>
      <c r="F146" s="43"/>
      <c r="G146" s="43"/>
      <c r="H146" s="43"/>
      <c r="I146" s="43"/>
      <c r="J146" s="43"/>
      <c r="K146" s="43"/>
      <c r="L146" s="43"/>
      <c r="M146" s="44"/>
    </row>
    <row r="147" customHeight="1" spans="1:13">
      <c r="A147" s="42"/>
      <c r="B147" s="43"/>
      <c r="C147" s="43"/>
      <c r="D147" s="43"/>
      <c r="E147" s="43"/>
      <c r="F147" s="43"/>
      <c r="G147" s="43"/>
      <c r="H147" s="43"/>
      <c r="I147" s="43"/>
      <c r="J147" s="43"/>
      <c r="K147" s="43"/>
      <c r="L147" s="43"/>
      <c r="M147" s="44"/>
    </row>
    <row r="148" ht="15" customHeight="1" spans="1:13">
      <c r="A148" s="42"/>
      <c r="B148" s="43"/>
      <c r="C148" s="43"/>
      <c r="D148" s="43"/>
      <c r="E148" s="43"/>
      <c r="F148" s="43"/>
      <c r="G148" s="43"/>
      <c r="H148" s="43"/>
      <c r="I148" s="43"/>
      <c r="J148" s="43"/>
      <c r="K148" s="43"/>
      <c r="L148" s="43"/>
      <c r="M148" s="44"/>
    </row>
    <row r="149" customHeight="1" spans="1:13">
      <c r="A149" s="42"/>
      <c r="B149" s="43"/>
      <c r="C149" s="43"/>
      <c r="D149" s="43"/>
      <c r="E149" s="43"/>
      <c r="F149" s="43"/>
      <c r="G149" s="43"/>
      <c r="H149" s="43"/>
      <c r="I149" s="43"/>
      <c r="J149" s="43"/>
      <c r="K149" s="43"/>
      <c r="L149" s="43"/>
      <c r="M149" s="44"/>
    </row>
    <row r="150" customHeight="1" spans="1:13">
      <c r="A150" s="42"/>
      <c r="B150" s="43"/>
      <c r="C150" s="43"/>
      <c r="D150" s="43"/>
      <c r="E150" s="43"/>
      <c r="F150" s="43"/>
      <c r="G150" s="43"/>
      <c r="H150" s="43"/>
      <c r="I150" s="43"/>
      <c r="J150" s="43"/>
      <c r="K150" s="43"/>
      <c r="L150" s="43"/>
      <c r="M150" s="44"/>
    </row>
    <row r="151" customHeight="1" spans="1:13">
      <c r="A151" s="42"/>
      <c r="B151" s="43"/>
      <c r="C151" s="43"/>
      <c r="D151" s="43"/>
      <c r="E151" s="43"/>
      <c r="F151" s="43"/>
      <c r="G151" s="43"/>
      <c r="H151" s="43"/>
      <c r="I151" s="43"/>
      <c r="J151" s="43"/>
      <c r="K151" s="43"/>
      <c r="L151" s="43"/>
      <c r="M151" s="44"/>
    </row>
    <row r="152" customHeight="1" spans="1:13">
      <c r="A152" s="42"/>
      <c r="B152" s="43"/>
      <c r="C152" s="43"/>
      <c r="D152" s="43"/>
      <c r="E152" s="43"/>
      <c r="F152" s="43"/>
      <c r="G152" s="43"/>
      <c r="H152" s="43"/>
      <c r="I152" s="43"/>
      <c r="J152" s="43"/>
      <c r="K152" s="43"/>
      <c r="L152" s="43"/>
      <c r="M152" s="44"/>
    </row>
    <row r="153" ht="15" customHeight="1" spans="1:13">
      <c r="A153" s="42"/>
      <c r="B153" s="43"/>
      <c r="C153" s="43"/>
      <c r="D153" s="43"/>
      <c r="E153" s="43"/>
      <c r="F153" s="43"/>
      <c r="G153" s="43"/>
      <c r="H153" s="43"/>
      <c r="I153" s="43"/>
      <c r="J153" s="43"/>
      <c r="K153" s="43"/>
      <c r="L153" s="43"/>
      <c r="M153" s="44"/>
    </row>
    <row r="154" customHeight="1" spans="1:13">
      <c r="A154" s="42"/>
      <c r="B154" s="43"/>
      <c r="C154" s="43"/>
      <c r="D154" s="43"/>
      <c r="E154" s="43"/>
      <c r="F154" s="43"/>
      <c r="G154" s="43"/>
      <c r="H154" s="43"/>
      <c r="I154" s="43"/>
      <c r="J154" s="43"/>
      <c r="K154" s="43"/>
      <c r="L154" s="43"/>
      <c r="M154" s="44"/>
    </row>
    <row r="155" customHeight="1" spans="1:13">
      <c r="A155" s="42"/>
      <c r="B155" s="43"/>
      <c r="C155" s="43"/>
      <c r="D155" s="43"/>
      <c r="E155" s="43"/>
      <c r="F155" s="43"/>
      <c r="G155" s="43"/>
      <c r="H155" s="43"/>
      <c r="I155" s="43"/>
      <c r="J155" s="43"/>
      <c r="K155" s="43"/>
      <c r="L155" s="43"/>
      <c r="M155" s="44"/>
    </row>
    <row r="156" ht="15" customHeight="1" spans="1:13">
      <c r="A156" s="42"/>
      <c r="B156" s="43"/>
      <c r="C156" s="43"/>
      <c r="D156" s="43"/>
      <c r="E156" s="43"/>
      <c r="F156" s="43"/>
      <c r="G156" s="43"/>
      <c r="H156" s="43"/>
      <c r="I156" s="43"/>
      <c r="J156" s="43"/>
      <c r="K156" s="43"/>
      <c r="L156" s="43"/>
      <c r="M156" s="44"/>
    </row>
    <row r="157" customHeight="1" spans="1:13">
      <c r="A157" s="42"/>
      <c r="B157" s="43"/>
      <c r="C157" s="43"/>
      <c r="D157" s="43"/>
      <c r="E157" s="43"/>
      <c r="F157" s="43"/>
      <c r="G157" s="43"/>
      <c r="H157" s="43"/>
      <c r="I157" s="43"/>
      <c r="J157" s="43"/>
      <c r="K157" s="43"/>
      <c r="L157" s="43"/>
      <c r="M157" s="44"/>
    </row>
    <row r="158" customHeight="1" spans="1:13">
      <c r="A158" s="42"/>
      <c r="B158" s="43"/>
      <c r="C158" s="43"/>
      <c r="D158" s="43"/>
      <c r="E158" s="43"/>
      <c r="F158" s="43"/>
      <c r="G158" s="43"/>
      <c r="H158" s="43"/>
      <c r="I158" s="43"/>
      <c r="J158" s="43"/>
      <c r="K158" s="43"/>
      <c r="L158" s="43"/>
      <c r="M158" s="44"/>
    </row>
    <row r="159" customHeight="1" spans="1:13">
      <c r="A159" s="39"/>
      <c r="B159" s="40"/>
      <c r="C159" s="40"/>
      <c r="D159" s="40"/>
      <c r="E159" s="40"/>
      <c r="F159" s="40"/>
      <c r="G159" s="40"/>
      <c r="H159" s="40"/>
      <c r="I159" s="40"/>
      <c r="J159" s="40"/>
      <c r="K159" s="40"/>
      <c r="L159" s="40"/>
      <c r="M159" s="41"/>
    </row>
    <row r="160" customHeight="1" spans="1:13">
      <c r="A160" s="42"/>
      <c r="B160" s="43"/>
      <c r="C160" s="43"/>
      <c r="D160" s="43"/>
      <c r="E160" s="43"/>
      <c r="F160" s="43"/>
      <c r="G160" s="43"/>
      <c r="H160" s="43"/>
      <c r="I160" s="43"/>
      <c r="J160" s="43"/>
      <c r="K160" s="43"/>
      <c r="L160" s="43"/>
      <c r="M160" s="44"/>
    </row>
    <row r="161" ht="12.75" spans="1:13">
      <c r="A161" s="42"/>
      <c r="B161" s="43"/>
      <c r="C161" s="43"/>
      <c r="D161" s="43"/>
      <c r="E161" s="43"/>
      <c r="F161" s="43"/>
      <c r="G161" s="43"/>
      <c r="H161" s="43"/>
      <c r="I161" s="43"/>
      <c r="J161" s="43"/>
      <c r="K161" s="43"/>
      <c r="L161" s="43"/>
      <c r="M161" s="44"/>
    </row>
    <row r="162" ht="12.75" spans="1:13">
      <c r="A162" s="42"/>
      <c r="B162" s="43"/>
      <c r="C162" s="43"/>
      <c r="D162" s="43"/>
      <c r="E162" s="43"/>
      <c r="F162" s="43"/>
      <c r="G162" s="43"/>
      <c r="H162" s="43"/>
      <c r="I162" s="43"/>
      <c r="J162" s="43"/>
      <c r="K162" s="43"/>
      <c r="L162" s="43"/>
      <c r="M162" s="44"/>
    </row>
    <row r="163" customHeight="1" spans="1:13">
      <c r="A163" s="42"/>
      <c r="B163" s="43"/>
      <c r="C163" s="43"/>
      <c r="D163" s="43"/>
      <c r="E163" s="43"/>
      <c r="F163" s="43"/>
      <c r="G163" s="43"/>
      <c r="H163" s="43"/>
      <c r="I163" s="43"/>
      <c r="J163" s="43"/>
      <c r="K163" s="43"/>
      <c r="L163" s="43"/>
      <c r="M163" s="44"/>
    </row>
    <row r="164" customHeight="1" spans="1:13">
      <c r="A164" s="42"/>
      <c r="B164" s="43"/>
      <c r="C164" s="43"/>
      <c r="D164" s="43"/>
      <c r="E164" s="43"/>
      <c r="F164" s="43"/>
      <c r="G164" s="43"/>
      <c r="H164" s="43"/>
      <c r="I164" s="43"/>
      <c r="J164" s="43"/>
      <c r="K164" s="43"/>
      <c r="L164" s="43"/>
      <c r="M164" s="44"/>
    </row>
    <row r="165" customHeight="1" spans="1:13">
      <c r="A165" s="42"/>
      <c r="B165" s="43"/>
      <c r="C165" s="43"/>
      <c r="D165" s="43"/>
      <c r="E165" s="43"/>
      <c r="F165" s="43"/>
      <c r="G165" s="43"/>
      <c r="H165" s="43"/>
      <c r="I165" s="43"/>
      <c r="J165" s="43"/>
      <c r="K165" s="43"/>
      <c r="L165" s="43"/>
      <c r="M165" s="44"/>
    </row>
    <row r="166" ht="12.75" spans="1:13">
      <c r="A166" s="42"/>
      <c r="B166" s="43"/>
      <c r="C166" s="43"/>
      <c r="D166" s="43"/>
      <c r="E166" s="43"/>
      <c r="F166" s="43"/>
      <c r="G166" s="43"/>
      <c r="H166" s="43"/>
      <c r="I166" s="43"/>
      <c r="J166" s="43"/>
      <c r="K166" s="43"/>
      <c r="L166" s="43"/>
      <c r="M166" s="44"/>
    </row>
    <row r="167" customHeight="1" spans="1:13">
      <c r="A167" s="42"/>
      <c r="B167" s="43"/>
      <c r="C167" s="43"/>
      <c r="D167" s="43"/>
      <c r="E167" s="43"/>
      <c r="F167" s="43"/>
      <c r="G167" s="43"/>
      <c r="H167" s="43"/>
      <c r="I167" s="43"/>
      <c r="J167" s="43"/>
      <c r="K167" s="43"/>
      <c r="L167" s="43"/>
      <c r="M167" s="44"/>
    </row>
    <row r="168" customHeight="1" spans="1:13">
      <c r="A168" s="42"/>
      <c r="B168" s="43"/>
      <c r="C168" s="43"/>
      <c r="D168" s="43"/>
      <c r="E168" s="43"/>
      <c r="F168" s="43"/>
      <c r="G168" s="43"/>
      <c r="H168" s="43"/>
      <c r="I168" s="43"/>
      <c r="J168" s="43"/>
      <c r="K168" s="43"/>
      <c r="L168" s="43"/>
      <c r="M168" s="44"/>
    </row>
    <row r="169" ht="12.75" spans="1:13">
      <c r="A169" s="42"/>
      <c r="B169" s="43"/>
      <c r="C169" s="43"/>
      <c r="D169" s="43"/>
      <c r="E169" s="43"/>
      <c r="F169" s="43"/>
      <c r="G169" s="43"/>
      <c r="H169" s="43"/>
      <c r="I169" s="43"/>
      <c r="J169" s="43"/>
      <c r="K169" s="43"/>
      <c r="L169" s="43"/>
      <c r="M169" s="44"/>
    </row>
    <row r="170" ht="12.75" spans="1:13">
      <c r="A170" s="42"/>
      <c r="B170" s="43"/>
      <c r="C170" s="43"/>
      <c r="D170" s="43"/>
      <c r="E170" s="43"/>
      <c r="F170" s="43"/>
      <c r="G170" s="43"/>
      <c r="H170" s="43"/>
      <c r="I170" s="43"/>
      <c r="J170" s="43"/>
      <c r="K170" s="43"/>
      <c r="L170" s="43"/>
      <c r="M170" s="44"/>
    </row>
    <row r="171" customHeight="1" spans="1:13">
      <c r="A171" s="42"/>
      <c r="B171" s="43"/>
      <c r="C171" s="43"/>
      <c r="D171" s="43"/>
      <c r="E171" s="43"/>
      <c r="F171" s="43"/>
      <c r="G171" s="43"/>
      <c r="H171" s="43"/>
      <c r="I171" s="43"/>
      <c r="J171" s="43"/>
      <c r="K171" s="43"/>
      <c r="L171" s="43"/>
      <c r="M171" s="44"/>
    </row>
    <row r="172" customHeight="1" spans="1:13">
      <c r="A172" s="42"/>
      <c r="B172" s="43"/>
      <c r="C172" s="43"/>
      <c r="D172" s="43"/>
      <c r="E172" s="43"/>
      <c r="F172" s="43"/>
      <c r="G172" s="43"/>
      <c r="H172" s="43"/>
      <c r="I172" s="43"/>
      <c r="J172" s="43"/>
      <c r="K172" s="43"/>
      <c r="L172" s="43"/>
      <c r="M172" s="44"/>
    </row>
    <row r="173" customHeight="1" spans="1:13">
      <c r="A173" s="42"/>
      <c r="B173" s="43"/>
      <c r="C173" s="43"/>
      <c r="D173" s="43"/>
      <c r="E173" s="43"/>
      <c r="F173" s="43"/>
      <c r="G173" s="43"/>
      <c r="H173" s="43"/>
      <c r="I173" s="43"/>
      <c r="J173" s="43"/>
      <c r="K173" s="43"/>
      <c r="L173" s="43"/>
      <c r="M173" s="44"/>
    </row>
    <row r="174" customHeight="1" spans="1:13">
      <c r="A174" s="42"/>
      <c r="B174" s="43"/>
      <c r="C174" s="43"/>
      <c r="D174" s="43"/>
      <c r="E174" s="43"/>
      <c r="F174" s="43"/>
      <c r="G174" s="43"/>
      <c r="H174" s="43"/>
      <c r="I174" s="43"/>
      <c r="J174" s="43"/>
      <c r="K174" s="43"/>
      <c r="L174" s="43"/>
      <c r="M174" s="44"/>
    </row>
    <row r="175" customHeight="1" spans="1:13">
      <c r="A175" s="42"/>
      <c r="B175" s="43"/>
      <c r="C175" s="43"/>
      <c r="D175" s="43"/>
      <c r="E175" s="43"/>
      <c r="F175" s="43"/>
      <c r="G175" s="43"/>
      <c r="H175" s="43"/>
      <c r="I175" s="43"/>
      <c r="J175" s="43"/>
      <c r="K175" s="43"/>
      <c r="L175" s="43"/>
      <c r="M175" s="44"/>
    </row>
    <row r="176" customHeight="1" spans="1:13">
      <c r="A176" s="42"/>
      <c r="B176" s="43"/>
      <c r="C176" s="43"/>
      <c r="D176" s="43"/>
      <c r="E176" s="43"/>
      <c r="F176" s="43"/>
      <c r="G176" s="43"/>
      <c r="H176" s="43"/>
      <c r="I176" s="43"/>
      <c r="J176" s="43"/>
      <c r="K176" s="43"/>
      <c r="L176" s="43"/>
      <c r="M176" s="44"/>
    </row>
    <row r="177" customHeight="1" spans="1:13">
      <c r="A177" s="42"/>
      <c r="B177" s="43"/>
      <c r="C177" s="43"/>
      <c r="D177" s="43"/>
      <c r="E177" s="43"/>
      <c r="F177" s="43"/>
      <c r="G177" s="43"/>
      <c r="H177" s="43"/>
      <c r="I177" s="43"/>
      <c r="J177" s="43"/>
      <c r="K177" s="43"/>
      <c r="L177" s="43"/>
      <c r="M177" s="44"/>
    </row>
    <row r="178" customHeight="1" spans="1:13">
      <c r="A178" s="42"/>
      <c r="B178" s="43"/>
      <c r="C178" s="43"/>
      <c r="D178" s="43"/>
      <c r="E178" s="43"/>
      <c r="F178" s="43"/>
      <c r="G178" s="43"/>
      <c r="H178" s="43"/>
      <c r="I178" s="43"/>
      <c r="J178" s="43"/>
      <c r="K178" s="43"/>
      <c r="L178" s="43"/>
      <c r="M178" s="44"/>
    </row>
    <row r="179" customHeight="1" spans="1:13">
      <c r="A179" s="42"/>
      <c r="B179" s="43"/>
      <c r="C179" s="43"/>
      <c r="D179" s="43"/>
      <c r="E179" s="43"/>
      <c r="F179" s="43"/>
      <c r="G179" s="43"/>
      <c r="H179" s="43"/>
      <c r="I179" s="43"/>
      <c r="J179" s="43"/>
      <c r="K179" s="43"/>
      <c r="L179" s="43"/>
      <c r="M179" s="44"/>
    </row>
    <row r="180" customHeight="1" spans="1:13">
      <c r="A180" s="42"/>
      <c r="B180" s="43"/>
      <c r="C180" s="43"/>
      <c r="D180" s="43"/>
      <c r="E180" s="43"/>
      <c r="F180" s="43"/>
      <c r="G180" s="43"/>
      <c r="H180" s="43"/>
      <c r="I180" s="43"/>
      <c r="J180" s="43"/>
      <c r="K180" s="43"/>
      <c r="L180" s="43"/>
      <c r="M180" s="44"/>
    </row>
    <row r="181" customHeight="1" spans="1:13">
      <c r="A181" s="42"/>
      <c r="B181" s="43"/>
      <c r="C181" s="43"/>
      <c r="D181" s="43"/>
      <c r="E181" s="43"/>
      <c r="F181" s="43"/>
      <c r="G181" s="43"/>
      <c r="H181" s="43"/>
      <c r="I181" s="43"/>
      <c r="J181" s="43"/>
      <c r="K181" s="43"/>
      <c r="L181" s="43"/>
      <c r="M181" s="44"/>
    </row>
    <row r="182" customHeight="1" spans="1:13">
      <c r="A182" s="42"/>
      <c r="B182" s="43"/>
      <c r="C182" s="43"/>
      <c r="D182" s="43"/>
      <c r="E182" s="43"/>
      <c r="F182" s="43"/>
      <c r="G182" s="43"/>
      <c r="H182" s="43"/>
      <c r="I182" s="43"/>
      <c r="J182" s="43"/>
      <c r="K182" s="43"/>
      <c r="L182" s="43"/>
      <c r="M182" s="44"/>
    </row>
    <row r="183" customHeight="1" spans="1:13">
      <c r="A183" s="42"/>
      <c r="B183" s="43"/>
      <c r="C183" s="43"/>
      <c r="D183" s="43"/>
      <c r="E183" s="43"/>
      <c r="F183" s="43"/>
      <c r="G183" s="43"/>
      <c r="H183" s="43"/>
      <c r="I183" s="43"/>
      <c r="J183" s="43"/>
      <c r="K183" s="43"/>
      <c r="L183" s="43"/>
      <c r="M183" s="44"/>
    </row>
    <row r="184" customHeight="1" spans="1:13">
      <c r="A184" s="42"/>
      <c r="B184" s="43"/>
      <c r="C184" s="43"/>
      <c r="D184" s="43"/>
      <c r="E184" s="43"/>
      <c r="F184" s="43"/>
      <c r="G184" s="43"/>
      <c r="H184" s="43"/>
      <c r="I184" s="43"/>
      <c r="J184" s="43"/>
      <c r="K184" s="43"/>
      <c r="L184" s="43"/>
      <c r="M184" s="44"/>
    </row>
    <row r="185" customHeight="1" spans="1:13">
      <c r="A185" s="42"/>
      <c r="B185" s="43"/>
      <c r="C185" s="43"/>
      <c r="D185" s="43"/>
      <c r="E185" s="43"/>
      <c r="F185" s="43"/>
      <c r="G185" s="43"/>
      <c r="H185" s="43"/>
      <c r="I185" s="43"/>
      <c r="J185" s="43"/>
      <c r="K185" s="43"/>
      <c r="L185" s="43"/>
      <c r="M185" s="44"/>
    </row>
    <row r="186" customHeight="1" spans="1:13">
      <c r="A186" s="42"/>
      <c r="B186" s="43"/>
      <c r="C186" s="43"/>
      <c r="D186" s="43"/>
      <c r="E186" s="43"/>
      <c r="F186" s="43"/>
      <c r="G186" s="43"/>
      <c r="H186" s="43"/>
      <c r="I186" s="43"/>
      <c r="J186" s="43"/>
      <c r="K186" s="43"/>
      <c r="L186" s="43"/>
      <c r="M186" s="44"/>
    </row>
    <row r="187" customHeight="1" spans="1:13">
      <c r="A187" s="42"/>
      <c r="B187" s="43"/>
      <c r="C187" s="43"/>
      <c r="D187" s="43"/>
      <c r="E187" s="43"/>
      <c r="F187" s="43"/>
      <c r="G187" s="43"/>
      <c r="H187" s="43"/>
      <c r="I187" s="43"/>
      <c r="J187" s="43"/>
      <c r="K187" s="43"/>
      <c r="L187" s="43"/>
      <c r="M187" s="44"/>
    </row>
    <row r="188" customHeight="1" spans="1:13">
      <c r="A188" s="42"/>
      <c r="B188" s="43"/>
      <c r="C188" s="43"/>
      <c r="D188" s="43"/>
      <c r="E188" s="43"/>
      <c r="F188" s="43"/>
      <c r="G188" s="43"/>
      <c r="H188" s="43"/>
      <c r="I188" s="43"/>
      <c r="J188" s="43"/>
      <c r="K188" s="43"/>
      <c r="L188" s="43"/>
      <c r="M188" s="44"/>
    </row>
    <row r="189" customHeight="1" spans="1:13">
      <c r="A189" s="42"/>
      <c r="B189" s="43"/>
      <c r="C189" s="43"/>
      <c r="D189" s="43"/>
      <c r="E189" s="43"/>
      <c r="F189" s="43"/>
      <c r="G189" s="43"/>
      <c r="H189" s="43"/>
      <c r="I189" s="43"/>
      <c r="J189" s="43"/>
      <c r="K189" s="43"/>
      <c r="L189" s="43"/>
      <c r="M189" s="44"/>
    </row>
    <row r="190" customHeight="1" spans="1:13">
      <c r="A190" s="42"/>
      <c r="B190" s="43"/>
      <c r="C190" s="43"/>
      <c r="D190" s="43"/>
      <c r="E190" s="43"/>
      <c r="F190" s="43"/>
      <c r="G190" s="43"/>
      <c r="H190" s="43"/>
      <c r="I190" s="43"/>
      <c r="J190" s="43"/>
      <c r="K190" s="43"/>
      <c r="L190" s="43"/>
      <c r="M190" s="44"/>
    </row>
    <row r="191" customHeight="1" spans="1:13">
      <c r="A191" s="42"/>
      <c r="B191" s="43"/>
      <c r="C191" s="43"/>
      <c r="D191" s="43"/>
      <c r="E191" s="43"/>
      <c r="F191" s="43"/>
      <c r="G191" s="43"/>
      <c r="H191" s="43"/>
      <c r="I191" s="43"/>
      <c r="J191" s="43"/>
      <c r="K191" s="43"/>
      <c r="L191" s="43"/>
      <c r="M191" s="44"/>
    </row>
    <row r="192" customHeight="1" spans="1:13">
      <c r="A192" s="42"/>
      <c r="B192" s="43"/>
      <c r="C192" s="43"/>
      <c r="D192" s="43"/>
      <c r="E192" s="43"/>
      <c r="F192" s="43"/>
      <c r="G192" s="43"/>
      <c r="H192" s="43"/>
      <c r="I192" s="43"/>
      <c r="J192" s="43"/>
      <c r="K192" s="43"/>
      <c r="L192" s="43"/>
      <c r="M192" s="44"/>
    </row>
    <row r="193" customHeight="1" spans="1:13">
      <c r="A193" s="42"/>
      <c r="B193" s="43"/>
      <c r="C193" s="43"/>
      <c r="D193" s="43"/>
      <c r="E193" s="43"/>
      <c r="F193" s="43"/>
      <c r="G193" s="43"/>
      <c r="H193" s="43"/>
      <c r="I193" s="43"/>
      <c r="J193" s="43"/>
      <c r="K193" s="43"/>
      <c r="L193" s="43"/>
      <c r="M193" s="44"/>
    </row>
    <row r="194" customHeight="1" spans="1:13">
      <c r="A194" s="42"/>
      <c r="B194" s="43"/>
      <c r="C194" s="43"/>
      <c r="D194" s="43"/>
      <c r="E194" s="43"/>
      <c r="F194" s="43"/>
      <c r="G194" s="43"/>
      <c r="H194" s="43"/>
      <c r="I194" s="43"/>
      <c r="J194" s="43"/>
      <c r="K194" s="43"/>
      <c r="L194" s="43"/>
      <c r="M194" s="44"/>
    </row>
    <row r="195" customHeight="1" spans="1:13">
      <c r="A195" s="42"/>
      <c r="B195" s="43"/>
      <c r="C195" s="43"/>
      <c r="D195" s="43"/>
      <c r="E195" s="43"/>
      <c r="F195" s="43"/>
      <c r="G195" s="43"/>
      <c r="H195" s="43"/>
      <c r="I195" s="43"/>
      <c r="J195" s="43"/>
      <c r="K195" s="43"/>
      <c r="L195" s="43"/>
      <c r="M195" s="44"/>
    </row>
    <row r="196" customHeight="1" spans="1:13">
      <c r="A196" s="42"/>
      <c r="B196" s="43"/>
      <c r="C196" s="43"/>
      <c r="D196" s="43"/>
      <c r="E196" s="43"/>
      <c r="F196" s="43"/>
      <c r="G196" s="43"/>
      <c r="H196" s="43"/>
      <c r="I196" s="43"/>
      <c r="J196" s="43"/>
      <c r="K196" s="43"/>
      <c r="L196" s="43"/>
      <c r="M196" s="44"/>
    </row>
    <row r="197" customHeight="1" spans="1:13">
      <c r="A197" s="42"/>
      <c r="B197" s="43"/>
      <c r="C197" s="43"/>
      <c r="D197" s="43"/>
      <c r="E197" s="43"/>
      <c r="F197" s="43"/>
      <c r="G197" s="43"/>
      <c r="H197" s="43"/>
      <c r="I197" s="43"/>
      <c r="J197" s="43"/>
      <c r="K197" s="43"/>
      <c r="L197" s="43"/>
      <c r="M197" s="44"/>
    </row>
    <row r="198" customHeight="1" spans="1:13">
      <c r="A198" s="42"/>
      <c r="B198" s="43"/>
      <c r="C198" s="43"/>
      <c r="D198" s="43"/>
      <c r="E198" s="43"/>
      <c r="F198" s="43"/>
      <c r="G198" s="43"/>
      <c r="H198" s="43"/>
      <c r="I198" s="43"/>
      <c r="J198" s="43"/>
      <c r="K198" s="43"/>
      <c r="L198" s="43"/>
      <c r="M198" s="44"/>
    </row>
    <row r="199" customHeight="1" spans="1:13">
      <c r="A199" s="42"/>
      <c r="B199" s="43"/>
      <c r="C199" s="43"/>
      <c r="D199" s="43"/>
      <c r="E199" s="43"/>
      <c r="F199" s="43"/>
      <c r="G199" s="43"/>
      <c r="H199" s="43"/>
      <c r="I199" s="43"/>
      <c r="J199" s="43"/>
      <c r="K199" s="43"/>
      <c r="L199" s="43"/>
      <c r="M199" s="44"/>
    </row>
    <row r="200" customHeight="1" spans="1:13">
      <c r="A200" s="42"/>
      <c r="B200" s="43"/>
      <c r="C200" s="43"/>
      <c r="D200" s="43"/>
      <c r="E200" s="43"/>
      <c r="F200" s="43"/>
      <c r="G200" s="43"/>
      <c r="H200" s="43"/>
      <c r="I200" s="43"/>
      <c r="J200" s="43"/>
      <c r="K200" s="43"/>
      <c r="L200" s="43"/>
      <c r="M200" s="44"/>
    </row>
    <row r="201" customHeight="1" spans="1:13">
      <c r="A201" s="42"/>
      <c r="B201" s="43"/>
      <c r="C201" s="43"/>
      <c r="D201" s="43"/>
      <c r="E201" s="43"/>
      <c r="F201" s="43"/>
      <c r="G201" s="43"/>
      <c r="H201" s="43"/>
      <c r="I201" s="43"/>
      <c r="J201" s="43"/>
      <c r="K201" s="43"/>
      <c r="L201" s="43"/>
      <c r="M201" s="44"/>
    </row>
    <row r="202" ht="15" customHeight="1" spans="1:13">
      <c r="A202" s="42"/>
      <c r="B202" s="43"/>
      <c r="C202" s="43"/>
      <c r="D202" s="43"/>
      <c r="E202" s="43"/>
      <c r="F202" s="43"/>
      <c r="G202" s="43"/>
      <c r="H202" s="43"/>
      <c r="I202" s="43"/>
      <c r="J202" s="43"/>
      <c r="K202" s="43"/>
      <c r="L202" s="43"/>
      <c r="M202" s="44"/>
    </row>
    <row r="203" customHeight="1" spans="1:13">
      <c r="A203" s="42"/>
      <c r="B203" s="43"/>
      <c r="C203" s="43"/>
      <c r="D203" s="43"/>
      <c r="E203" s="43"/>
      <c r="F203" s="43"/>
      <c r="G203" s="43"/>
      <c r="H203" s="43"/>
      <c r="I203" s="43"/>
      <c r="J203" s="43"/>
      <c r="K203" s="43"/>
      <c r="L203" s="43"/>
      <c r="M203" s="44"/>
    </row>
    <row r="204" customHeight="1" spans="1:13">
      <c r="A204" s="42"/>
      <c r="B204" s="43"/>
      <c r="C204" s="43"/>
      <c r="D204" s="43"/>
      <c r="E204" s="43"/>
      <c r="F204" s="43"/>
      <c r="G204" s="43"/>
      <c r="H204" s="43"/>
      <c r="I204" s="43"/>
      <c r="J204" s="43"/>
      <c r="K204" s="43"/>
      <c r="L204" s="43"/>
      <c r="M204" s="44"/>
    </row>
    <row r="205" customHeight="1" spans="1:13">
      <c r="A205" s="42"/>
      <c r="B205" s="43"/>
      <c r="C205" s="43"/>
      <c r="D205" s="43"/>
      <c r="E205" s="43"/>
      <c r="F205" s="43"/>
      <c r="G205" s="43"/>
      <c r="H205" s="43"/>
      <c r="I205" s="43"/>
      <c r="J205" s="43"/>
      <c r="K205" s="43"/>
      <c r="L205" s="43"/>
      <c r="M205" s="44"/>
    </row>
    <row r="206" customHeight="1" spans="1:13">
      <c r="A206" s="42"/>
      <c r="B206" s="43"/>
      <c r="C206" s="43"/>
      <c r="D206" s="43"/>
      <c r="E206" s="43"/>
      <c r="F206" s="43"/>
      <c r="G206" s="43"/>
      <c r="H206" s="43"/>
      <c r="I206" s="43"/>
      <c r="J206" s="43"/>
      <c r="K206" s="43"/>
      <c r="L206" s="43"/>
      <c r="M206" s="44"/>
    </row>
    <row r="207" ht="15" customHeight="1" spans="1:13">
      <c r="A207" s="42"/>
      <c r="B207" s="43"/>
      <c r="C207" s="43"/>
      <c r="D207" s="43"/>
      <c r="E207" s="43"/>
      <c r="F207" s="43"/>
      <c r="G207" s="43"/>
      <c r="H207" s="43"/>
      <c r="I207" s="43"/>
      <c r="J207" s="43"/>
      <c r="K207" s="43"/>
      <c r="L207" s="43"/>
      <c r="M207" s="44"/>
    </row>
    <row r="208" customHeight="1" spans="1:13">
      <c r="A208" s="42"/>
      <c r="B208" s="43"/>
      <c r="C208" s="43"/>
      <c r="D208" s="43"/>
      <c r="E208" s="43"/>
      <c r="F208" s="43"/>
      <c r="G208" s="43"/>
      <c r="H208" s="43"/>
      <c r="I208" s="43"/>
      <c r="J208" s="43"/>
      <c r="K208" s="43"/>
      <c r="L208" s="43"/>
      <c r="M208" s="44"/>
    </row>
    <row r="209" customHeight="1" spans="1:13">
      <c r="A209" s="42"/>
      <c r="B209" s="43"/>
      <c r="C209" s="43"/>
      <c r="D209" s="43"/>
      <c r="E209" s="43"/>
      <c r="F209" s="43"/>
      <c r="G209" s="43"/>
      <c r="H209" s="43"/>
      <c r="I209" s="43"/>
      <c r="J209" s="43"/>
      <c r="K209" s="43"/>
      <c r="L209" s="43"/>
      <c r="M209" s="44"/>
    </row>
    <row r="210" ht="15" customHeight="1" spans="1:13">
      <c r="A210" s="42"/>
      <c r="B210" s="43"/>
      <c r="C210" s="43"/>
      <c r="D210" s="43"/>
      <c r="E210" s="43"/>
      <c r="F210" s="43"/>
      <c r="G210" s="43"/>
      <c r="H210" s="43"/>
      <c r="I210" s="43"/>
      <c r="J210" s="43"/>
      <c r="K210" s="43"/>
      <c r="L210" s="43"/>
      <c r="M210" s="44"/>
    </row>
    <row r="211" customHeight="1" spans="1:13">
      <c r="A211" s="42"/>
      <c r="B211" s="43"/>
      <c r="C211" s="43"/>
      <c r="D211" s="43"/>
      <c r="E211" s="43"/>
      <c r="F211" s="43"/>
      <c r="G211" s="43"/>
      <c r="H211" s="43"/>
      <c r="I211" s="43"/>
      <c r="J211" s="43"/>
      <c r="K211" s="43"/>
      <c r="L211" s="43"/>
      <c r="M211" s="44"/>
    </row>
    <row r="212" customHeight="1" spans="1:13">
      <c r="A212" s="42"/>
      <c r="B212" s="43"/>
      <c r="C212" s="43"/>
      <c r="D212" s="43"/>
      <c r="E212" s="43"/>
      <c r="F212" s="43"/>
      <c r="G212" s="43"/>
      <c r="H212" s="43"/>
      <c r="I212" s="43"/>
      <c r="J212" s="43"/>
      <c r="K212" s="43"/>
      <c r="L212" s="43"/>
      <c r="M212" s="44"/>
    </row>
  </sheetData>
  <mergeCells count="20">
    <mergeCell ref="A1:C1"/>
    <mergeCell ref="E1:F1"/>
    <mergeCell ref="G1:H1"/>
    <mergeCell ref="I1:M1"/>
    <mergeCell ref="D2:E2"/>
    <mergeCell ref="D3:E3"/>
    <mergeCell ref="D4:E4"/>
    <mergeCell ref="D5:E5"/>
    <mergeCell ref="F5:H5"/>
    <mergeCell ref="I5:M5"/>
    <mergeCell ref="D6:E6"/>
    <mergeCell ref="F6:H6"/>
    <mergeCell ref="I6:M6"/>
    <mergeCell ref="A7:H53"/>
    <mergeCell ref="I7:M53"/>
    <mergeCell ref="A54:M104"/>
    <mergeCell ref="A105:M158"/>
    <mergeCell ref="A159:M212"/>
    <mergeCell ref="F2:H4"/>
    <mergeCell ref="I2:M4"/>
  </mergeCells>
  <dataValidations count="1">
    <dataValidation type="list" allowBlank="1" showInputMessage="1" showErrorMessage="1" sqref="I5">
      <formula1>"YES,NO"</formula1>
    </dataValidation>
  </dataValidations>
  <printOptions horizontalCentered="1" gridLines="1"/>
  <pageMargins left="0.7" right="0.7" top="0.75" bottom="0.75" header="0" footer="0"/>
  <pageSetup paperSize="1" scale="62" fitToHeight="0" pageOrder="overThenDown" orientation="landscape" cellComments="atEnd"/>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000"/>
  <sheetViews>
    <sheetView workbookViewId="0">
      <selection activeCell="O36" sqref="O36"/>
    </sheetView>
  </sheetViews>
  <sheetFormatPr defaultColWidth="12.6637168141593" defaultRowHeight="15.75" customHeight="1"/>
  <cols>
    <col min="1" max="1" width="17" customWidth="1"/>
    <col min="2" max="2" width="25.1061946902655" customWidth="1"/>
    <col min="3" max="3" width="21.7787610619469" customWidth="1"/>
    <col min="4" max="4" width="17.7787610619469" customWidth="1"/>
    <col min="5" max="5" width="20" customWidth="1"/>
    <col min="6" max="13" width="6.66371681415929" customWidth="1"/>
    <col min="14" max="14" width="7.10619469026549" customWidth="1"/>
    <col min="15" max="26" width="6.66371681415929" customWidth="1"/>
  </cols>
  <sheetData>
    <row r="1" ht="33.75" customHeight="1" spans="1:12">
      <c r="A1" s="633" t="s">
        <v>4</v>
      </c>
      <c r="B1" s="634"/>
      <c r="C1" s="635"/>
      <c r="D1" s="636" t="s">
        <v>1</v>
      </c>
      <c r="E1" s="637" t="e">
        <f>#REF!</f>
        <v>#REF!</v>
      </c>
      <c r="F1" s="638"/>
      <c r="G1" s="639"/>
      <c r="H1" s="639"/>
      <c r="I1" s="639"/>
      <c r="J1" s="639"/>
      <c r="K1" s="639"/>
      <c r="L1" s="658"/>
    </row>
    <row r="2" ht="13.5" customHeight="1" spans="1:12">
      <c r="A2" s="640" t="e">
        <f>#REF!</f>
        <v>#REF!</v>
      </c>
      <c r="B2" s="641" t="e">
        <f>#REF!</f>
        <v>#REF!</v>
      </c>
      <c r="C2" s="642" t="e">
        <f>#REF!</f>
        <v>#REF!</v>
      </c>
      <c r="D2" s="643" t="e">
        <f>#REF!</f>
        <v>#REF!</v>
      </c>
      <c r="E2" s="644"/>
      <c r="F2" s="128" t="s">
        <v>5</v>
      </c>
      <c r="G2" s="128"/>
      <c r="H2" s="128"/>
      <c r="I2" s="659" t="e">
        <f>#REF!</f>
        <v>#REF!</v>
      </c>
      <c r="J2" s="660"/>
      <c r="K2" s="660"/>
      <c r="L2" s="661"/>
    </row>
    <row r="3" ht="13.5" customHeight="1" spans="1:12">
      <c r="A3" s="645" t="e">
        <f>#REF!</f>
        <v>#REF!</v>
      </c>
      <c r="B3" s="641" t="e">
        <f>#REF!</f>
        <v>#REF!</v>
      </c>
      <c r="C3" s="642" t="e">
        <f>#REF!</f>
        <v>#REF!</v>
      </c>
      <c r="D3" s="647" t="e">
        <f>#REF!</f>
        <v>#REF!</v>
      </c>
      <c r="E3" s="648"/>
      <c r="F3" s="135"/>
      <c r="G3" s="135"/>
      <c r="H3" s="135"/>
      <c r="I3" s="659"/>
      <c r="J3" s="660"/>
      <c r="K3" s="660"/>
      <c r="L3" s="661"/>
    </row>
    <row r="4" ht="13.5" customHeight="1" spans="1:12">
      <c r="A4" s="645" t="e">
        <f>#REF!</f>
        <v>#REF!</v>
      </c>
      <c r="B4" s="641" t="e">
        <f>#REF!</f>
        <v>#REF!</v>
      </c>
      <c r="C4" s="642" t="e">
        <f>#REF!</f>
        <v>#REF!</v>
      </c>
      <c r="D4" s="647" t="e">
        <f>#REF!</f>
        <v>#REF!</v>
      </c>
      <c r="E4" s="648"/>
      <c r="F4" s="135"/>
      <c r="G4" s="135"/>
      <c r="H4" s="135"/>
      <c r="I4" s="662"/>
      <c r="J4" s="663"/>
      <c r="K4" s="663"/>
      <c r="L4" s="664"/>
    </row>
    <row r="5" ht="13.5" customHeight="1" spans="1:12">
      <c r="A5" s="645" t="e">
        <f>#REF!</f>
        <v>#REF!</v>
      </c>
      <c r="B5" s="641" t="e">
        <f>#REF!</f>
        <v>#REF!</v>
      </c>
      <c r="C5" s="642" t="e">
        <f>#REF!</f>
        <v>#REF!</v>
      </c>
      <c r="D5" s="647" t="e">
        <f>#REF!</f>
        <v>#REF!</v>
      </c>
      <c r="E5" s="648"/>
      <c r="F5" s="87" t="s">
        <v>3</v>
      </c>
      <c r="G5" s="88"/>
      <c r="H5" s="89"/>
      <c r="I5" s="166" t="e">
        <f>#REF!</f>
        <v>#REF!</v>
      </c>
      <c r="J5" s="166"/>
      <c r="K5" s="166"/>
      <c r="L5" s="166"/>
    </row>
    <row r="6" ht="13.5" customHeight="1" spans="1:12">
      <c r="A6" s="649" t="e">
        <f>#REF!</f>
        <v>#REF!</v>
      </c>
      <c r="B6" s="650" t="e">
        <f>#REF!</f>
        <v>#REF!</v>
      </c>
      <c r="C6" s="651" t="e">
        <f>#REF!</f>
        <v>#REF!</v>
      </c>
      <c r="D6" s="652" t="e">
        <f>#REF!</f>
        <v>#REF!</v>
      </c>
      <c r="E6" s="653"/>
      <c r="F6" s="95" t="s">
        <v>6</v>
      </c>
      <c r="G6" s="96"/>
      <c r="H6" s="97"/>
      <c r="I6" s="166" t="e">
        <f>#REF!</f>
        <v>#REF!</v>
      </c>
      <c r="J6" s="166"/>
      <c r="K6" s="166"/>
      <c r="L6" s="166"/>
    </row>
    <row r="7" ht="13.5" customHeight="1" spans="1:12">
      <c r="A7" s="654"/>
      <c r="B7" s="655"/>
      <c r="C7" s="655"/>
      <c r="D7" s="655"/>
      <c r="E7" s="655"/>
      <c r="F7" s="655"/>
      <c r="G7" s="655"/>
      <c r="H7" s="655"/>
      <c r="I7" s="655"/>
      <c r="J7" s="655"/>
      <c r="K7" s="655"/>
      <c r="L7" s="655"/>
    </row>
    <row r="8" ht="13.5" customHeight="1" spans="1:12">
      <c r="A8" s="656"/>
      <c r="B8" s="657"/>
      <c r="C8" s="657"/>
      <c r="D8" s="657"/>
      <c r="E8" s="657"/>
      <c r="F8" s="657"/>
      <c r="G8" s="657"/>
      <c r="H8" s="657"/>
      <c r="I8" s="657"/>
      <c r="J8" s="657"/>
      <c r="K8" s="657"/>
      <c r="L8" s="656"/>
    </row>
    <row r="9" ht="13.5" customHeight="1" spans="1:12">
      <c r="A9" s="656"/>
      <c r="B9" s="657"/>
      <c r="C9" s="657"/>
      <c r="D9" s="657"/>
      <c r="E9" s="657"/>
      <c r="F9" s="657"/>
      <c r="G9" s="657"/>
      <c r="H9" s="657"/>
      <c r="I9" s="657"/>
      <c r="J9" s="657"/>
      <c r="K9" s="657"/>
      <c r="L9" s="656"/>
    </row>
    <row r="10" ht="13.5" customHeight="1" spans="1:12">
      <c r="A10" s="656"/>
      <c r="B10" s="657"/>
      <c r="C10" s="657"/>
      <c r="D10" s="657"/>
      <c r="E10" s="657"/>
      <c r="F10" s="657"/>
      <c r="G10" s="657"/>
      <c r="H10" s="657"/>
      <c r="I10" s="657"/>
      <c r="J10" s="657"/>
      <c r="K10" s="657"/>
      <c r="L10" s="656"/>
    </row>
    <row r="11" ht="13.5" customHeight="1" spans="1:12">
      <c r="A11" s="656"/>
      <c r="B11" s="657"/>
      <c r="C11" s="657"/>
      <c r="D11" s="657"/>
      <c r="E11" s="657"/>
      <c r="F11" s="657"/>
      <c r="G11" s="657"/>
      <c r="H11" s="657"/>
      <c r="I11" s="657"/>
      <c r="J11" s="657"/>
      <c r="K11" s="657"/>
      <c r="L11" s="656"/>
    </row>
    <row r="12" ht="13.5" customHeight="1" spans="1:12">
      <c r="A12" s="656"/>
      <c r="B12" s="657"/>
      <c r="C12" s="657"/>
      <c r="D12" s="657"/>
      <c r="E12" s="657"/>
      <c r="F12" s="657"/>
      <c r="G12" s="657"/>
      <c r="H12" s="657"/>
      <c r="I12" s="657"/>
      <c r="J12" s="657"/>
      <c r="K12" s="657"/>
      <c r="L12" s="656"/>
    </row>
    <row r="13" ht="13.5" customHeight="1" spans="1:12">
      <c r="A13" s="656"/>
      <c r="B13" s="657"/>
      <c r="C13" s="657"/>
      <c r="D13" s="657"/>
      <c r="E13" s="657"/>
      <c r="F13" s="657"/>
      <c r="G13" s="657"/>
      <c r="H13" s="657"/>
      <c r="I13" s="657"/>
      <c r="J13" s="657"/>
      <c r="K13" s="657"/>
      <c r="L13" s="656"/>
    </row>
    <row r="14" ht="13.5" customHeight="1" spans="1:12">
      <c r="A14" s="656"/>
      <c r="B14" s="657"/>
      <c r="C14" s="657"/>
      <c r="D14" s="657"/>
      <c r="E14" s="657"/>
      <c r="F14" s="657"/>
      <c r="G14" s="657"/>
      <c r="H14" s="657"/>
      <c r="I14" s="657"/>
      <c r="J14" s="657"/>
      <c r="K14" s="657"/>
      <c r="L14" s="656"/>
    </row>
    <row r="15" ht="13.5" customHeight="1" spans="1:12">
      <c r="A15" s="656"/>
      <c r="B15" s="657"/>
      <c r="C15" s="657"/>
      <c r="D15" s="657"/>
      <c r="E15" s="657"/>
      <c r="F15" s="657"/>
      <c r="G15" s="657"/>
      <c r="H15" s="657"/>
      <c r="I15" s="657"/>
      <c r="J15" s="657"/>
      <c r="K15" s="657"/>
      <c r="L15" s="656"/>
    </row>
    <row r="16" ht="13.5" customHeight="1" spans="1:12">
      <c r="A16" s="656"/>
      <c r="B16" s="657"/>
      <c r="C16" s="657"/>
      <c r="D16" s="657"/>
      <c r="E16" s="657"/>
      <c r="F16" s="657"/>
      <c r="G16" s="657"/>
      <c r="H16" s="657"/>
      <c r="I16" s="657"/>
      <c r="J16" s="657"/>
      <c r="K16" s="657"/>
      <c r="L16" s="656"/>
    </row>
    <row r="17" ht="13.5" customHeight="1" spans="1:12">
      <c r="A17" s="656"/>
      <c r="B17" s="657"/>
      <c r="C17" s="657"/>
      <c r="D17" s="657"/>
      <c r="E17" s="657"/>
      <c r="F17" s="657"/>
      <c r="G17" s="657"/>
      <c r="H17" s="657"/>
      <c r="I17" s="657"/>
      <c r="J17" s="657"/>
      <c r="K17" s="657"/>
      <c r="L17" s="656"/>
    </row>
    <row r="18" ht="13.5" customHeight="1" spans="1:12">
      <c r="A18" s="656"/>
      <c r="B18" s="657"/>
      <c r="C18" s="657"/>
      <c r="D18" s="657"/>
      <c r="E18" s="657"/>
      <c r="F18" s="657"/>
      <c r="G18" s="657"/>
      <c r="H18" s="657"/>
      <c r="I18" s="657"/>
      <c r="J18" s="657"/>
      <c r="K18" s="657"/>
      <c r="L18" s="656"/>
    </row>
    <row r="19" ht="13.5" customHeight="1" spans="1:12">
      <c r="A19" s="656"/>
      <c r="B19" s="657"/>
      <c r="C19" s="657"/>
      <c r="D19" s="657"/>
      <c r="E19" s="657"/>
      <c r="F19" s="657"/>
      <c r="G19" s="657"/>
      <c r="H19" s="657"/>
      <c r="I19" s="657"/>
      <c r="J19" s="657"/>
      <c r="K19" s="657"/>
      <c r="L19" s="656"/>
    </row>
    <row r="20" ht="13.5" customHeight="1" spans="1:12">
      <c r="A20" s="656"/>
      <c r="B20" s="657"/>
      <c r="C20" s="657"/>
      <c r="D20" s="657"/>
      <c r="E20" s="657"/>
      <c r="F20" s="657"/>
      <c r="G20" s="657"/>
      <c r="H20" s="657"/>
      <c r="I20" s="657"/>
      <c r="J20" s="657"/>
      <c r="K20" s="657"/>
      <c r="L20" s="656"/>
    </row>
    <row r="21" ht="13.5" customHeight="1" spans="1:12">
      <c r="A21" s="656"/>
      <c r="B21" s="657"/>
      <c r="C21" s="657"/>
      <c r="D21" s="657"/>
      <c r="E21" s="657"/>
      <c r="F21" s="657"/>
      <c r="G21" s="657"/>
      <c r="H21" s="657"/>
      <c r="I21" s="657"/>
      <c r="J21" s="657"/>
      <c r="K21" s="657"/>
      <c r="L21" s="656"/>
    </row>
    <row r="22" ht="13.5" customHeight="1" spans="1:12">
      <c r="A22" s="656"/>
      <c r="B22" s="657"/>
      <c r="C22" s="657"/>
      <c r="D22" s="657"/>
      <c r="E22" s="657"/>
      <c r="F22" s="657"/>
      <c r="G22" s="657"/>
      <c r="H22" s="657"/>
      <c r="I22" s="657"/>
      <c r="J22" s="657"/>
      <c r="K22" s="657"/>
      <c r="L22" s="656"/>
    </row>
    <row r="23" ht="13.5" customHeight="1" spans="1:12">
      <c r="A23" s="656"/>
      <c r="B23" s="657"/>
      <c r="C23" s="657"/>
      <c r="D23" s="657"/>
      <c r="E23" s="657"/>
      <c r="F23" s="657"/>
      <c r="G23" s="657"/>
      <c r="H23" s="657"/>
      <c r="I23" s="657"/>
      <c r="J23" s="657"/>
      <c r="K23" s="657"/>
      <c r="L23" s="656"/>
    </row>
    <row r="24" ht="13.5" customHeight="1" spans="1:12">
      <c r="A24" s="656"/>
      <c r="B24" s="657"/>
      <c r="C24" s="657"/>
      <c r="D24" s="657"/>
      <c r="E24" s="657"/>
      <c r="F24" s="657"/>
      <c r="G24" s="657"/>
      <c r="H24" s="657"/>
      <c r="I24" s="657"/>
      <c r="J24" s="657"/>
      <c r="K24" s="657"/>
      <c r="L24" s="656"/>
    </row>
    <row r="25" ht="13.5" customHeight="1" spans="1:12">
      <c r="A25" s="656"/>
      <c r="B25" s="657"/>
      <c r="C25" s="657"/>
      <c r="D25" s="657"/>
      <c r="E25" s="657"/>
      <c r="F25" s="657"/>
      <c r="G25" s="657"/>
      <c r="H25" s="657"/>
      <c r="I25" s="657"/>
      <c r="J25" s="657"/>
      <c r="K25" s="657"/>
      <c r="L25" s="656"/>
    </row>
    <row r="26" ht="13.5" customHeight="1" spans="1:12">
      <c r="A26" s="656"/>
      <c r="B26" s="657"/>
      <c r="C26" s="657"/>
      <c r="D26" s="657"/>
      <c r="E26" s="657"/>
      <c r="F26" s="657"/>
      <c r="G26" s="657"/>
      <c r="H26" s="657"/>
      <c r="I26" s="657"/>
      <c r="J26" s="657"/>
      <c r="K26" s="657"/>
      <c r="L26" s="656"/>
    </row>
    <row r="27" ht="13.5" customHeight="1" spans="1:12">
      <c r="A27" s="656"/>
      <c r="B27" s="657"/>
      <c r="C27" s="657"/>
      <c r="D27" s="657"/>
      <c r="E27" s="657"/>
      <c r="F27" s="657"/>
      <c r="G27" s="657"/>
      <c r="H27" s="657"/>
      <c r="I27" s="657"/>
      <c r="J27" s="657"/>
      <c r="K27" s="657"/>
      <c r="L27" s="656"/>
    </row>
    <row r="28" ht="13.5" customHeight="1" spans="1:12">
      <c r="A28" s="656"/>
      <c r="B28" s="657"/>
      <c r="C28" s="657"/>
      <c r="D28" s="657"/>
      <c r="E28" s="657"/>
      <c r="F28" s="657"/>
      <c r="G28" s="657"/>
      <c r="H28" s="657"/>
      <c r="I28" s="657"/>
      <c r="J28" s="657"/>
      <c r="K28" s="657"/>
      <c r="L28" s="656"/>
    </row>
    <row r="29" ht="13.5" customHeight="1" spans="1:12">
      <c r="A29" s="656"/>
      <c r="B29" s="657"/>
      <c r="C29" s="657"/>
      <c r="D29" s="657"/>
      <c r="E29" s="657"/>
      <c r="F29" s="657"/>
      <c r="G29" s="657"/>
      <c r="H29" s="657"/>
      <c r="I29" s="657"/>
      <c r="J29" s="657"/>
      <c r="K29" s="657"/>
      <c r="L29" s="656"/>
    </row>
    <row r="30" ht="13.5" customHeight="1" spans="1:12">
      <c r="A30" s="656"/>
      <c r="B30" s="657"/>
      <c r="C30" s="657"/>
      <c r="D30" s="657"/>
      <c r="E30" s="657"/>
      <c r="F30" s="657"/>
      <c r="G30" s="657"/>
      <c r="H30" s="657"/>
      <c r="I30" s="657"/>
      <c r="J30" s="657"/>
      <c r="K30" s="657"/>
      <c r="L30" s="656"/>
    </row>
    <row r="31" ht="13.5" customHeight="1" spans="1:12">
      <c r="A31" s="656"/>
      <c r="B31" s="657"/>
      <c r="C31" s="657"/>
      <c r="D31" s="657"/>
      <c r="E31" s="657"/>
      <c r="F31" s="657"/>
      <c r="G31" s="657"/>
      <c r="H31" s="657"/>
      <c r="I31" s="657"/>
      <c r="J31" s="657"/>
      <c r="K31" s="657"/>
      <c r="L31" s="656"/>
    </row>
    <row r="32" ht="13.5" customHeight="1" spans="1:12">
      <c r="A32" s="656"/>
      <c r="B32" s="657"/>
      <c r="C32" s="657"/>
      <c r="D32" s="657"/>
      <c r="E32" s="657"/>
      <c r="F32" s="657"/>
      <c r="G32" s="657"/>
      <c r="H32" s="657"/>
      <c r="I32" s="657"/>
      <c r="J32" s="657"/>
      <c r="K32" s="657"/>
      <c r="L32" s="656"/>
    </row>
    <row r="33" ht="13.5" customHeight="1" spans="1:12">
      <c r="A33" s="656"/>
      <c r="B33" s="657"/>
      <c r="C33" s="657"/>
      <c r="D33" s="657"/>
      <c r="E33" s="657"/>
      <c r="F33" s="657"/>
      <c r="G33" s="657"/>
      <c r="H33" s="657"/>
      <c r="I33" s="657"/>
      <c r="J33" s="657"/>
      <c r="K33" s="657"/>
      <c r="L33" s="656"/>
    </row>
    <row r="34" ht="13.5" customHeight="1" spans="1:12">
      <c r="A34" s="656"/>
      <c r="B34" s="657"/>
      <c r="C34" s="657"/>
      <c r="D34" s="657"/>
      <c r="E34" s="657"/>
      <c r="F34" s="657"/>
      <c r="G34" s="657"/>
      <c r="H34" s="657"/>
      <c r="I34" s="657"/>
      <c r="J34" s="657"/>
      <c r="K34" s="657"/>
      <c r="L34" s="656"/>
    </row>
    <row r="35" ht="13.5" customHeight="1" spans="1:12">
      <c r="A35" s="656"/>
      <c r="B35" s="657"/>
      <c r="C35" s="657"/>
      <c r="D35" s="657"/>
      <c r="E35" s="657"/>
      <c r="F35" s="657"/>
      <c r="G35" s="657"/>
      <c r="H35" s="657"/>
      <c r="I35" s="657"/>
      <c r="J35" s="657"/>
      <c r="K35" s="657"/>
      <c r="L35" s="656"/>
    </row>
    <row r="36" ht="13.5" customHeight="1" spans="1:12">
      <c r="A36" s="656"/>
      <c r="B36" s="657"/>
      <c r="C36" s="657"/>
      <c r="D36" s="657"/>
      <c r="E36" s="657"/>
      <c r="F36" s="657"/>
      <c r="G36" s="657"/>
      <c r="H36" s="657"/>
      <c r="I36" s="657"/>
      <c r="J36" s="657"/>
      <c r="K36" s="657"/>
      <c r="L36" s="656"/>
    </row>
    <row r="37" ht="13.5" customHeight="1" spans="1:12">
      <c r="A37" s="656"/>
      <c r="B37" s="657"/>
      <c r="C37" s="657"/>
      <c r="D37" s="657"/>
      <c r="E37" s="657"/>
      <c r="F37" s="657"/>
      <c r="G37" s="657"/>
      <c r="H37" s="657"/>
      <c r="I37" s="657"/>
      <c r="J37" s="657"/>
      <c r="K37" s="657"/>
      <c r="L37" s="656"/>
    </row>
    <row r="38" ht="13.5" customHeight="1" spans="1:12">
      <c r="A38" s="656"/>
      <c r="B38" s="657"/>
      <c r="C38" s="657"/>
      <c r="D38" s="657"/>
      <c r="E38" s="657"/>
      <c r="F38" s="657"/>
      <c r="G38" s="657"/>
      <c r="H38" s="657"/>
      <c r="I38" s="657"/>
      <c r="J38" s="657"/>
      <c r="K38" s="657"/>
      <c r="L38" s="656"/>
    </row>
    <row r="39" ht="13.5" customHeight="1" spans="1:12">
      <c r="A39" s="656"/>
      <c r="B39" s="657"/>
      <c r="C39" s="657"/>
      <c r="D39" s="657"/>
      <c r="E39" s="657"/>
      <c r="F39" s="657"/>
      <c r="G39" s="657"/>
      <c r="H39" s="657"/>
      <c r="I39" s="657"/>
      <c r="J39" s="657"/>
      <c r="K39" s="657"/>
      <c r="L39" s="656"/>
    </row>
    <row r="40" ht="13.5" customHeight="1" spans="1:12">
      <c r="A40" s="656"/>
      <c r="B40" s="657"/>
      <c r="C40" s="657"/>
      <c r="D40" s="657"/>
      <c r="E40" s="657"/>
      <c r="F40" s="657"/>
      <c r="G40" s="657"/>
      <c r="H40" s="657"/>
      <c r="I40" s="657"/>
      <c r="J40" s="657"/>
      <c r="K40" s="657"/>
      <c r="L40" s="656"/>
    </row>
    <row r="41" ht="13.5" customHeight="1" spans="1:12">
      <c r="A41" s="656"/>
      <c r="B41" s="657"/>
      <c r="C41" s="657"/>
      <c r="D41" s="657"/>
      <c r="E41" s="657"/>
      <c r="F41" s="657"/>
      <c r="G41" s="657"/>
      <c r="H41" s="657"/>
      <c r="I41" s="657"/>
      <c r="J41" s="657"/>
      <c r="K41" s="657"/>
      <c r="L41" s="656"/>
    </row>
    <row r="42" ht="13.5" customHeight="1" spans="1:12">
      <c r="A42" s="656"/>
      <c r="B42" s="657"/>
      <c r="C42" s="657"/>
      <c r="D42" s="657"/>
      <c r="E42" s="657"/>
      <c r="F42" s="657"/>
      <c r="G42" s="657"/>
      <c r="H42" s="657"/>
      <c r="I42" s="657"/>
      <c r="J42" s="657"/>
      <c r="K42" s="657"/>
      <c r="L42" s="656"/>
    </row>
    <row r="43" ht="13.5" customHeight="1" spans="1:12">
      <c r="A43" s="656"/>
      <c r="B43" s="657"/>
      <c r="C43" s="657"/>
      <c r="D43" s="657"/>
      <c r="E43" s="657"/>
      <c r="F43" s="657"/>
      <c r="G43" s="657"/>
      <c r="H43" s="657"/>
      <c r="I43" s="657"/>
      <c r="J43" s="657"/>
      <c r="K43" s="657"/>
      <c r="L43" s="656"/>
    </row>
    <row r="44" ht="13.5" customHeight="1" spans="1:12">
      <c r="A44" s="656"/>
      <c r="B44" s="657"/>
      <c r="C44" s="657"/>
      <c r="D44" s="657"/>
      <c r="E44" s="657"/>
      <c r="F44" s="657"/>
      <c r="G44" s="657"/>
      <c r="H44" s="657"/>
      <c r="I44" s="657"/>
      <c r="J44" s="657"/>
      <c r="K44" s="657"/>
      <c r="L44" s="656"/>
    </row>
    <row r="45" ht="13.5" customHeight="1" spans="1:12">
      <c r="A45" s="656"/>
      <c r="B45" s="657"/>
      <c r="C45" s="657"/>
      <c r="D45" s="657"/>
      <c r="E45" s="657"/>
      <c r="F45" s="657"/>
      <c r="G45" s="657"/>
      <c r="H45" s="657"/>
      <c r="I45" s="657"/>
      <c r="J45" s="657"/>
      <c r="K45" s="657"/>
      <c r="L45" s="656"/>
    </row>
    <row r="46" ht="13.5" customHeight="1" spans="1:12">
      <c r="A46" s="656"/>
      <c r="B46" s="657"/>
      <c r="C46" s="657"/>
      <c r="D46" s="657"/>
      <c r="E46" s="657"/>
      <c r="F46" s="657"/>
      <c r="G46" s="657"/>
      <c r="H46" s="657"/>
      <c r="I46" s="657"/>
      <c r="J46" s="657"/>
      <c r="K46" s="657"/>
      <c r="L46" s="656"/>
    </row>
    <row r="47" ht="13.5" customHeight="1" spans="1:12">
      <c r="A47" s="656"/>
      <c r="B47" s="657"/>
      <c r="C47" s="657"/>
      <c r="D47" s="657"/>
      <c r="E47" s="657"/>
      <c r="F47" s="657"/>
      <c r="G47" s="657"/>
      <c r="H47" s="657"/>
      <c r="I47" s="657"/>
      <c r="J47" s="657"/>
      <c r="K47" s="657"/>
      <c r="L47" s="656"/>
    </row>
    <row r="48" ht="13.5" customHeight="1" spans="1:12">
      <c r="A48" s="656"/>
      <c r="B48" s="657"/>
      <c r="C48" s="657"/>
      <c r="D48" s="657"/>
      <c r="E48" s="657"/>
      <c r="F48" s="657"/>
      <c r="G48" s="657"/>
      <c r="H48" s="657"/>
      <c r="I48" s="657"/>
      <c r="J48" s="657"/>
      <c r="K48" s="657"/>
      <c r="L48" s="656"/>
    </row>
    <row r="49" ht="13.5" customHeight="1" spans="1:12">
      <c r="A49" s="656"/>
      <c r="B49" s="657"/>
      <c r="C49" s="657"/>
      <c r="D49" s="657"/>
      <c r="E49" s="657"/>
      <c r="F49" s="657"/>
      <c r="G49" s="657"/>
      <c r="H49" s="657"/>
      <c r="I49" s="657"/>
      <c r="J49" s="657"/>
      <c r="K49" s="657"/>
      <c r="L49" s="656"/>
    </row>
    <row r="50" ht="13.5" customHeight="1" spans="1:12">
      <c r="A50" s="656"/>
      <c r="B50" s="657"/>
      <c r="C50" s="657"/>
      <c r="D50" s="657"/>
      <c r="E50" s="657"/>
      <c r="F50" s="657"/>
      <c r="G50" s="657"/>
      <c r="H50" s="657"/>
      <c r="I50" s="657"/>
      <c r="J50" s="657"/>
      <c r="K50" s="657"/>
      <c r="L50" s="656"/>
    </row>
    <row r="51" ht="13.5" customHeight="1" spans="1:12">
      <c r="A51" s="656"/>
      <c r="B51" s="657"/>
      <c r="C51" s="657"/>
      <c r="D51" s="657"/>
      <c r="E51" s="657"/>
      <c r="F51" s="657"/>
      <c r="G51" s="657"/>
      <c r="H51" s="657"/>
      <c r="I51" s="657"/>
      <c r="J51" s="657"/>
      <c r="K51" s="657"/>
      <c r="L51" s="656"/>
    </row>
    <row r="52" ht="13.5" customHeight="1" spans="1:12">
      <c r="A52" s="656"/>
      <c r="B52" s="657"/>
      <c r="C52" s="657"/>
      <c r="D52" s="657"/>
      <c r="E52" s="657"/>
      <c r="F52" s="657"/>
      <c r="G52" s="657"/>
      <c r="H52" s="657"/>
      <c r="I52" s="657"/>
      <c r="J52" s="657"/>
      <c r="K52" s="657"/>
      <c r="L52" s="656"/>
    </row>
    <row r="53" ht="13.5" customHeight="1" spans="1:12">
      <c r="A53" s="656"/>
      <c r="B53" s="657"/>
      <c r="C53" s="657"/>
      <c r="D53" s="657"/>
      <c r="E53" s="657"/>
      <c r="F53" s="657"/>
      <c r="G53" s="657"/>
      <c r="H53" s="657"/>
      <c r="I53" s="657"/>
      <c r="J53" s="657"/>
      <c r="K53" s="657"/>
      <c r="L53" s="656"/>
    </row>
    <row r="54" ht="13.5" customHeight="1" spans="1:12">
      <c r="A54" s="656"/>
      <c r="B54" s="656"/>
      <c r="C54" s="656"/>
      <c r="D54" s="656"/>
      <c r="E54" s="656"/>
      <c r="F54" s="656"/>
      <c r="G54" s="656"/>
      <c r="H54" s="656"/>
      <c r="I54" s="656"/>
      <c r="J54" s="656"/>
      <c r="K54" s="656"/>
      <c r="L54" s="656"/>
    </row>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row r="302" ht="12.75"/>
    <row r="303" ht="12.75"/>
    <row r="304"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row r="329" ht="12.75"/>
    <row r="330" ht="12.75"/>
    <row r="331" ht="12.75"/>
    <row r="332" ht="12.75"/>
    <row r="333" ht="12.75"/>
    <row r="334" ht="12.75"/>
    <row r="335" ht="12.75"/>
    <row r="336" ht="12.75"/>
    <row r="337" ht="12.75"/>
    <row r="338" ht="12.75"/>
    <row r="339" ht="12.75"/>
    <row r="340" ht="12.75"/>
    <row r="341" ht="12.75"/>
    <row r="342" ht="12.75"/>
    <row r="343" ht="12.75"/>
    <row r="344" ht="12.75"/>
    <row r="345" ht="12.75"/>
    <row r="346" ht="12.75"/>
    <row r="347" ht="12.75"/>
    <row r="348" ht="12.75"/>
    <row r="349" ht="12.75"/>
    <row r="350" ht="12.75"/>
    <row r="351" ht="12.75"/>
    <row r="352" ht="12.75"/>
    <row r="353" ht="12.75"/>
    <row r="354" ht="12.75"/>
    <row r="355" ht="12.75"/>
    <row r="356" ht="12.75"/>
    <row r="357" ht="12.75"/>
    <row r="358" ht="12.75"/>
    <row r="359" ht="12.75"/>
    <row r="360" ht="12.75"/>
    <row r="361" ht="12.75"/>
    <row r="362" ht="12.75"/>
    <row r="363" ht="12.75"/>
    <row r="364" ht="12.75"/>
    <row r="365" ht="12.75"/>
    <row r="366" ht="12.75"/>
    <row r="367" ht="12.75"/>
    <row r="368" ht="12.75"/>
    <row r="369" ht="12.75"/>
    <row r="370" ht="12.75"/>
    <row r="371" ht="12.75"/>
    <row r="372" ht="12.75"/>
    <row r="373" ht="12.75"/>
    <row r="374" ht="12.75"/>
    <row r="375" ht="12.75"/>
    <row r="376" ht="12.75"/>
    <row r="377" ht="12.75"/>
    <row r="378" ht="12.75"/>
    <row r="379" ht="12.75"/>
    <row r="380" ht="12.75"/>
    <row r="381" ht="12.75"/>
    <row r="382" ht="12.75"/>
    <row r="383" ht="12.75"/>
    <row r="384"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row r="603" ht="12.75"/>
    <row r="604" ht="12.75"/>
    <row r="605" ht="12.75"/>
    <row r="606" ht="12.75"/>
    <row r="607" ht="12.75"/>
    <row r="608" ht="12.75"/>
    <row r="609" ht="12.75"/>
    <row r="610" ht="12.75"/>
    <row r="611" ht="12.75"/>
    <row r="612" ht="12.75"/>
    <row r="613" ht="12.75"/>
    <row r="614" ht="12.75"/>
    <row r="615" ht="12.75"/>
    <row r="616" ht="12.75"/>
    <row r="617" ht="12.75"/>
    <row r="618" ht="12.75"/>
    <row r="619" ht="12.75"/>
    <row r="620" ht="12.75"/>
    <row r="621" ht="12.75"/>
    <row r="622" ht="12.75"/>
    <row r="623" ht="12.75"/>
    <row r="624" ht="12.75"/>
    <row r="625" ht="12.75"/>
    <row r="626" ht="12.75"/>
    <row r="627" ht="12.75"/>
    <row r="628" ht="12.75"/>
    <row r="629" ht="12.75"/>
    <row r="630" ht="12.75"/>
    <row r="631" ht="12.75"/>
    <row r="632" ht="12.75"/>
    <row r="633" ht="12.75"/>
    <row r="634" ht="12.75"/>
    <row r="635" ht="12.75"/>
    <row r="636" ht="12.75"/>
    <row r="637" ht="12.75"/>
    <row r="638" ht="12.75"/>
    <row r="639" ht="12.75"/>
    <row r="640" ht="12.75"/>
    <row r="641" ht="12.75"/>
    <row r="642" ht="12.75"/>
    <row r="643" ht="12.75"/>
    <row r="644" ht="12.75"/>
    <row r="645" ht="12.75"/>
    <row r="646" ht="12.75"/>
    <row r="647" ht="12.75"/>
    <row r="648" ht="12.75"/>
    <row r="649" ht="12.75"/>
    <row r="650" ht="12.75"/>
    <row r="651" ht="12.75"/>
    <row r="652" ht="12.75"/>
    <row r="653" ht="12.75"/>
    <row r="654" ht="12.75"/>
    <row r="655" ht="12.75"/>
    <row r="656" ht="12.75"/>
    <row r="657" ht="12.75"/>
    <row r="658" ht="12.75"/>
    <row r="659" ht="12.75"/>
    <row r="660" ht="12.75"/>
    <row r="661" ht="12.75"/>
    <row r="662" ht="12.75"/>
    <row r="663" ht="12.75"/>
    <row r="664" ht="12.75"/>
    <row r="665" ht="12.75"/>
    <row r="666" ht="12.75"/>
    <row r="667" ht="12.75"/>
    <row r="668" ht="12.75"/>
    <row r="669" ht="12.75"/>
    <row r="670" ht="12.75"/>
    <row r="671" ht="12.75"/>
    <row r="672" ht="12.75"/>
    <row r="673" ht="12.75"/>
    <row r="674" ht="12.75"/>
    <row r="675" ht="12.75"/>
    <row r="676" ht="12.75"/>
    <row r="677" ht="12.75"/>
    <row r="678" ht="12.75"/>
    <row r="679" ht="12.75"/>
    <row r="680" ht="12.75"/>
    <row r="681" ht="12.75"/>
    <row r="682" ht="12.75"/>
    <row r="683" ht="12.75"/>
    <row r="684" ht="12.75"/>
    <row r="685" ht="12.75"/>
    <row r="686" ht="12.75"/>
    <row r="687" ht="12.75"/>
    <row r="688" ht="12.75"/>
    <row r="689" ht="12.75"/>
    <row r="690" ht="12.75"/>
    <row r="691" ht="12.75"/>
    <row r="692" ht="12.75"/>
    <row r="693" ht="12.75"/>
    <row r="694" ht="12.75"/>
    <row r="695" ht="12.75"/>
    <row r="696" ht="12.75"/>
    <row r="697" ht="12.75"/>
    <row r="698" ht="12.75"/>
    <row r="699" ht="12.75"/>
    <row r="700" ht="12.75"/>
    <row r="701" ht="12.75"/>
    <row r="702" ht="12.75"/>
    <row r="703" ht="12.75"/>
    <row r="704" ht="12.75"/>
    <row r="705" ht="12.75"/>
    <row r="706" ht="12.75"/>
    <row r="707" ht="12.75"/>
    <row r="708" ht="12.75"/>
    <row r="709" ht="12.75"/>
    <row r="710" ht="12.75"/>
    <row r="711" ht="12.75"/>
    <row r="712" ht="12.75"/>
    <row r="713" ht="12.75"/>
    <row r="714" ht="12.75"/>
    <row r="715" ht="12.75"/>
    <row r="716" ht="12.75"/>
    <row r="717" ht="12.75"/>
    <row r="718" ht="12.75"/>
    <row r="719" ht="12.75"/>
    <row r="720" ht="12.75"/>
    <row r="721" ht="12.75"/>
    <row r="722" ht="12.75"/>
    <row r="723" ht="12.75"/>
    <row r="724" ht="12.75"/>
    <row r="725" ht="12.75"/>
    <row r="726" ht="12.75"/>
    <row r="727" ht="12.75"/>
    <row r="728" ht="12.75"/>
    <row r="729" ht="12.75"/>
    <row r="730" ht="12.75"/>
    <row r="731" ht="12.75"/>
    <row r="732" ht="12.75"/>
    <row r="733" ht="12.75"/>
    <row r="734" ht="12.75"/>
    <row r="735" ht="12.75"/>
    <row r="736" ht="12.75"/>
    <row r="737" ht="12.75"/>
    <row r="738" ht="12.75"/>
    <row r="739" ht="12.75"/>
    <row r="740" ht="12.75"/>
    <row r="741" ht="12.75"/>
    <row r="742" ht="12.75"/>
    <row r="743" ht="12.75"/>
    <row r="744" ht="12.75"/>
    <row r="745" ht="12.75"/>
    <row r="746" ht="12.75"/>
    <row r="747" ht="12.75"/>
    <row r="748" ht="12.75"/>
    <row r="749" ht="12.75"/>
    <row r="750" ht="12.75"/>
    <row r="751" ht="12.75"/>
    <row r="752" ht="12.75"/>
    <row r="753" ht="12.75"/>
    <row r="754" ht="12.75"/>
    <row r="755" ht="12.75"/>
    <row r="756" ht="12.75"/>
    <row r="757" ht="12.75"/>
    <row r="758" ht="12.75"/>
    <row r="759" ht="12.75"/>
    <row r="760" ht="12.75"/>
    <row r="761" ht="12.75"/>
    <row r="762" ht="12.75"/>
    <row r="763" ht="12.75"/>
    <row r="764" ht="12.75"/>
    <row r="765" ht="12.75"/>
    <row r="766" ht="12.75"/>
    <row r="767" ht="12.75"/>
    <row r="768" ht="12.75"/>
    <row r="769" ht="12.75"/>
    <row r="770" ht="12.75"/>
    <row r="771" ht="12.75"/>
    <row r="772" ht="12.75"/>
    <row r="773" ht="12.75"/>
    <row r="774" ht="12.75"/>
    <row r="775" ht="12.75"/>
    <row r="776" ht="12.75"/>
    <row r="777" ht="12.75"/>
    <row r="778" ht="12.75"/>
    <row r="779" ht="12.75"/>
    <row r="780" ht="12.75"/>
    <row r="781" ht="12.75"/>
    <row r="782" ht="12.75"/>
    <row r="783" ht="12.75"/>
    <row r="784" ht="12.75"/>
    <row r="785" ht="12.75"/>
    <row r="786" ht="12.75"/>
    <row r="787" ht="12.75"/>
    <row r="788" ht="12.75"/>
    <row r="789" ht="12.75"/>
    <row r="790" ht="12.75"/>
    <row r="791" ht="12.75"/>
    <row r="792" ht="12.75"/>
    <row r="793" ht="12.75"/>
    <row r="794" ht="12.75"/>
    <row r="795" ht="12.75"/>
    <row r="796" ht="12.75"/>
    <row r="797" ht="12.75"/>
    <row r="798" ht="12.75"/>
    <row r="799" ht="12.75"/>
    <row r="800" ht="12.75"/>
    <row r="801" ht="12.75"/>
    <row r="802" ht="12.75"/>
    <row r="803" ht="12.75"/>
    <row r="804" ht="12.75"/>
    <row r="805" ht="12.75"/>
    <row r="806" ht="12.75"/>
    <row r="807" ht="12.75"/>
    <row r="808" ht="12.75"/>
    <row r="809" ht="12.75"/>
    <row r="810" ht="12.75"/>
    <row r="811" ht="12.75"/>
    <row r="812" ht="12.75"/>
    <row r="813" ht="12.75"/>
    <row r="814" ht="12.75"/>
    <row r="815" ht="12.75"/>
    <row r="816" ht="12.75"/>
    <row r="817" ht="12.75"/>
    <row r="818" ht="12.75"/>
    <row r="819" ht="12.75"/>
    <row r="820" ht="12.75"/>
    <row r="821" ht="12.75"/>
    <row r="822" ht="12.75"/>
    <row r="823" ht="12.75"/>
    <row r="824" ht="12.75"/>
    <row r="825" ht="12.75"/>
    <row r="826" ht="12.75"/>
    <row r="827" ht="12.75"/>
    <row r="828" ht="12.75"/>
    <row r="829" ht="12.75"/>
    <row r="830" ht="12.75"/>
    <row r="831" ht="12.75"/>
    <row r="832" ht="12.75"/>
    <row r="833" ht="12.75"/>
    <row r="834" ht="12.75"/>
    <row r="835" ht="12.75"/>
    <row r="836" ht="12.75"/>
    <row r="837" ht="12.75"/>
    <row r="838" ht="12.75"/>
    <row r="839" ht="12.75"/>
    <row r="840" ht="12.75"/>
    <row r="841" ht="12.75"/>
    <row r="842" ht="12.75"/>
    <row r="843" ht="12.75"/>
    <row r="844" ht="12.75"/>
    <row r="845" ht="12.75"/>
    <row r="846" ht="12.75"/>
    <row r="847" ht="12.75"/>
    <row r="848" ht="12.75"/>
    <row r="849" ht="12.75"/>
    <row r="850" ht="12.75"/>
    <row r="851" ht="12.75"/>
    <row r="852" ht="12.75"/>
    <row r="853" ht="12.75"/>
    <row r="854" ht="12.75"/>
    <row r="855" ht="12.75"/>
    <row r="856" ht="12.75"/>
    <row r="857" ht="12.75"/>
    <row r="858" ht="12.75"/>
    <row r="859" ht="12.75"/>
    <row r="860" ht="12.75"/>
    <row r="861" ht="12.75"/>
    <row r="862" ht="12.75"/>
    <row r="863" ht="12.75"/>
    <row r="864" ht="12.75"/>
    <row r="865" ht="12.75"/>
    <row r="866" ht="12.75"/>
    <row r="867" ht="12.75"/>
    <row r="868" ht="12.75"/>
    <row r="869" ht="12.75"/>
    <row r="870" ht="12.75"/>
    <row r="871" ht="12.75"/>
    <row r="872" ht="12.75"/>
    <row r="873" ht="12.75"/>
    <row r="874" ht="12.75"/>
    <row r="875" ht="12.75"/>
    <row r="876" ht="12.75"/>
    <row r="877" ht="12.75"/>
    <row r="878" ht="12.75"/>
    <row r="879" ht="12.75"/>
    <row r="880" ht="12.75"/>
    <row r="881" ht="12.75"/>
    <row r="882" ht="12.75"/>
    <row r="883" ht="12.75"/>
    <row r="884" ht="12.75"/>
    <row r="885" ht="12.75"/>
    <row r="886" ht="12.75"/>
    <row r="887" ht="12.75"/>
    <row r="888" ht="12.75"/>
    <row r="889" ht="12.75"/>
    <row r="890" ht="12.75"/>
    <row r="891" ht="12.75"/>
    <row r="892" ht="12.75"/>
    <row r="893" ht="12.75"/>
    <row r="894" ht="12.75"/>
    <row r="895" ht="12.75"/>
    <row r="896" ht="12.75"/>
    <row r="897" ht="12.75"/>
    <row r="898" ht="12.75"/>
    <row r="899" ht="12.75"/>
    <row r="900" ht="12.75"/>
    <row r="901" ht="12.75"/>
    <row r="902" ht="12.75"/>
    <row r="903" ht="12.75"/>
    <row r="904" ht="12.75"/>
    <row r="905" ht="12.75"/>
    <row r="906" ht="12.75"/>
    <row r="907" ht="12.75"/>
    <row r="908" ht="12.75"/>
    <row r="909" ht="12.75"/>
    <row r="910" ht="12.75"/>
    <row r="911" ht="12.75"/>
    <row r="912" ht="12.75"/>
    <row r="913" ht="12.75"/>
    <row r="914" ht="12.75"/>
    <row r="915" ht="12.75"/>
    <row r="916" ht="12.75"/>
    <row r="917" ht="12.75"/>
    <row r="918" ht="12.75"/>
    <row r="919" ht="12.75"/>
    <row r="920" ht="12.75"/>
    <row r="921" ht="12.75"/>
    <row r="922" ht="12.75"/>
    <row r="923" ht="12.75"/>
    <row r="924" ht="12.75"/>
    <row r="925" ht="12.75"/>
    <row r="926" ht="12.75"/>
    <row r="927" ht="12.75"/>
    <row r="928" ht="12.75"/>
    <row r="929" ht="12.75"/>
    <row r="930" ht="12.75"/>
    <row r="931" ht="12.75"/>
    <row r="932" ht="12.75"/>
    <row r="933" ht="12.75"/>
    <row r="934" ht="12.75"/>
    <row r="935" ht="12.75"/>
    <row r="936" ht="12.75"/>
    <row r="937" ht="12.75"/>
    <row r="938" ht="12.75"/>
    <row r="939" ht="12.75"/>
    <row r="940" ht="12.75"/>
    <row r="941" ht="12.75"/>
    <row r="942" ht="12.75"/>
    <row r="943" ht="12.75"/>
    <row r="944" ht="12.75"/>
    <row r="945" ht="12.75"/>
    <row r="946" ht="12.75"/>
    <row r="947" ht="12.75"/>
    <row r="948" ht="12.75"/>
    <row r="949" ht="12.75"/>
    <row r="950" ht="12.75"/>
    <row r="951" ht="12.75"/>
    <row r="952" ht="12.75"/>
    <row r="953" ht="12.75"/>
    <row r="954" ht="12.75"/>
    <row r="955" ht="12.75"/>
    <row r="956" ht="12.75"/>
    <row r="957" ht="12.75"/>
    <row r="958" ht="12.75"/>
    <row r="959" ht="12.75"/>
    <row r="960" ht="12.75"/>
    <row r="961" ht="12.75"/>
    <row r="962" ht="12.75"/>
    <row r="963" ht="12.75"/>
    <row r="964" ht="12.75"/>
    <row r="965" ht="12.75"/>
    <row r="966" ht="12.75"/>
    <row r="967" ht="12.75"/>
    <row r="968" ht="12.75"/>
    <row r="969" ht="12.75"/>
    <row r="970" ht="12.75"/>
    <row r="971" ht="12.75"/>
    <row r="972" ht="12.75"/>
    <row r="973" ht="12.75"/>
    <row r="974" ht="12.75"/>
    <row r="975" ht="12.75"/>
    <row r="976" ht="12.75"/>
    <row r="977" ht="12.75"/>
    <row r="978" ht="12.75"/>
    <row r="979" ht="12.75"/>
    <row r="980" ht="12.75"/>
    <row r="981" ht="12.75"/>
    <row r="982" ht="12.75"/>
    <row r="983" ht="12.75"/>
    <row r="984" ht="12.75"/>
    <row r="985" ht="12.75"/>
    <row r="986" ht="12.75"/>
    <row r="987" ht="12.75"/>
    <row r="988" ht="12.75"/>
    <row r="989" ht="12.75"/>
    <row r="990" ht="12.75"/>
    <row r="991" ht="12.75"/>
    <row r="992" ht="12.75"/>
    <row r="993" ht="12.75"/>
    <row r="994" ht="12.75"/>
    <row r="995" ht="12.75"/>
    <row r="996" ht="12.75"/>
    <row r="997" ht="12.75"/>
    <row r="998" ht="12.75"/>
    <row r="999" ht="12.75"/>
    <row r="1000" ht="12.75"/>
  </sheetData>
  <mergeCells count="14">
    <mergeCell ref="A1:C1"/>
    <mergeCell ref="F1:L1"/>
    <mergeCell ref="D2:E2"/>
    <mergeCell ref="D3:E3"/>
    <mergeCell ref="D4:E4"/>
    <mergeCell ref="D5:E5"/>
    <mergeCell ref="F5:H5"/>
    <mergeCell ref="I5:L5"/>
    <mergeCell ref="D6:E6"/>
    <mergeCell ref="F6:H6"/>
    <mergeCell ref="I6:L6"/>
    <mergeCell ref="A7:L54"/>
    <mergeCell ref="F2:H4"/>
    <mergeCell ref="I2:L4"/>
  </mergeCells>
  <dataValidations count="2">
    <dataValidation type="list" allowBlank="1" showInputMessage="1" showErrorMessage="1" sqref="I5">
      <formula1>"YES,NO"</formula1>
    </dataValidation>
    <dataValidation type="list" allowBlank="1" showInputMessage="1" showErrorMessage="1" sqref="I2:L4">
      <formula1>"MAINLINE,LONG LEAD"</formula1>
    </dataValidation>
  </dataValidations>
  <printOptions horizontalCentered="1" verticalCentered="1"/>
  <pageMargins left="0.5" right="0.5" top="0.5" bottom="0.5" header="0" footer="0"/>
  <pageSetup paperSize="1" scale="74" pageOrder="overThenDown" orientation="landscape"/>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000"/>
  <sheetViews>
    <sheetView workbookViewId="0">
      <selection activeCell="A2" sqref="A2:L6"/>
    </sheetView>
  </sheetViews>
  <sheetFormatPr defaultColWidth="12.6637168141593" defaultRowHeight="15.75" customHeight="1"/>
  <cols>
    <col min="1" max="1" width="17" customWidth="1"/>
    <col min="2" max="2" width="25" customWidth="1"/>
    <col min="3" max="3" width="21.7787610619469" customWidth="1"/>
    <col min="4" max="4" width="17.7787610619469" customWidth="1"/>
    <col min="5" max="5" width="20" customWidth="1"/>
    <col min="6" max="13" width="6.66371681415929" customWidth="1"/>
    <col min="14" max="14" width="7.10619469026549" customWidth="1"/>
    <col min="15" max="26" width="6.66371681415929" customWidth="1"/>
  </cols>
  <sheetData>
    <row r="1" ht="33.75" customHeight="1" spans="1:12">
      <c r="A1" s="633" t="s">
        <v>0</v>
      </c>
      <c r="B1" s="634"/>
      <c r="C1" s="635"/>
      <c r="D1" s="636" t="s">
        <v>1</v>
      </c>
      <c r="E1" s="637" t="e">
        <f>#REF!</f>
        <v>#REF!</v>
      </c>
      <c r="F1" s="638"/>
      <c r="G1" s="639"/>
      <c r="H1" s="639"/>
      <c r="I1" s="639"/>
      <c r="J1" s="639"/>
      <c r="K1" s="639"/>
      <c r="L1" s="658"/>
    </row>
    <row r="2" ht="13.5" customHeight="1" spans="1:12">
      <c r="A2" s="665" t="e">
        <f>#REF!</f>
        <v>#REF!</v>
      </c>
      <c r="B2" s="666" t="e">
        <f>#REF!</f>
        <v>#REF!</v>
      </c>
      <c r="C2" s="667" t="e">
        <f>#REF!</f>
        <v>#REF!</v>
      </c>
      <c r="D2" s="668" t="e">
        <f>#REF!</f>
        <v>#REF!</v>
      </c>
      <c r="E2" s="669"/>
      <c r="F2" s="670" t="s">
        <v>2</v>
      </c>
      <c r="G2" s="670"/>
      <c r="H2" s="670"/>
      <c r="I2" s="687" t="e">
        <f>#REF!</f>
        <v>#REF!</v>
      </c>
      <c r="J2" s="688"/>
      <c r="K2" s="688"/>
      <c r="L2" s="689"/>
    </row>
    <row r="3" ht="13.5" customHeight="1" spans="1:12">
      <c r="A3" s="671" t="e">
        <f>#REF!</f>
        <v>#REF!</v>
      </c>
      <c r="B3" s="672" t="e">
        <f>#REF!</f>
        <v>#REF!</v>
      </c>
      <c r="C3" s="667" t="e">
        <f>#REF!</f>
        <v>#REF!</v>
      </c>
      <c r="D3" s="673" t="e">
        <f>#REF!</f>
        <v>#REF!</v>
      </c>
      <c r="E3" s="674"/>
      <c r="F3" s="675"/>
      <c r="G3" s="675"/>
      <c r="H3" s="675"/>
      <c r="I3" s="690"/>
      <c r="J3" s="691"/>
      <c r="K3" s="691"/>
      <c r="L3" s="692"/>
    </row>
    <row r="4" ht="13.5" customHeight="1" spans="1:12">
      <c r="A4" s="671" t="e">
        <f>#REF!</f>
        <v>#REF!</v>
      </c>
      <c r="B4" s="666" t="e">
        <f>#REF!</f>
        <v>#REF!</v>
      </c>
      <c r="C4" s="667" t="e">
        <f>#REF!</f>
        <v>#REF!</v>
      </c>
      <c r="D4" s="673" t="e">
        <f>#REF!</f>
        <v>#REF!</v>
      </c>
      <c r="E4" s="674"/>
      <c r="F4" s="675"/>
      <c r="G4" s="675"/>
      <c r="H4" s="675"/>
      <c r="I4" s="693"/>
      <c r="J4" s="694"/>
      <c r="K4" s="694"/>
      <c r="L4" s="695"/>
    </row>
    <row r="5" ht="13.5" customHeight="1" spans="1:12">
      <c r="A5" s="671" t="e">
        <f>#REF!</f>
        <v>#REF!</v>
      </c>
      <c r="B5" s="666" t="e">
        <f>#REF!</f>
        <v>#REF!</v>
      </c>
      <c r="C5" s="667" t="e">
        <f>#REF!</f>
        <v>#REF!</v>
      </c>
      <c r="D5" s="673" t="e">
        <f>#REF!</f>
        <v>#REF!</v>
      </c>
      <c r="E5" s="674"/>
      <c r="F5" s="676" t="s">
        <v>3</v>
      </c>
      <c r="G5" s="677"/>
      <c r="H5" s="678"/>
      <c r="I5" s="696" t="e">
        <f>#REF!</f>
        <v>#REF!</v>
      </c>
      <c r="J5" s="696"/>
      <c r="K5" s="696"/>
      <c r="L5" s="697"/>
    </row>
    <row r="6" ht="13.5" customHeight="1" spans="1:12">
      <c r="A6" s="679" t="e">
        <f>#REF!</f>
        <v>#REF!</v>
      </c>
      <c r="B6" s="680" t="e">
        <f>#REF!</f>
        <v>#REF!</v>
      </c>
      <c r="C6" s="681" t="e">
        <f>#REF!</f>
        <v>#REF!</v>
      </c>
      <c r="D6" s="682" t="e">
        <f>#REF!</f>
        <v>#REF!</v>
      </c>
      <c r="E6" s="683"/>
      <c r="F6" s="684"/>
      <c r="G6" s="685"/>
      <c r="H6" s="686"/>
      <c r="I6" s="698" t="e">
        <f>#REF!</f>
        <v>#REF!</v>
      </c>
      <c r="J6" s="698"/>
      <c r="K6" s="698"/>
      <c r="L6" s="699"/>
    </row>
    <row r="7" ht="13.5" customHeight="1" spans="1:12">
      <c r="A7" s="654"/>
      <c r="B7" s="655"/>
      <c r="C7" s="655"/>
      <c r="D7" s="655"/>
      <c r="E7" s="655"/>
      <c r="F7" s="655"/>
      <c r="G7" s="655"/>
      <c r="H7" s="655"/>
      <c r="I7" s="655"/>
      <c r="J7" s="655"/>
      <c r="K7" s="655"/>
      <c r="L7" s="655"/>
    </row>
    <row r="8" ht="13.5" customHeight="1" spans="1:12">
      <c r="A8" s="656"/>
      <c r="B8" s="657"/>
      <c r="C8" s="657"/>
      <c r="D8" s="657"/>
      <c r="E8" s="657"/>
      <c r="F8" s="657"/>
      <c r="G8" s="657"/>
      <c r="H8" s="657"/>
      <c r="I8" s="657"/>
      <c r="J8" s="657"/>
      <c r="K8" s="657"/>
      <c r="L8" s="656"/>
    </row>
    <row r="9" ht="13.5" customHeight="1" spans="1:12">
      <c r="A9" s="656"/>
      <c r="B9" s="657"/>
      <c r="C9" s="657"/>
      <c r="D9" s="657"/>
      <c r="E9" s="657"/>
      <c r="F9" s="657"/>
      <c r="G9" s="657"/>
      <c r="H9" s="657"/>
      <c r="I9" s="657"/>
      <c r="J9" s="657"/>
      <c r="K9" s="657"/>
      <c r="L9" s="656"/>
    </row>
    <row r="10" ht="13.5" customHeight="1" spans="1:12">
      <c r="A10" s="656"/>
      <c r="B10" s="657"/>
      <c r="C10" s="657"/>
      <c r="D10" s="657"/>
      <c r="E10" s="657"/>
      <c r="F10" s="657"/>
      <c r="G10" s="657"/>
      <c r="H10" s="657"/>
      <c r="I10" s="657"/>
      <c r="J10" s="657"/>
      <c r="K10" s="657"/>
      <c r="L10" s="656"/>
    </row>
    <row r="11" ht="13.5" customHeight="1" spans="1:12">
      <c r="A11" s="656"/>
      <c r="B11" s="657"/>
      <c r="C11" s="657"/>
      <c r="D11" s="657"/>
      <c r="E11" s="657"/>
      <c r="F11" s="657"/>
      <c r="G11" s="657"/>
      <c r="H11" s="657"/>
      <c r="I11" s="657"/>
      <c r="J11" s="657"/>
      <c r="K11" s="657"/>
      <c r="L11" s="656"/>
    </row>
    <row r="12" ht="13.5" customHeight="1" spans="1:12">
      <c r="A12" s="656"/>
      <c r="B12" s="657"/>
      <c r="C12" s="657"/>
      <c r="D12" s="657"/>
      <c r="E12" s="657"/>
      <c r="F12" s="657"/>
      <c r="G12" s="657"/>
      <c r="H12" s="657"/>
      <c r="I12" s="657"/>
      <c r="J12" s="657"/>
      <c r="K12" s="657"/>
      <c r="L12" s="656"/>
    </row>
    <row r="13" ht="13.5" customHeight="1" spans="1:12">
      <c r="A13" s="656"/>
      <c r="B13" s="657"/>
      <c r="C13" s="657"/>
      <c r="D13" s="657"/>
      <c r="E13" s="657"/>
      <c r="F13" s="657"/>
      <c r="G13" s="657"/>
      <c r="H13" s="657"/>
      <c r="I13" s="657"/>
      <c r="J13" s="657"/>
      <c r="K13" s="657"/>
      <c r="L13" s="656"/>
    </row>
    <row r="14" ht="13.5" customHeight="1" spans="1:12">
      <c r="A14" s="656"/>
      <c r="B14" s="657"/>
      <c r="C14" s="657"/>
      <c r="D14" s="657"/>
      <c r="E14" s="657"/>
      <c r="F14" s="657"/>
      <c r="G14" s="657"/>
      <c r="H14" s="657"/>
      <c r="I14" s="657"/>
      <c r="J14" s="657"/>
      <c r="K14" s="657"/>
      <c r="L14" s="656"/>
    </row>
    <row r="15" ht="13.5" customHeight="1" spans="1:12">
      <c r="A15" s="656"/>
      <c r="B15" s="657"/>
      <c r="C15" s="657"/>
      <c r="D15" s="657"/>
      <c r="E15" s="657"/>
      <c r="F15" s="657"/>
      <c r="G15" s="657"/>
      <c r="H15" s="657"/>
      <c r="I15" s="657"/>
      <c r="J15" s="657"/>
      <c r="K15" s="657"/>
      <c r="L15" s="656"/>
    </row>
    <row r="16" ht="13.5" customHeight="1" spans="1:12">
      <c r="A16" s="656"/>
      <c r="B16" s="657"/>
      <c r="C16" s="657"/>
      <c r="D16" s="657"/>
      <c r="E16" s="657"/>
      <c r="F16" s="657"/>
      <c r="G16" s="657"/>
      <c r="H16" s="657"/>
      <c r="I16" s="657"/>
      <c r="J16" s="657"/>
      <c r="K16" s="657"/>
      <c r="L16" s="656"/>
    </row>
    <row r="17" ht="13.5" customHeight="1" spans="1:12">
      <c r="A17" s="656"/>
      <c r="B17" s="657"/>
      <c r="C17" s="657"/>
      <c r="D17" s="657"/>
      <c r="E17" s="657"/>
      <c r="F17" s="657"/>
      <c r="G17" s="657"/>
      <c r="H17" s="657"/>
      <c r="I17" s="657"/>
      <c r="J17" s="657"/>
      <c r="K17" s="657"/>
      <c r="L17" s="656"/>
    </row>
    <row r="18" ht="13.5" customHeight="1" spans="1:12">
      <c r="A18" s="656"/>
      <c r="B18" s="657"/>
      <c r="C18" s="657"/>
      <c r="D18" s="657"/>
      <c r="E18" s="657"/>
      <c r="F18" s="657"/>
      <c r="G18" s="657"/>
      <c r="H18" s="657"/>
      <c r="I18" s="657"/>
      <c r="J18" s="657"/>
      <c r="K18" s="657"/>
      <c r="L18" s="656"/>
    </row>
    <row r="19" ht="13.5" customHeight="1" spans="1:12">
      <c r="A19" s="656"/>
      <c r="B19" s="657"/>
      <c r="C19" s="657"/>
      <c r="D19" s="657"/>
      <c r="E19" s="657"/>
      <c r="F19" s="657"/>
      <c r="G19" s="657"/>
      <c r="H19" s="657"/>
      <c r="I19" s="657"/>
      <c r="J19" s="657"/>
      <c r="K19" s="657"/>
      <c r="L19" s="656"/>
    </row>
    <row r="20" ht="13.5" customHeight="1" spans="1:12">
      <c r="A20" s="656"/>
      <c r="B20" s="657"/>
      <c r="C20" s="657"/>
      <c r="D20" s="657"/>
      <c r="E20" s="657"/>
      <c r="F20" s="657"/>
      <c r="G20" s="657"/>
      <c r="H20" s="657"/>
      <c r="I20" s="657"/>
      <c r="J20" s="657"/>
      <c r="K20" s="657"/>
      <c r="L20" s="656"/>
    </row>
    <row r="21" ht="13.5" customHeight="1" spans="1:12">
      <c r="A21" s="656"/>
      <c r="B21" s="657"/>
      <c r="C21" s="657"/>
      <c r="D21" s="657"/>
      <c r="E21" s="657"/>
      <c r="F21" s="657"/>
      <c r="G21" s="657"/>
      <c r="H21" s="657"/>
      <c r="I21" s="657"/>
      <c r="J21" s="657"/>
      <c r="K21" s="657"/>
      <c r="L21" s="656"/>
    </row>
    <row r="22" ht="13.5" customHeight="1" spans="1:12">
      <c r="A22" s="656"/>
      <c r="B22" s="657"/>
      <c r="C22" s="657"/>
      <c r="D22" s="657"/>
      <c r="E22" s="657"/>
      <c r="F22" s="657"/>
      <c r="G22" s="657"/>
      <c r="H22" s="657"/>
      <c r="I22" s="657"/>
      <c r="J22" s="657"/>
      <c r="K22" s="657"/>
      <c r="L22" s="656"/>
    </row>
    <row r="23" ht="13.5" customHeight="1" spans="1:12">
      <c r="A23" s="656"/>
      <c r="B23" s="657"/>
      <c r="C23" s="657"/>
      <c r="D23" s="657"/>
      <c r="E23" s="657"/>
      <c r="F23" s="657"/>
      <c r="G23" s="657"/>
      <c r="H23" s="657"/>
      <c r="I23" s="657"/>
      <c r="J23" s="657"/>
      <c r="K23" s="657"/>
      <c r="L23" s="656"/>
    </row>
    <row r="24" ht="13.5" customHeight="1" spans="1:12">
      <c r="A24" s="656"/>
      <c r="B24" s="657"/>
      <c r="C24" s="657"/>
      <c r="D24" s="657"/>
      <c r="E24" s="657"/>
      <c r="F24" s="657"/>
      <c r="G24" s="657"/>
      <c r="H24" s="657"/>
      <c r="I24" s="657"/>
      <c r="J24" s="657"/>
      <c r="K24" s="657"/>
      <c r="L24" s="656"/>
    </row>
    <row r="25" ht="13.5" customHeight="1" spans="1:12">
      <c r="A25" s="656"/>
      <c r="B25" s="657"/>
      <c r="C25" s="657"/>
      <c r="D25" s="657"/>
      <c r="E25" s="657"/>
      <c r="F25" s="657"/>
      <c r="G25" s="657"/>
      <c r="H25" s="657"/>
      <c r="I25" s="657"/>
      <c r="J25" s="657"/>
      <c r="K25" s="657"/>
      <c r="L25" s="656"/>
    </row>
    <row r="26" ht="13.5" customHeight="1" spans="1:12">
      <c r="A26" s="656"/>
      <c r="B26" s="657"/>
      <c r="C26" s="657"/>
      <c r="D26" s="657"/>
      <c r="E26" s="657"/>
      <c r="F26" s="657"/>
      <c r="G26" s="657"/>
      <c r="H26" s="657"/>
      <c r="I26" s="657"/>
      <c r="J26" s="657"/>
      <c r="K26" s="657"/>
      <c r="L26" s="656"/>
    </row>
    <row r="27" ht="13.5" customHeight="1" spans="1:12">
      <c r="A27" s="656"/>
      <c r="B27" s="657"/>
      <c r="C27" s="657"/>
      <c r="D27" s="657"/>
      <c r="E27" s="657"/>
      <c r="F27" s="657"/>
      <c r="G27" s="657"/>
      <c r="H27" s="657"/>
      <c r="I27" s="657"/>
      <c r="J27" s="657"/>
      <c r="K27" s="657"/>
      <c r="L27" s="656"/>
    </row>
    <row r="28" ht="13.5" customHeight="1" spans="1:12">
      <c r="A28" s="656"/>
      <c r="B28" s="657"/>
      <c r="C28" s="657"/>
      <c r="D28" s="657"/>
      <c r="E28" s="657"/>
      <c r="F28" s="657"/>
      <c r="G28" s="657"/>
      <c r="H28" s="657"/>
      <c r="I28" s="657"/>
      <c r="J28" s="657"/>
      <c r="K28" s="657"/>
      <c r="L28" s="656"/>
    </row>
    <row r="29" ht="13.5" customHeight="1" spans="1:12">
      <c r="A29" s="656"/>
      <c r="B29" s="657"/>
      <c r="C29" s="657"/>
      <c r="D29" s="657"/>
      <c r="E29" s="657"/>
      <c r="F29" s="657"/>
      <c r="G29" s="657"/>
      <c r="H29" s="657"/>
      <c r="I29" s="657"/>
      <c r="J29" s="657"/>
      <c r="K29" s="657"/>
      <c r="L29" s="656"/>
    </row>
    <row r="30" ht="13.5" customHeight="1" spans="1:12">
      <c r="A30" s="656"/>
      <c r="B30" s="657"/>
      <c r="C30" s="657"/>
      <c r="D30" s="657"/>
      <c r="E30" s="657"/>
      <c r="F30" s="657"/>
      <c r="G30" s="657"/>
      <c r="H30" s="657"/>
      <c r="I30" s="657"/>
      <c r="J30" s="657"/>
      <c r="K30" s="657"/>
      <c r="L30" s="656"/>
    </row>
    <row r="31" ht="13.5" customHeight="1" spans="1:12">
      <c r="A31" s="656"/>
      <c r="B31" s="657"/>
      <c r="C31" s="657"/>
      <c r="D31" s="657"/>
      <c r="E31" s="657"/>
      <c r="F31" s="657"/>
      <c r="G31" s="657"/>
      <c r="H31" s="657"/>
      <c r="I31" s="657"/>
      <c r="J31" s="657"/>
      <c r="K31" s="657"/>
      <c r="L31" s="656"/>
    </row>
    <row r="32" ht="13.5" customHeight="1" spans="1:12">
      <c r="A32" s="656"/>
      <c r="B32" s="657"/>
      <c r="C32" s="657"/>
      <c r="D32" s="657"/>
      <c r="E32" s="657"/>
      <c r="F32" s="657"/>
      <c r="G32" s="657"/>
      <c r="H32" s="657"/>
      <c r="I32" s="657"/>
      <c r="J32" s="657"/>
      <c r="K32" s="657"/>
      <c r="L32" s="656"/>
    </row>
    <row r="33" ht="13.5" customHeight="1" spans="1:12">
      <c r="A33" s="656"/>
      <c r="B33" s="657"/>
      <c r="C33" s="657"/>
      <c r="D33" s="657"/>
      <c r="E33" s="657"/>
      <c r="F33" s="657"/>
      <c r="G33" s="657"/>
      <c r="H33" s="657"/>
      <c r="I33" s="657"/>
      <c r="J33" s="657"/>
      <c r="K33" s="657"/>
      <c r="L33" s="656"/>
    </row>
    <row r="34" ht="13.5" customHeight="1" spans="1:12">
      <c r="A34" s="656"/>
      <c r="B34" s="657"/>
      <c r="C34" s="657"/>
      <c r="D34" s="657"/>
      <c r="E34" s="657"/>
      <c r="F34" s="657"/>
      <c r="G34" s="657"/>
      <c r="H34" s="657"/>
      <c r="I34" s="657"/>
      <c r="J34" s="657"/>
      <c r="K34" s="657"/>
      <c r="L34" s="656"/>
    </row>
    <row r="35" ht="13.5" customHeight="1" spans="1:12">
      <c r="A35" s="656"/>
      <c r="B35" s="657"/>
      <c r="C35" s="657"/>
      <c r="D35" s="657"/>
      <c r="E35" s="657"/>
      <c r="F35" s="657"/>
      <c r="G35" s="657"/>
      <c r="H35" s="657"/>
      <c r="I35" s="657"/>
      <c r="J35" s="657"/>
      <c r="K35" s="657"/>
      <c r="L35" s="656"/>
    </row>
    <row r="36" ht="13.5" customHeight="1" spans="1:12">
      <c r="A36" s="656"/>
      <c r="B36" s="657"/>
      <c r="C36" s="657"/>
      <c r="D36" s="657"/>
      <c r="E36" s="657"/>
      <c r="F36" s="657"/>
      <c r="G36" s="657"/>
      <c r="H36" s="657"/>
      <c r="I36" s="657"/>
      <c r="J36" s="657"/>
      <c r="K36" s="657"/>
      <c r="L36" s="656"/>
    </row>
    <row r="37" ht="13.5" customHeight="1" spans="1:12">
      <c r="A37" s="656"/>
      <c r="B37" s="657"/>
      <c r="C37" s="657"/>
      <c r="D37" s="657"/>
      <c r="E37" s="657"/>
      <c r="F37" s="657"/>
      <c r="G37" s="657"/>
      <c r="H37" s="657"/>
      <c r="I37" s="657"/>
      <c r="J37" s="657"/>
      <c r="K37" s="657"/>
      <c r="L37" s="656"/>
    </row>
    <row r="38" ht="13.5" customHeight="1" spans="1:12">
      <c r="A38" s="656"/>
      <c r="B38" s="657"/>
      <c r="C38" s="657"/>
      <c r="D38" s="657"/>
      <c r="E38" s="657"/>
      <c r="F38" s="657"/>
      <c r="G38" s="657"/>
      <c r="H38" s="657"/>
      <c r="I38" s="657"/>
      <c r="J38" s="657"/>
      <c r="K38" s="657"/>
      <c r="L38" s="656"/>
    </row>
    <row r="39" ht="13.5" customHeight="1" spans="1:12">
      <c r="A39" s="656"/>
      <c r="B39" s="657"/>
      <c r="C39" s="657"/>
      <c r="D39" s="657"/>
      <c r="E39" s="657"/>
      <c r="F39" s="657"/>
      <c r="G39" s="657"/>
      <c r="H39" s="657"/>
      <c r="I39" s="657"/>
      <c r="J39" s="657"/>
      <c r="K39" s="657"/>
      <c r="L39" s="656"/>
    </row>
    <row r="40" ht="13.5" customHeight="1" spans="1:12">
      <c r="A40" s="656"/>
      <c r="B40" s="657"/>
      <c r="C40" s="657"/>
      <c r="D40" s="657"/>
      <c r="E40" s="657"/>
      <c r="F40" s="657"/>
      <c r="G40" s="657"/>
      <c r="H40" s="657"/>
      <c r="I40" s="657"/>
      <c r="J40" s="657"/>
      <c r="K40" s="657"/>
      <c r="L40" s="656"/>
    </row>
    <row r="41" ht="13.5" customHeight="1" spans="1:12">
      <c r="A41" s="656"/>
      <c r="B41" s="657"/>
      <c r="C41" s="657"/>
      <c r="D41" s="657"/>
      <c r="E41" s="657"/>
      <c r="F41" s="657"/>
      <c r="G41" s="657"/>
      <c r="H41" s="657"/>
      <c r="I41" s="657"/>
      <c r="J41" s="657"/>
      <c r="K41" s="657"/>
      <c r="L41" s="656"/>
    </row>
    <row r="42" ht="13.5" customHeight="1" spans="1:12">
      <c r="A42" s="656"/>
      <c r="B42" s="657"/>
      <c r="C42" s="657"/>
      <c r="D42" s="657"/>
      <c r="E42" s="657"/>
      <c r="F42" s="657"/>
      <c r="G42" s="657"/>
      <c r="H42" s="657"/>
      <c r="I42" s="657"/>
      <c r="J42" s="657"/>
      <c r="K42" s="657"/>
      <c r="L42" s="656"/>
    </row>
    <row r="43" ht="13.5" customHeight="1" spans="1:12">
      <c r="A43" s="656"/>
      <c r="B43" s="657"/>
      <c r="C43" s="657"/>
      <c r="D43" s="657"/>
      <c r="E43" s="657"/>
      <c r="F43" s="657"/>
      <c r="G43" s="657"/>
      <c r="H43" s="657"/>
      <c r="I43" s="657"/>
      <c r="J43" s="657"/>
      <c r="K43" s="657"/>
      <c r="L43" s="656"/>
    </row>
    <row r="44" ht="13.5" customHeight="1" spans="1:12">
      <c r="A44" s="656"/>
      <c r="B44" s="657"/>
      <c r="C44" s="657"/>
      <c r="D44" s="657"/>
      <c r="E44" s="657"/>
      <c r="F44" s="657"/>
      <c r="G44" s="657"/>
      <c r="H44" s="657"/>
      <c r="I44" s="657"/>
      <c r="J44" s="657"/>
      <c r="K44" s="657"/>
      <c r="L44" s="656"/>
    </row>
    <row r="45" ht="13.5" customHeight="1" spans="1:12">
      <c r="A45" s="656"/>
      <c r="B45" s="657"/>
      <c r="C45" s="657"/>
      <c r="D45" s="657"/>
      <c r="E45" s="657"/>
      <c r="F45" s="657"/>
      <c r="G45" s="657"/>
      <c r="H45" s="657"/>
      <c r="I45" s="657"/>
      <c r="J45" s="657"/>
      <c r="K45" s="657"/>
      <c r="L45" s="656"/>
    </row>
    <row r="46" ht="13.5" customHeight="1" spans="1:12">
      <c r="A46" s="656"/>
      <c r="B46" s="657"/>
      <c r="C46" s="657"/>
      <c r="D46" s="657"/>
      <c r="E46" s="657"/>
      <c r="F46" s="657"/>
      <c r="G46" s="657"/>
      <c r="H46" s="657"/>
      <c r="I46" s="657"/>
      <c r="J46" s="657"/>
      <c r="K46" s="657"/>
      <c r="L46" s="656"/>
    </row>
    <row r="47" ht="13.5" customHeight="1" spans="1:12">
      <c r="A47" s="656"/>
      <c r="B47" s="657"/>
      <c r="C47" s="657"/>
      <c r="D47" s="657"/>
      <c r="E47" s="657"/>
      <c r="F47" s="657"/>
      <c r="G47" s="657"/>
      <c r="H47" s="657"/>
      <c r="I47" s="657"/>
      <c r="J47" s="657"/>
      <c r="K47" s="657"/>
      <c r="L47" s="656"/>
    </row>
    <row r="48" ht="13.5" customHeight="1" spans="1:12">
      <c r="A48" s="656"/>
      <c r="B48" s="657"/>
      <c r="C48" s="657"/>
      <c r="D48" s="657"/>
      <c r="E48" s="657"/>
      <c r="F48" s="657"/>
      <c r="G48" s="657"/>
      <c r="H48" s="657"/>
      <c r="I48" s="657"/>
      <c r="J48" s="657"/>
      <c r="K48" s="657"/>
      <c r="L48" s="656"/>
    </row>
    <row r="49" ht="13.5" customHeight="1" spans="1:12">
      <c r="A49" s="656"/>
      <c r="B49" s="657"/>
      <c r="C49" s="657"/>
      <c r="D49" s="657"/>
      <c r="E49" s="657"/>
      <c r="F49" s="657"/>
      <c r="G49" s="657"/>
      <c r="H49" s="657"/>
      <c r="I49" s="657"/>
      <c r="J49" s="657"/>
      <c r="K49" s="657"/>
      <c r="L49" s="656"/>
    </row>
    <row r="50" ht="13.5" customHeight="1" spans="1:12">
      <c r="A50" s="656"/>
      <c r="B50" s="657"/>
      <c r="C50" s="657"/>
      <c r="D50" s="657"/>
      <c r="E50" s="657"/>
      <c r="F50" s="657"/>
      <c r="G50" s="657"/>
      <c r="H50" s="657"/>
      <c r="I50" s="657"/>
      <c r="J50" s="657"/>
      <c r="K50" s="657"/>
      <c r="L50" s="656"/>
    </row>
    <row r="51" ht="13.5" customHeight="1" spans="1:12">
      <c r="A51" s="656"/>
      <c r="B51" s="657"/>
      <c r="C51" s="657"/>
      <c r="D51" s="657"/>
      <c r="E51" s="657"/>
      <c r="F51" s="657"/>
      <c r="G51" s="657"/>
      <c r="H51" s="657"/>
      <c r="I51" s="657"/>
      <c r="J51" s="657"/>
      <c r="K51" s="657"/>
      <c r="L51" s="656"/>
    </row>
    <row r="52" ht="13.5" customHeight="1" spans="1:12">
      <c r="A52" s="656"/>
      <c r="B52" s="657"/>
      <c r="C52" s="657"/>
      <c r="D52" s="657"/>
      <c r="E52" s="657"/>
      <c r="F52" s="657"/>
      <c r="G52" s="657"/>
      <c r="H52" s="657"/>
      <c r="I52" s="657"/>
      <c r="J52" s="657"/>
      <c r="K52" s="657"/>
      <c r="L52" s="656"/>
    </row>
    <row r="53" ht="13.5" customHeight="1" spans="1:12">
      <c r="A53" s="656"/>
      <c r="B53" s="657"/>
      <c r="C53" s="657"/>
      <c r="D53" s="657"/>
      <c r="E53" s="657"/>
      <c r="F53" s="657"/>
      <c r="G53" s="657"/>
      <c r="H53" s="657"/>
      <c r="I53" s="657"/>
      <c r="J53" s="657"/>
      <c r="K53" s="657"/>
      <c r="L53" s="656"/>
    </row>
    <row r="54" ht="13.5" customHeight="1" spans="1:12">
      <c r="A54" s="656"/>
      <c r="B54" s="656"/>
      <c r="C54" s="656"/>
      <c r="D54" s="656"/>
      <c r="E54" s="656"/>
      <c r="F54" s="656"/>
      <c r="G54" s="656"/>
      <c r="H54" s="656"/>
      <c r="I54" s="656"/>
      <c r="J54" s="656"/>
      <c r="K54" s="656"/>
      <c r="L54" s="656"/>
    </row>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row r="302" ht="12.75"/>
    <row r="303" ht="12.75"/>
    <row r="304"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row r="329" ht="12.75"/>
    <row r="330" ht="12.75"/>
    <row r="331" ht="12.75"/>
    <row r="332" ht="12.75"/>
    <row r="333" ht="12.75"/>
    <row r="334" ht="12.75"/>
    <row r="335" ht="12.75"/>
    <row r="336" ht="12.75"/>
    <row r="337" ht="12.75"/>
    <row r="338" ht="12.75"/>
    <row r="339" ht="12.75"/>
    <row r="340" ht="12.75"/>
    <row r="341" ht="12.75"/>
    <row r="342" ht="12.75"/>
    <row r="343" ht="12.75"/>
    <row r="344" ht="12.75"/>
    <row r="345" ht="12.75"/>
    <row r="346" ht="12.75"/>
    <row r="347" ht="12.75"/>
    <row r="348" ht="12.75"/>
    <row r="349" ht="12.75"/>
    <row r="350" ht="12.75"/>
    <row r="351" ht="12.75"/>
    <row r="352" ht="12.75"/>
    <row r="353" ht="12.75"/>
    <row r="354" ht="12.75"/>
    <row r="355" ht="12.75"/>
    <row r="356" ht="12.75"/>
    <row r="357" ht="12.75"/>
    <row r="358" ht="12.75"/>
    <row r="359" ht="12.75"/>
    <row r="360" ht="12.75"/>
    <row r="361" ht="12.75"/>
    <row r="362" ht="12.75"/>
    <row r="363" ht="12.75"/>
    <row r="364" ht="12.75"/>
    <row r="365" ht="12.75"/>
    <row r="366" ht="12.75"/>
    <row r="367" ht="12.75"/>
    <row r="368" ht="12.75"/>
    <row r="369" ht="12.75"/>
    <row r="370" ht="12.75"/>
    <row r="371" ht="12.75"/>
    <row r="372" ht="12.75"/>
    <row r="373" ht="12.75"/>
    <row r="374" ht="12.75"/>
    <row r="375" ht="12.75"/>
    <row r="376" ht="12.75"/>
    <row r="377" ht="12.75"/>
    <row r="378" ht="12.75"/>
    <row r="379" ht="12.75"/>
    <row r="380" ht="12.75"/>
    <row r="381" ht="12.75"/>
    <row r="382" ht="12.75"/>
    <row r="383" ht="12.75"/>
    <row r="384"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row r="603" ht="12.75"/>
    <row r="604" ht="12.75"/>
    <row r="605" ht="12.75"/>
    <row r="606" ht="12.75"/>
    <row r="607" ht="12.75"/>
    <row r="608" ht="12.75"/>
    <row r="609" ht="12.75"/>
    <row r="610" ht="12.75"/>
    <row r="611" ht="12.75"/>
    <row r="612" ht="12.75"/>
    <row r="613" ht="12.75"/>
    <row r="614" ht="12.75"/>
    <row r="615" ht="12.75"/>
    <row r="616" ht="12.75"/>
    <row r="617" ht="12.75"/>
    <row r="618" ht="12.75"/>
    <row r="619" ht="12.75"/>
    <row r="620" ht="12.75"/>
    <row r="621" ht="12.75"/>
    <row r="622" ht="12.75"/>
    <row r="623" ht="12.75"/>
    <row r="624" ht="12.75"/>
    <row r="625" ht="12.75"/>
    <row r="626" ht="12.75"/>
    <row r="627" ht="12.75"/>
    <row r="628" ht="12.75"/>
    <row r="629" ht="12.75"/>
    <row r="630" ht="12.75"/>
    <row r="631" ht="12.75"/>
    <row r="632" ht="12.75"/>
    <row r="633" ht="12.75"/>
    <row r="634" ht="12.75"/>
    <row r="635" ht="12.75"/>
    <row r="636" ht="12.75"/>
    <row r="637" ht="12.75"/>
    <row r="638" ht="12.75"/>
    <row r="639" ht="12.75"/>
    <row r="640" ht="12.75"/>
    <row r="641" ht="12.75"/>
    <row r="642" ht="12.75"/>
    <row r="643" ht="12.75"/>
    <row r="644" ht="12.75"/>
    <row r="645" ht="12.75"/>
    <row r="646" ht="12.75"/>
    <row r="647" ht="12.75"/>
    <row r="648" ht="12.75"/>
    <row r="649" ht="12.75"/>
    <row r="650" ht="12.75"/>
    <row r="651" ht="12.75"/>
    <row r="652" ht="12.75"/>
    <row r="653" ht="12.75"/>
    <row r="654" ht="12.75"/>
    <row r="655" ht="12.75"/>
    <row r="656" ht="12.75"/>
    <row r="657" ht="12.75"/>
    <row r="658" ht="12.75"/>
    <row r="659" ht="12.75"/>
    <row r="660" ht="12.75"/>
    <row r="661" ht="12.75"/>
    <row r="662" ht="12.75"/>
    <row r="663" ht="12.75"/>
    <row r="664" ht="12.75"/>
    <row r="665" ht="12.75"/>
    <row r="666" ht="12.75"/>
    <row r="667" ht="12.75"/>
    <row r="668" ht="12.75"/>
    <row r="669" ht="12.75"/>
    <row r="670" ht="12.75"/>
    <row r="671" ht="12.75"/>
    <row r="672" ht="12.75"/>
    <row r="673" ht="12.75"/>
    <row r="674" ht="12.75"/>
    <row r="675" ht="12.75"/>
    <row r="676" ht="12.75"/>
    <row r="677" ht="12.75"/>
    <row r="678" ht="12.75"/>
    <row r="679" ht="12.75"/>
    <row r="680" ht="12.75"/>
    <row r="681" ht="12.75"/>
    <row r="682" ht="12.75"/>
    <row r="683" ht="12.75"/>
    <row r="684" ht="12.75"/>
    <row r="685" ht="12.75"/>
    <row r="686" ht="12.75"/>
    <row r="687" ht="12.75"/>
    <row r="688" ht="12.75"/>
    <row r="689" ht="12.75"/>
    <row r="690" ht="12.75"/>
    <row r="691" ht="12.75"/>
    <row r="692" ht="12.75"/>
    <row r="693" ht="12.75"/>
    <row r="694" ht="12.75"/>
    <row r="695" ht="12.75"/>
    <row r="696" ht="12.75"/>
    <row r="697" ht="12.75"/>
    <row r="698" ht="12.75"/>
    <row r="699" ht="12.75"/>
    <row r="700" ht="12.75"/>
    <row r="701" ht="12.75"/>
    <row r="702" ht="12.75"/>
    <row r="703" ht="12.75"/>
    <row r="704" ht="12.75"/>
    <row r="705" ht="12.75"/>
    <row r="706" ht="12.75"/>
    <row r="707" ht="12.75"/>
    <row r="708" ht="12.75"/>
    <row r="709" ht="12.75"/>
    <row r="710" ht="12.75"/>
    <row r="711" ht="12.75"/>
    <row r="712" ht="12.75"/>
    <row r="713" ht="12.75"/>
    <row r="714" ht="12.75"/>
    <row r="715" ht="12.75"/>
    <row r="716" ht="12.75"/>
    <row r="717" ht="12.75"/>
    <row r="718" ht="12.75"/>
    <row r="719" ht="12.75"/>
    <row r="720" ht="12.75"/>
    <row r="721" ht="12.75"/>
    <row r="722" ht="12.75"/>
    <row r="723" ht="12.75"/>
    <row r="724" ht="12.75"/>
    <row r="725" ht="12.75"/>
    <row r="726" ht="12.75"/>
    <row r="727" ht="12.75"/>
    <row r="728" ht="12.75"/>
    <row r="729" ht="12.75"/>
    <row r="730" ht="12.75"/>
    <row r="731" ht="12.75"/>
    <row r="732" ht="12.75"/>
    <row r="733" ht="12.75"/>
    <row r="734" ht="12.75"/>
    <row r="735" ht="12.75"/>
    <row r="736" ht="12.75"/>
    <row r="737" ht="12.75"/>
    <row r="738" ht="12.75"/>
    <row r="739" ht="12.75"/>
    <row r="740" ht="12.75"/>
    <row r="741" ht="12.75"/>
    <row r="742" ht="12.75"/>
    <row r="743" ht="12.75"/>
    <row r="744" ht="12.75"/>
    <row r="745" ht="12.75"/>
    <row r="746" ht="12.75"/>
    <row r="747" ht="12.75"/>
    <row r="748" ht="12.75"/>
    <row r="749" ht="12.75"/>
    <row r="750" ht="12.75"/>
    <row r="751" ht="12.75"/>
    <row r="752" ht="12.75"/>
    <row r="753" ht="12.75"/>
    <row r="754" ht="12.75"/>
    <row r="755" ht="12.75"/>
    <row r="756" ht="12.75"/>
    <row r="757" ht="12.75"/>
    <row r="758" ht="12.75"/>
    <row r="759" ht="12.75"/>
    <row r="760" ht="12.75"/>
    <row r="761" ht="12.75"/>
    <row r="762" ht="12.75"/>
    <row r="763" ht="12.75"/>
    <row r="764" ht="12.75"/>
    <row r="765" ht="12.75"/>
    <row r="766" ht="12.75"/>
    <row r="767" ht="12.75"/>
    <row r="768" ht="12.75"/>
    <row r="769" ht="12.75"/>
    <row r="770" ht="12.75"/>
    <row r="771" ht="12.75"/>
    <row r="772" ht="12.75"/>
    <row r="773" ht="12.75"/>
    <row r="774" ht="12.75"/>
    <row r="775" ht="12.75"/>
    <row r="776" ht="12.75"/>
    <row r="777" ht="12.75"/>
    <row r="778" ht="12.75"/>
    <row r="779" ht="12.75"/>
    <row r="780" ht="12.75"/>
    <row r="781" ht="12.75"/>
    <row r="782" ht="12.75"/>
    <row r="783" ht="12.75"/>
    <row r="784" ht="12.75"/>
    <row r="785" ht="12.75"/>
    <row r="786" ht="12.75"/>
    <row r="787" ht="12.75"/>
    <row r="788" ht="12.75"/>
    <row r="789" ht="12.75"/>
    <row r="790" ht="12.75"/>
    <row r="791" ht="12.75"/>
    <row r="792" ht="12.75"/>
    <row r="793" ht="12.75"/>
    <row r="794" ht="12.75"/>
    <row r="795" ht="12.75"/>
    <row r="796" ht="12.75"/>
    <row r="797" ht="12.75"/>
    <row r="798" ht="12.75"/>
    <row r="799" ht="12.75"/>
    <row r="800" ht="12.75"/>
    <row r="801" ht="12.75"/>
    <row r="802" ht="12.75"/>
    <row r="803" ht="12.75"/>
    <row r="804" ht="12.75"/>
    <row r="805" ht="12.75"/>
    <row r="806" ht="12.75"/>
    <row r="807" ht="12.75"/>
    <row r="808" ht="12.75"/>
    <row r="809" ht="12.75"/>
    <row r="810" ht="12.75"/>
    <row r="811" ht="12.75"/>
    <row r="812" ht="12.75"/>
    <row r="813" ht="12.75"/>
    <row r="814" ht="12.75"/>
    <row r="815" ht="12.75"/>
    <row r="816" ht="12.75"/>
    <row r="817" ht="12.75"/>
    <row r="818" ht="12.75"/>
    <row r="819" ht="12.75"/>
    <row r="820" ht="12.75"/>
    <row r="821" ht="12.75"/>
    <row r="822" ht="12.75"/>
    <row r="823" ht="12.75"/>
    <row r="824" ht="12.75"/>
    <row r="825" ht="12.75"/>
    <row r="826" ht="12.75"/>
    <row r="827" ht="12.75"/>
    <row r="828" ht="12.75"/>
    <row r="829" ht="12.75"/>
    <row r="830" ht="12.75"/>
    <row r="831" ht="12.75"/>
    <row r="832" ht="12.75"/>
    <row r="833" ht="12.75"/>
    <row r="834" ht="12.75"/>
    <row r="835" ht="12.75"/>
    <row r="836" ht="12.75"/>
    <row r="837" ht="12.75"/>
    <row r="838" ht="12.75"/>
    <row r="839" ht="12.75"/>
    <row r="840" ht="12.75"/>
    <row r="841" ht="12.75"/>
    <row r="842" ht="12.75"/>
    <row r="843" ht="12.75"/>
    <row r="844" ht="12.75"/>
    <row r="845" ht="12.75"/>
    <row r="846" ht="12.75"/>
    <row r="847" ht="12.75"/>
    <row r="848" ht="12.75"/>
    <row r="849" ht="12.75"/>
    <row r="850" ht="12.75"/>
    <row r="851" ht="12.75"/>
    <row r="852" ht="12.75"/>
    <row r="853" ht="12.75"/>
    <row r="854" ht="12.75"/>
    <row r="855" ht="12.75"/>
    <row r="856" ht="12.75"/>
    <row r="857" ht="12.75"/>
    <row r="858" ht="12.75"/>
    <row r="859" ht="12.75"/>
    <row r="860" ht="12.75"/>
    <row r="861" ht="12.75"/>
    <row r="862" ht="12.75"/>
    <row r="863" ht="12.75"/>
    <row r="864" ht="12.75"/>
    <row r="865" ht="12.75"/>
    <row r="866" ht="12.75"/>
    <row r="867" ht="12.75"/>
    <row r="868" ht="12.75"/>
    <row r="869" ht="12.75"/>
    <row r="870" ht="12.75"/>
    <row r="871" ht="12.75"/>
    <row r="872" ht="12.75"/>
    <row r="873" ht="12.75"/>
    <row r="874" ht="12.75"/>
    <row r="875" ht="12.75"/>
    <row r="876" ht="12.75"/>
    <row r="877" ht="12.75"/>
    <row r="878" ht="12.75"/>
    <row r="879" ht="12.75"/>
    <row r="880" ht="12.75"/>
    <row r="881" ht="12.75"/>
    <row r="882" ht="12.75"/>
    <row r="883" ht="12.75"/>
    <row r="884" ht="12.75"/>
    <row r="885" ht="12.75"/>
    <row r="886" ht="12.75"/>
    <row r="887" ht="12.75"/>
    <row r="888" ht="12.75"/>
    <row r="889" ht="12.75"/>
    <row r="890" ht="12.75"/>
    <row r="891" ht="12.75"/>
    <row r="892" ht="12.75"/>
    <row r="893" ht="12.75"/>
    <row r="894" ht="12.75"/>
    <row r="895" ht="12.75"/>
    <row r="896" ht="12.75"/>
    <row r="897" ht="12.75"/>
    <row r="898" ht="12.75"/>
    <row r="899" ht="12.75"/>
    <row r="900" ht="12.75"/>
    <row r="901" ht="12.75"/>
    <row r="902" ht="12.75"/>
    <row r="903" ht="12.75"/>
    <row r="904" ht="12.75"/>
    <row r="905" ht="12.75"/>
    <row r="906" ht="12.75"/>
    <row r="907" ht="12.75"/>
    <row r="908" ht="12.75"/>
    <row r="909" ht="12.75"/>
    <row r="910" ht="12.75"/>
    <row r="911" ht="12.75"/>
    <row r="912" ht="12.75"/>
    <row r="913" ht="12.75"/>
    <row r="914" ht="12.75"/>
    <row r="915" ht="12.75"/>
    <row r="916" ht="12.75"/>
    <row r="917" ht="12.75"/>
    <row r="918" ht="12.75"/>
    <row r="919" ht="12.75"/>
    <row r="920" ht="12.75"/>
    <row r="921" ht="12.75"/>
    <row r="922" ht="12.75"/>
    <row r="923" ht="12.75"/>
    <row r="924" ht="12.75"/>
    <row r="925" ht="12.75"/>
    <row r="926" ht="12.75"/>
    <row r="927" ht="12.75"/>
    <row r="928" ht="12.75"/>
    <row r="929" ht="12.75"/>
    <row r="930" ht="12.75"/>
    <row r="931" ht="12.75"/>
    <row r="932" ht="12.75"/>
    <row r="933" ht="12.75"/>
    <row r="934" ht="12.75"/>
    <row r="935" ht="12.75"/>
    <row r="936" ht="12.75"/>
    <row r="937" ht="12.75"/>
    <row r="938" ht="12.75"/>
    <row r="939" ht="12.75"/>
    <row r="940" ht="12.75"/>
    <row r="941" ht="12.75"/>
    <row r="942" ht="12.75"/>
    <row r="943" ht="12.75"/>
    <row r="944" ht="12.75"/>
    <row r="945" ht="12.75"/>
    <row r="946" ht="12.75"/>
    <row r="947" ht="12.75"/>
    <row r="948" ht="12.75"/>
    <row r="949" ht="12.75"/>
    <row r="950" ht="12.75"/>
    <row r="951" ht="12.75"/>
    <row r="952" ht="12.75"/>
    <row r="953" ht="12.75"/>
    <row r="954" ht="12.75"/>
    <row r="955" ht="12.75"/>
    <row r="956" ht="12.75"/>
    <row r="957" ht="12.75"/>
    <row r="958" ht="12.75"/>
    <row r="959" ht="12.75"/>
    <row r="960" ht="12.75"/>
    <row r="961" ht="12.75"/>
    <row r="962" ht="12.75"/>
    <row r="963" ht="12.75"/>
    <row r="964" ht="12.75"/>
    <row r="965" ht="12.75"/>
    <row r="966" ht="12.75"/>
    <row r="967" ht="12.75"/>
    <row r="968" ht="12.75"/>
    <row r="969" ht="12.75"/>
    <row r="970" ht="12.75"/>
    <row r="971" ht="12.75"/>
    <row r="972" ht="12.75"/>
    <row r="973" ht="12.75"/>
    <row r="974" ht="12.75"/>
    <row r="975" ht="12.75"/>
    <row r="976" ht="12.75"/>
    <row r="977" ht="12.75"/>
    <row r="978" ht="12.75"/>
    <row r="979" ht="12.75"/>
    <row r="980" ht="12.75"/>
    <row r="981" ht="12.75"/>
    <row r="982" ht="12.75"/>
    <row r="983" ht="12.75"/>
    <row r="984" ht="12.75"/>
    <row r="985" ht="12.75"/>
    <row r="986" ht="12.75"/>
    <row r="987" ht="12.75"/>
    <row r="988" ht="12.75"/>
    <row r="989" ht="12.75"/>
    <row r="990" ht="12.75"/>
    <row r="991" ht="12.75"/>
    <row r="992" ht="12.75"/>
    <row r="993" ht="12.75"/>
    <row r="994" ht="12.75"/>
    <row r="995" ht="12.75"/>
    <row r="996" ht="12.75"/>
    <row r="997" ht="12.75"/>
    <row r="998" ht="12.75"/>
    <row r="999" ht="12.75"/>
    <row r="1000" ht="12.75"/>
  </sheetData>
  <mergeCells count="14">
    <mergeCell ref="A1:C1"/>
    <mergeCell ref="F1:L1"/>
    <mergeCell ref="D2:E2"/>
    <mergeCell ref="D3:E3"/>
    <mergeCell ref="D4:E4"/>
    <mergeCell ref="D5:E5"/>
    <mergeCell ref="F5:H5"/>
    <mergeCell ref="I5:L5"/>
    <mergeCell ref="D6:E6"/>
    <mergeCell ref="F6:H6"/>
    <mergeCell ref="I6:L6"/>
    <mergeCell ref="A7:L54"/>
    <mergeCell ref="F2:H4"/>
    <mergeCell ref="I2:L4"/>
  </mergeCells>
  <dataValidations count="2">
    <dataValidation type="list" allowBlank="1" showInputMessage="1" showErrorMessage="1" sqref="I5">
      <formula1>"YES,NO"</formula1>
    </dataValidation>
    <dataValidation type="list" allowBlank="1" showInputMessage="1" showErrorMessage="1" sqref="I2:L4">
      <formula1>"MAINLINE,LONG LEAD"</formula1>
    </dataValidation>
  </dataValidations>
  <printOptions horizontalCentered="1" verticalCentered="1"/>
  <pageMargins left="0.5" right="0.5" top="0.5" bottom="0.5" header="0" footer="0"/>
  <pageSetup paperSize="1" scale="74" pageOrder="overThenDown" orientation="landscape"/>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000"/>
  <sheetViews>
    <sheetView workbookViewId="0">
      <selection activeCell="F6" sqref="F6:H6"/>
    </sheetView>
  </sheetViews>
  <sheetFormatPr defaultColWidth="12.6637168141593" defaultRowHeight="15.75" customHeight="1"/>
  <cols>
    <col min="1" max="1" width="17" customWidth="1"/>
    <col min="2" max="2" width="25.1061946902655" customWidth="1"/>
    <col min="3" max="3" width="21.7787610619469" customWidth="1"/>
    <col min="4" max="4" width="17.7787610619469" customWidth="1"/>
    <col min="5" max="5" width="20" customWidth="1"/>
    <col min="6" max="13" width="6.66371681415929" customWidth="1"/>
    <col min="14" max="14" width="7.10619469026549" customWidth="1"/>
    <col min="15" max="26" width="6.66371681415929" customWidth="1"/>
  </cols>
  <sheetData>
    <row r="1" ht="33.75" customHeight="1" spans="1:12">
      <c r="A1" s="633" t="s">
        <v>7</v>
      </c>
      <c r="B1" s="634"/>
      <c r="C1" s="635"/>
      <c r="D1" s="636" t="s">
        <v>1</v>
      </c>
      <c r="E1" s="637" t="e">
        <f>#REF!</f>
        <v>#REF!</v>
      </c>
      <c r="F1" s="638"/>
      <c r="G1" s="639"/>
      <c r="H1" s="639"/>
      <c r="I1" s="639"/>
      <c r="J1" s="639"/>
      <c r="K1" s="639"/>
      <c r="L1" s="658"/>
    </row>
    <row r="2" ht="13.5" customHeight="1" spans="1:12">
      <c r="A2" s="640" t="e">
        <f>#REF!</f>
        <v>#REF!</v>
      </c>
      <c r="B2" s="641" t="e">
        <f>#REF!</f>
        <v>#REF!</v>
      </c>
      <c r="C2" s="642" t="e">
        <f>#REF!</f>
        <v>#REF!</v>
      </c>
      <c r="D2" s="643" t="e">
        <f>#REF!</f>
        <v>#REF!</v>
      </c>
      <c r="E2" s="644"/>
      <c r="F2" s="128" t="s">
        <v>5</v>
      </c>
      <c r="G2" s="128"/>
      <c r="H2" s="128"/>
      <c r="I2" s="659" t="e">
        <f>#REF!</f>
        <v>#REF!</v>
      </c>
      <c r="J2" s="660"/>
      <c r="K2" s="660"/>
      <c r="L2" s="661"/>
    </row>
    <row r="3" ht="13.5" customHeight="1" spans="1:12">
      <c r="A3" s="645" t="e">
        <f>#REF!</f>
        <v>#REF!</v>
      </c>
      <c r="B3" s="646" t="e">
        <f>#REF!</f>
        <v>#REF!</v>
      </c>
      <c r="C3" s="642" t="e">
        <f>#REF!</f>
        <v>#REF!</v>
      </c>
      <c r="D3" s="647" t="e">
        <f>#REF!</f>
        <v>#REF!</v>
      </c>
      <c r="E3" s="648"/>
      <c r="F3" s="135"/>
      <c r="G3" s="135"/>
      <c r="H3" s="135"/>
      <c r="I3" s="659"/>
      <c r="J3" s="660"/>
      <c r="K3" s="660"/>
      <c r="L3" s="661"/>
    </row>
    <row r="4" ht="13.5" customHeight="1" spans="1:12">
      <c r="A4" s="645" t="e">
        <f>#REF!</f>
        <v>#REF!</v>
      </c>
      <c r="B4" s="641" t="e">
        <f>#REF!</f>
        <v>#REF!</v>
      </c>
      <c r="C4" s="642" t="e">
        <f>#REF!</f>
        <v>#REF!</v>
      </c>
      <c r="D4" s="647" t="e">
        <f>#REF!</f>
        <v>#REF!</v>
      </c>
      <c r="E4" s="648"/>
      <c r="F4" s="135"/>
      <c r="G4" s="135"/>
      <c r="H4" s="135"/>
      <c r="I4" s="662"/>
      <c r="J4" s="663"/>
      <c r="K4" s="663"/>
      <c r="L4" s="664"/>
    </row>
    <row r="5" ht="13.5" customHeight="1" spans="1:12">
      <c r="A5" s="645" t="e">
        <f>#REF!</f>
        <v>#REF!</v>
      </c>
      <c r="B5" s="641" t="e">
        <f>#REF!</f>
        <v>#REF!</v>
      </c>
      <c r="C5" s="642" t="e">
        <f>#REF!</f>
        <v>#REF!</v>
      </c>
      <c r="D5" s="647" t="e">
        <f>#REF!</f>
        <v>#REF!</v>
      </c>
      <c r="E5" s="648"/>
      <c r="F5" s="87" t="s">
        <v>3</v>
      </c>
      <c r="G5" s="88"/>
      <c r="H5" s="89"/>
      <c r="I5" s="166" t="e">
        <f>#REF!</f>
        <v>#REF!</v>
      </c>
      <c r="J5" s="166"/>
      <c r="K5" s="166"/>
      <c r="L5" s="167"/>
    </row>
    <row r="6" ht="13.5" customHeight="1" spans="1:12">
      <c r="A6" s="649" t="e">
        <f>#REF!</f>
        <v>#REF!</v>
      </c>
      <c r="B6" s="650" t="e">
        <f>#REF!</f>
        <v>#REF!</v>
      </c>
      <c r="C6" s="651" t="e">
        <f>#REF!</f>
        <v>#REF!</v>
      </c>
      <c r="D6" s="652" t="e">
        <f>#REF!</f>
        <v>#REF!</v>
      </c>
      <c r="E6" s="653"/>
      <c r="F6" s="95"/>
      <c r="G6" s="96"/>
      <c r="H6" s="97"/>
      <c r="I6" s="168" t="e">
        <f>#REF!</f>
        <v>#REF!</v>
      </c>
      <c r="J6" s="168"/>
      <c r="K6" s="168"/>
      <c r="L6" s="169"/>
    </row>
    <row r="7" ht="13.5" customHeight="1" spans="1:12">
      <c r="A7" s="654"/>
      <c r="B7" s="655"/>
      <c r="C7" s="655"/>
      <c r="D7" s="655"/>
      <c r="E7" s="655"/>
      <c r="F7" s="655"/>
      <c r="G7" s="655"/>
      <c r="H7" s="655"/>
      <c r="I7" s="655"/>
      <c r="J7" s="655"/>
      <c r="K7" s="655"/>
      <c r="L7" s="655"/>
    </row>
    <row r="8" ht="13.5" customHeight="1" spans="1:12">
      <c r="A8" s="656"/>
      <c r="B8" s="657"/>
      <c r="C8" s="657"/>
      <c r="D8" s="657"/>
      <c r="E8" s="657"/>
      <c r="F8" s="657"/>
      <c r="G8" s="657"/>
      <c r="H8" s="657"/>
      <c r="I8" s="657"/>
      <c r="J8" s="657"/>
      <c r="K8" s="657"/>
      <c r="L8" s="656"/>
    </row>
    <row r="9" ht="13.5" customHeight="1" spans="1:12">
      <c r="A9" s="656"/>
      <c r="B9" s="657"/>
      <c r="C9" s="657"/>
      <c r="D9" s="657"/>
      <c r="E9" s="657"/>
      <c r="F9" s="657"/>
      <c r="G9" s="657"/>
      <c r="H9" s="657"/>
      <c r="I9" s="657"/>
      <c r="J9" s="657"/>
      <c r="K9" s="657"/>
      <c r="L9" s="656"/>
    </row>
    <row r="10" ht="13.5" customHeight="1" spans="1:12">
      <c r="A10" s="656"/>
      <c r="B10" s="657"/>
      <c r="C10" s="657"/>
      <c r="D10" s="657"/>
      <c r="E10" s="657"/>
      <c r="F10" s="657"/>
      <c r="G10" s="657"/>
      <c r="H10" s="657"/>
      <c r="I10" s="657"/>
      <c r="J10" s="657"/>
      <c r="K10" s="657"/>
      <c r="L10" s="656"/>
    </row>
    <row r="11" ht="13.5" customHeight="1" spans="1:12">
      <c r="A11" s="656"/>
      <c r="B11" s="657"/>
      <c r="C11" s="657"/>
      <c r="D11" s="657"/>
      <c r="E11" s="657"/>
      <c r="F11" s="657"/>
      <c r="G11" s="657"/>
      <c r="H11" s="657"/>
      <c r="I11" s="657"/>
      <c r="J11" s="657"/>
      <c r="K11" s="657"/>
      <c r="L11" s="656"/>
    </row>
    <row r="12" ht="13.5" customHeight="1" spans="1:12">
      <c r="A12" s="656"/>
      <c r="B12" s="657"/>
      <c r="C12" s="657"/>
      <c r="D12" s="657"/>
      <c r="E12" s="657"/>
      <c r="F12" s="657"/>
      <c r="G12" s="657"/>
      <c r="H12" s="657"/>
      <c r="I12" s="657"/>
      <c r="J12" s="657"/>
      <c r="K12" s="657"/>
      <c r="L12" s="656"/>
    </row>
    <row r="13" ht="13.5" customHeight="1" spans="1:12">
      <c r="A13" s="656"/>
      <c r="B13" s="657"/>
      <c r="C13" s="657"/>
      <c r="D13" s="657"/>
      <c r="E13" s="657"/>
      <c r="F13" s="657"/>
      <c r="G13" s="657"/>
      <c r="H13" s="657"/>
      <c r="I13" s="657"/>
      <c r="J13" s="657"/>
      <c r="K13" s="657"/>
      <c r="L13" s="656"/>
    </row>
    <row r="14" ht="13.5" customHeight="1" spans="1:12">
      <c r="A14" s="656"/>
      <c r="B14" s="657"/>
      <c r="C14" s="657"/>
      <c r="D14" s="657"/>
      <c r="E14" s="657"/>
      <c r="F14" s="657"/>
      <c r="G14" s="657"/>
      <c r="H14" s="657"/>
      <c r="I14" s="657"/>
      <c r="J14" s="657"/>
      <c r="K14" s="657"/>
      <c r="L14" s="656"/>
    </row>
    <row r="15" ht="13.5" customHeight="1" spans="1:12">
      <c r="A15" s="656"/>
      <c r="B15" s="657"/>
      <c r="C15" s="657"/>
      <c r="D15" s="657"/>
      <c r="E15" s="657"/>
      <c r="F15" s="657"/>
      <c r="G15" s="657"/>
      <c r="H15" s="657"/>
      <c r="I15" s="657"/>
      <c r="J15" s="657"/>
      <c r="K15" s="657"/>
      <c r="L15" s="656"/>
    </row>
    <row r="16" ht="13.5" customHeight="1" spans="1:12">
      <c r="A16" s="656"/>
      <c r="B16" s="657"/>
      <c r="C16" s="657"/>
      <c r="D16" s="657"/>
      <c r="E16" s="657"/>
      <c r="F16" s="657"/>
      <c r="G16" s="657"/>
      <c r="H16" s="657"/>
      <c r="I16" s="657"/>
      <c r="J16" s="657"/>
      <c r="K16" s="657"/>
      <c r="L16" s="656"/>
    </row>
    <row r="17" ht="13.5" customHeight="1" spans="1:12">
      <c r="A17" s="656"/>
      <c r="B17" s="657"/>
      <c r="C17" s="657"/>
      <c r="D17" s="657"/>
      <c r="E17" s="657"/>
      <c r="F17" s="657"/>
      <c r="G17" s="657"/>
      <c r="H17" s="657"/>
      <c r="I17" s="657"/>
      <c r="J17" s="657"/>
      <c r="K17" s="657"/>
      <c r="L17" s="656"/>
    </row>
    <row r="18" ht="13.5" customHeight="1" spans="1:12">
      <c r="A18" s="656"/>
      <c r="B18" s="657"/>
      <c r="C18" s="657"/>
      <c r="D18" s="657"/>
      <c r="E18" s="657"/>
      <c r="F18" s="657"/>
      <c r="G18" s="657"/>
      <c r="H18" s="657"/>
      <c r="I18" s="657"/>
      <c r="J18" s="657"/>
      <c r="K18" s="657"/>
      <c r="L18" s="656"/>
    </row>
    <row r="19" ht="13.5" customHeight="1" spans="1:12">
      <c r="A19" s="656"/>
      <c r="B19" s="657"/>
      <c r="C19" s="657"/>
      <c r="D19" s="657"/>
      <c r="E19" s="657"/>
      <c r="F19" s="657"/>
      <c r="G19" s="657"/>
      <c r="H19" s="657"/>
      <c r="I19" s="657"/>
      <c r="J19" s="657"/>
      <c r="K19" s="657"/>
      <c r="L19" s="656"/>
    </row>
    <row r="20" ht="13.5" customHeight="1" spans="1:12">
      <c r="A20" s="656"/>
      <c r="B20" s="657"/>
      <c r="C20" s="657"/>
      <c r="D20" s="657"/>
      <c r="E20" s="657"/>
      <c r="F20" s="657"/>
      <c r="G20" s="657"/>
      <c r="H20" s="657"/>
      <c r="I20" s="657"/>
      <c r="J20" s="657"/>
      <c r="K20" s="657"/>
      <c r="L20" s="656"/>
    </row>
    <row r="21" ht="13.5" customHeight="1" spans="1:12">
      <c r="A21" s="656"/>
      <c r="B21" s="657"/>
      <c r="C21" s="657"/>
      <c r="D21" s="657"/>
      <c r="E21" s="657"/>
      <c r="F21" s="657"/>
      <c r="G21" s="657"/>
      <c r="H21" s="657"/>
      <c r="I21" s="657"/>
      <c r="J21" s="657"/>
      <c r="K21" s="657"/>
      <c r="L21" s="656"/>
    </row>
    <row r="22" ht="13.5" customHeight="1" spans="1:12">
      <c r="A22" s="656"/>
      <c r="B22" s="657"/>
      <c r="C22" s="657"/>
      <c r="D22" s="657"/>
      <c r="E22" s="657"/>
      <c r="F22" s="657"/>
      <c r="G22" s="657"/>
      <c r="H22" s="657"/>
      <c r="I22" s="657"/>
      <c r="J22" s="657"/>
      <c r="K22" s="657"/>
      <c r="L22" s="656"/>
    </row>
    <row r="23" ht="13.5" customHeight="1" spans="1:12">
      <c r="A23" s="656"/>
      <c r="B23" s="657"/>
      <c r="C23" s="657"/>
      <c r="D23" s="657"/>
      <c r="E23" s="657"/>
      <c r="F23" s="657"/>
      <c r="G23" s="657"/>
      <c r="H23" s="657"/>
      <c r="I23" s="657"/>
      <c r="J23" s="657"/>
      <c r="K23" s="657"/>
      <c r="L23" s="656"/>
    </row>
    <row r="24" ht="13.5" customHeight="1" spans="1:12">
      <c r="A24" s="656"/>
      <c r="B24" s="657"/>
      <c r="C24" s="657"/>
      <c r="D24" s="657"/>
      <c r="E24" s="657"/>
      <c r="F24" s="657"/>
      <c r="G24" s="657"/>
      <c r="H24" s="657"/>
      <c r="I24" s="657"/>
      <c r="J24" s="657"/>
      <c r="K24" s="657"/>
      <c r="L24" s="656"/>
    </row>
    <row r="25" ht="13.5" customHeight="1" spans="1:12">
      <c r="A25" s="656"/>
      <c r="B25" s="657"/>
      <c r="C25" s="657"/>
      <c r="D25" s="657"/>
      <c r="E25" s="657"/>
      <c r="F25" s="657"/>
      <c r="G25" s="657"/>
      <c r="H25" s="657"/>
      <c r="I25" s="657"/>
      <c r="J25" s="657"/>
      <c r="K25" s="657"/>
      <c r="L25" s="656"/>
    </row>
    <row r="26" ht="13.5" customHeight="1" spans="1:12">
      <c r="A26" s="656"/>
      <c r="B26" s="657"/>
      <c r="C26" s="657"/>
      <c r="D26" s="657"/>
      <c r="E26" s="657"/>
      <c r="F26" s="657"/>
      <c r="G26" s="657"/>
      <c r="H26" s="657"/>
      <c r="I26" s="657"/>
      <c r="J26" s="657"/>
      <c r="K26" s="657"/>
      <c r="L26" s="656"/>
    </row>
    <row r="27" ht="13.5" customHeight="1" spans="1:12">
      <c r="A27" s="656"/>
      <c r="B27" s="657"/>
      <c r="C27" s="657"/>
      <c r="D27" s="657"/>
      <c r="E27" s="657"/>
      <c r="F27" s="657"/>
      <c r="G27" s="657"/>
      <c r="H27" s="657"/>
      <c r="I27" s="657"/>
      <c r="J27" s="657"/>
      <c r="K27" s="657"/>
      <c r="L27" s="656"/>
    </row>
    <row r="28" ht="13.5" customHeight="1" spans="1:12">
      <c r="A28" s="656"/>
      <c r="B28" s="657"/>
      <c r="C28" s="657"/>
      <c r="D28" s="657"/>
      <c r="E28" s="657"/>
      <c r="F28" s="657"/>
      <c r="G28" s="657"/>
      <c r="H28" s="657"/>
      <c r="I28" s="657"/>
      <c r="J28" s="657"/>
      <c r="K28" s="657"/>
      <c r="L28" s="656"/>
    </row>
    <row r="29" ht="13.5" customHeight="1" spans="1:12">
      <c r="A29" s="656"/>
      <c r="B29" s="657"/>
      <c r="C29" s="657"/>
      <c r="D29" s="657"/>
      <c r="E29" s="657"/>
      <c r="F29" s="657"/>
      <c r="G29" s="657"/>
      <c r="H29" s="657"/>
      <c r="I29" s="657"/>
      <c r="J29" s="657"/>
      <c r="K29" s="657"/>
      <c r="L29" s="656"/>
    </row>
    <row r="30" ht="13.5" customHeight="1" spans="1:12">
      <c r="A30" s="656"/>
      <c r="B30" s="657"/>
      <c r="C30" s="657"/>
      <c r="D30" s="657"/>
      <c r="E30" s="657"/>
      <c r="F30" s="657"/>
      <c r="G30" s="657"/>
      <c r="H30" s="657"/>
      <c r="I30" s="657"/>
      <c r="J30" s="657"/>
      <c r="K30" s="657"/>
      <c r="L30" s="656"/>
    </row>
    <row r="31" ht="13.5" customHeight="1" spans="1:12">
      <c r="A31" s="656"/>
      <c r="B31" s="657"/>
      <c r="C31" s="657"/>
      <c r="D31" s="657"/>
      <c r="E31" s="657"/>
      <c r="F31" s="657"/>
      <c r="G31" s="657"/>
      <c r="H31" s="657"/>
      <c r="I31" s="657"/>
      <c r="J31" s="657"/>
      <c r="K31" s="657"/>
      <c r="L31" s="656"/>
    </row>
    <row r="32" ht="13.5" customHeight="1" spans="1:12">
      <c r="A32" s="656"/>
      <c r="B32" s="657"/>
      <c r="C32" s="657"/>
      <c r="D32" s="657"/>
      <c r="E32" s="657"/>
      <c r="F32" s="657"/>
      <c r="G32" s="657"/>
      <c r="H32" s="657"/>
      <c r="I32" s="657"/>
      <c r="J32" s="657"/>
      <c r="K32" s="657"/>
      <c r="L32" s="656"/>
    </row>
    <row r="33" ht="13.5" customHeight="1" spans="1:12">
      <c r="A33" s="656"/>
      <c r="B33" s="657"/>
      <c r="C33" s="657"/>
      <c r="D33" s="657"/>
      <c r="E33" s="657"/>
      <c r="F33" s="657"/>
      <c r="G33" s="657"/>
      <c r="H33" s="657"/>
      <c r="I33" s="657"/>
      <c r="J33" s="657"/>
      <c r="K33" s="657"/>
      <c r="L33" s="656"/>
    </row>
    <row r="34" ht="13.5" customHeight="1" spans="1:12">
      <c r="A34" s="656"/>
      <c r="B34" s="657"/>
      <c r="C34" s="657"/>
      <c r="D34" s="657"/>
      <c r="E34" s="657"/>
      <c r="F34" s="657"/>
      <c r="G34" s="657"/>
      <c r="H34" s="657"/>
      <c r="I34" s="657"/>
      <c r="J34" s="657"/>
      <c r="K34" s="657"/>
      <c r="L34" s="656"/>
    </row>
    <row r="35" ht="13.5" customHeight="1" spans="1:12">
      <c r="A35" s="656"/>
      <c r="B35" s="657"/>
      <c r="C35" s="657"/>
      <c r="D35" s="657"/>
      <c r="E35" s="657"/>
      <c r="F35" s="657"/>
      <c r="G35" s="657"/>
      <c r="H35" s="657"/>
      <c r="I35" s="657"/>
      <c r="J35" s="657"/>
      <c r="K35" s="657"/>
      <c r="L35" s="656"/>
    </row>
    <row r="36" ht="13.5" customHeight="1" spans="1:12">
      <c r="A36" s="656"/>
      <c r="B36" s="657"/>
      <c r="C36" s="657"/>
      <c r="D36" s="657"/>
      <c r="E36" s="657"/>
      <c r="F36" s="657"/>
      <c r="G36" s="657"/>
      <c r="H36" s="657"/>
      <c r="I36" s="657"/>
      <c r="J36" s="657"/>
      <c r="K36" s="657"/>
      <c r="L36" s="656"/>
    </row>
    <row r="37" ht="13.5" customHeight="1" spans="1:12">
      <c r="A37" s="656"/>
      <c r="B37" s="657"/>
      <c r="C37" s="657"/>
      <c r="D37" s="657"/>
      <c r="E37" s="657"/>
      <c r="F37" s="657"/>
      <c r="G37" s="657"/>
      <c r="H37" s="657"/>
      <c r="I37" s="657"/>
      <c r="J37" s="657"/>
      <c r="K37" s="657"/>
      <c r="L37" s="656"/>
    </row>
    <row r="38" ht="13.5" customHeight="1" spans="1:12">
      <c r="A38" s="656"/>
      <c r="B38" s="657"/>
      <c r="C38" s="657"/>
      <c r="D38" s="657"/>
      <c r="E38" s="657"/>
      <c r="F38" s="657"/>
      <c r="G38" s="657"/>
      <c r="H38" s="657"/>
      <c r="I38" s="657"/>
      <c r="J38" s="657"/>
      <c r="K38" s="657"/>
      <c r="L38" s="656"/>
    </row>
    <row r="39" ht="13.5" customHeight="1" spans="1:12">
      <c r="A39" s="656"/>
      <c r="B39" s="657"/>
      <c r="C39" s="657"/>
      <c r="D39" s="657"/>
      <c r="E39" s="657"/>
      <c r="F39" s="657"/>
      <c r="G39" s="657"/>
      <c r="H39" s="657"/>
      <c r="I39" s="657"/>
      <c r="J39" s="657"/>
      <c r="K39" s="657"/>
      <c r="L39" s="656"/>
    </row>
    <row r="40" ht="13.5" customHeight="1" spans="1:12">
      <c r="A40" s="656"/>
      <c r="B40" s="657"/>
      <c r="C40" s="657"/>
      <c r="D40" s="657"/>
      <c r="E40" s="657"/>
      <c r="F40" s="657"/>
      <c r="G40" s="657"/>
      <c r="H40" s="657"/>
      <c r="I40" s="657"/>
      <c r="J40" s="657"/>
      <c r="K40" s="657"/>
      <c r="L40" s="656"/>
    </row>
    <row r="41" ht="13.5" customHeight="1" spans="1:12">
      <c r="A41" s="656"/>
      <c r="B41" s="657"/>
      <c r="C41" s="657"/>
      <c r="D41" s="657"/>
      <c r="E41" s="657"/>
      <c r="F41" s="657"/>
      <c r="G41" s="657"/>
      <c r="H41" s="657"/>
      <c r="I41" s="657"/>
      <c r="J41" s="657"/>
      <c r="K41" s="657"/>
      <c r="L41" s="656"/>
    </row>
    <row r="42" ht="13.5" customHeight="1" spans="1:12">
      <c r="A42" s="656"/>
      <c r="B42" s="657"/>
      <c r="C42" s="657"/>
      <c r="D42" s="657"/>
      <c r="E42" s="657"/>
      <c r="F42" s="657"/>
      <c r="G42" s="657"/>
      <c r="H42" s="657"/>
      <c r="I42" s="657"/>
      <c r="J42" s="657"/>
      <c r="K42" s="657"/>
      <c r="L42" s="656"/>
    </row>
    <row r="43" ht="13.5" customHeight="1" spans="1:12">
      <c r="A43" s="656"/>
      <c r="B43" s="657"/>
      <c r="C43" s="657"/>
      <c r="D43" s="657"/>
      <c r="E43" s="657"/>
      <c r="F43" s="657"/>
      <c r="G43" s="657"/>
      <c r="H43" s="657"/>
      <c r="I43" s="657"/>
      <c r="J43" s="657"/>
      <c r="K43" s="657"/>
      <c r="L43" s="656"/>
    </row>
    <row r="44" ht="13.5" customHeight="1" spans="1:12">
      <c r="A44" s="656"/>
      <c r="B44" s="657"/>
      <c r="C44" s="657"/>
      <c r="D44" s="657"/>
      <c r="E44" s="657"/>
      <c r="F44" s="657"/>
      <c r="G44" s="657"/>
      <c r="H44" s="657"/>
      <c r="I44" s="657"/>
      <c r="J44" s="657"/>
      <c r="K44" s="657"/>
      <c r="L44" s="656"/>
    </row>
    <row r="45" ht="13.5" customHeight="1" spans="1:12">
      <c r="A45" s="656"/>
      <c r="B45" s="657"/>
      <c r="C45" s="657"/>
      <c r="D45" s="657"/>
      <c r="E45" s="657"/>
      <c r="F45" s="657"/>
      <c r="G45" s="657"/>
      <c r="H45" s="657"/>
      <c r="I45" s="657"/>
      <c r="J45" s="657"/>
      <c r="K45" s="657"/>
      <c r="L45" s="656"/>
    </row>
    <row r="46" ht="13.5" customHeight="1" spans="1:12">
      <c r="A46" s="656"/>
      <c r="B46" s="657"/>
      <c r="C46" s="657"/>
      <c r="D46" s="657"/>
      <c r="E46" s="657"/>
      <c r="F46" s="657"/>
      <c r="G46" s="657"/>
      <c r="H46" s="657"/>
      <c r="I46" s="657"/>
      <c r="J46" s="657"/>
      <c r="K46" s="657"/>
      <c r="L46" s="656"/>
    </row>
    <row r="47" ht="13.5" customHeight="1" spans="1:12">
      <c r="A47" s="656"/>
      <c r="B47" s="657"/>
      <c r="C47" s="657"/>
      <c r="D47" s="657"/>
      <c r="E47" s="657"/>
      <c r="F47" s="657"/>
      <c r="G47" s="657"/>
      <c r="H47" s="657"/>
      <c r="I47" s="657"/>
      <c r="J47" s="657"/>
      <c r="K47" s="657"/>
      <c r="L47" s="656"/>
    </row>
    <row r="48" ht="13.5" customHeight="1" spans="1:12">
      <c r="A48" s="656"/>
      <c r="B48" s="657"/>
      <c r="C48" s="657"/>
      <c r="D48" s="657"/>
      <c r="E48" s="657"/>
      <c r="F48" s="657"/>
      <c r="G48" s="657"/>
      <c r="H48" s="657"/>
      <c r="I48" s="657"/>
      <c r="J48" s="657"/>
      <c r="K48" s="657"/>
      <c r="L48" s="656"/>
    </row>
    <row r="49" ht="13.5" customHeight="1" spans="1:12">
      <c r="A49" s="656"/>
      <c r="B49" s="657"/>
      <c r="C49" s="657"/>
      <c r="D49" s="657"/>
      <c r="E49" s="657"/>
      <c r="F49" s="657"/>
      <c r="G49" s="657"/>
      <c r="H49" s="657"/>
      <c r="I49" s="657"/>
      <c r="J49" s="657"/>
      <c r="K49" s="657"/>
      <c r="L49" s="656"/>
    </row>
    <row r="50" ht="13.5" customHeight="1" spans="1:12">
      <c r="A50" s="656"/>
      <c r="B50" s="657"/>
      <c r="C50" s="657"/>
      <c r="D50" s="657"/>
      <c r="E50" s="657"/>
      <c r="F50" s="657"/>
      <c r="G50" s="657"/>
      <c r="H50" s="657"/>
      <c r="I50" s="657"/>
      <c r="J50" s="657"/>
      <c r="K50" s="657"/>
      <c r="L50" s="656"/>
    </row>
    <row r="51" ht="13.5" customHeight="1" spans="1:12">
      <c r="A51" s="656"/>
      <c r="B51" s="657"/>
      <c r="C51" s="657"/>
      <c r="D51" s="657"/>
      <c r="E51" s="657"/>
      <c r="F51" s="657"/>
      <c r="G51" s="657"/>
      <c r="H51" s="657"/>
      <c r="I51" s="657"/>
      <c r="J51" s="657"/>
      <c r="K51" s="657"/>
      <c r="L51" s="656"/>
    </row>
    <row r="52" ht="13.5" customHeight="1" spans="1:12">
      <c r="A52" s="656"/>
      <c r="B52" s="657"/>
      <c r="C52" s="657"/>
      <c r="D52" s="657"/>
      <c r="E52" s="657"/>
      <c r="F52" s="657"/>
      <c r="G52" s="657"/>
      <c r="H52" s="657"/>
      <c r="I52" s="657"/>
      <c r="J52" s="657"/>
      <c r="K52" s="657"/>
      <c r="L52" s="656"/>
    </row>
    <row r="53" ht="13.5" customHeight="1" spans="1:12">
      <c r="A53" s="656"/>
      <c r="B53" s="657"/>
      <c r="C53" s="657"/>
      <c r="D53" s="657"/>
      <c r="E53" s="657"/>
      <c r="F53" s="657"/>
      <c r="G53" s="657"/>
      <c r="H53" s="657"/>
      <c r="I53" s="657"/>
      <c r="J53" s="657"/>
      <c r="K53" s="657"/>
      <c r="L53" s="656"/>
    </row>
    <row r="54" ht="13.5" customHeight="1" spans="1:12">
      <c r="A54" s="656"/>
      <c r="B54" s="656"/>
      <c r="C54" s="656"/>
      <c r="D54" s="656"/>
      <c r="E54" s="656"/>
      <c r="F54" s="656"/>
      <c r="G54" s="656"/>
      <c r="H54" s="656"/>
      <c r="I54" s="656"/>
      <c r="J54" s="656"/>
      <c r="K54" s="656"/>
      <c r="L54" s="656"/>
    </row>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row r="302" ht="12.75"/>
    <row r="303" ht="12.75"/>
    <row r="304"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row r="329" ht="12.75"/>
    <row r="330" ht="12.75"/>
    <row r="331" ht="12.75"/>
    <row r="332" ht="12.75"/>
    <row r="333" ht="12.75"/>
    <row r="334" ht="12.75"/>
    <row r="335" ht="12.75"/>
    <row r="336" ht="12.75"/>
    <row r="337" ht="12.75"/>
    <row r="338" ht="12.75"/>
    <row r="339" ht="12.75"/>
    <row r="340" ht="12.75"/>
    <row r="341" ht="12.75"/>
    <row r="342" ht="12.75"/>
    <row r="343" ht="12.75"/>
    <row r="344" ht="12.75"/>
    <row r="345" ht="12.75"/>
    <row r="346" ht="12.75"/>
    <row r="347" ht="12.75"/>
    <row r="348" ht="12.75"/>
    <row r="349" ht="12.75"/>
    <row r="350" ht="12.75"/>
    <row r="351" ht="12.75"/>
    <row r="352" ht="12.75"/>
    <row r="353" ht="12.75"/>
    <row r="354" ht="12.75"/>
    <row r="355" ht="12.75"/>
    <row r="356" ht="12.75"/>
    <row r="357" ht="12.75"/>
    <row r="358" ht="12.75"/>
    <row r="359" ht="12.75"/>
    <row r="360" ht="12.75"/>
    <row r="361" ht="12.75"/>
    <row r="362" ht="12.75"/>
    <row r="363" ht="12.75"/>
    <row r="364" ht="12.75"/>
    <row r="365" ht="12.75"/>
    <row r="366" ht="12.75"/>
    <row r="367" ht="12.75"/>
    <row r="368" ht="12.75"/>
    <row r="369" ht="12.75"/>
    <row r="370" ht="12.75"/>
    <row r="371" ht="12.75"/>
    <row r="372" ht="12.75"/>
    <row r="373" ht="12.75"/>
    <row r="374" ht="12.75"/>
    <row r="375" ht="12.75"/>
    <row r="376" ht="12.75"/>
    <row r="377" ht="12.75"/>
    <row r="378" ht="12.75"/>
    <row r="379" ht="12.75"/>
    <row r="380" ht="12.75"/>
    <row r="381" ht="12.75"/>
    <row r="382" ht="12.75"/>
    <row r="383" ht="12.75"/>
    <row r="384"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row r="603" ht="12.75"/>
    <row r="604" ht="12.75"/>
    <row r="605" ht="12.75"/>
    <row r="606" ht="12.75"/>
    <row r="607" ht="12.75"/>
    <row r="608" ht="12.75"/>
    <row r="609" ht="12.75"/>
    <row r="610" ht="12.75"/>
    <row r="611" ht="12.75"/>
    <row r="612" ht="12.75"/>
    <row r="613" ht="12.75"/>
    <row r="614" ht="12.75"/>
    <row r="615" ht="12.75"/>
    <row r="616" ht="12.75"/>
    <row r="617" ht="12.75"/>
    <row r="618" ht="12.75"/>
    <row r="619" ht="12.75"/>
    <row r="620" ht="12.75"/>
    <row r="621" ht="12.75"/>
    <row r="622" ht="12.75"/>
    <row r="623" ht="12.75"/>
    <row r="624" ht="12.75"/>
    <row r="625" ht="12.75"/>
    <row r="626" ht="12.75"/>
    <row r="627" ht="12.75"/>
    <row r="628" ht="12.75"/>
    <row r="629" ht="12.75"/>
    <row r="630" ht="12.75"/>
    <row r="631" ht="12.75"/>
    <row r="632" ht="12.75"/>
    <row r="633" ht="12.75"/>
    <row r="634" ht="12.75"/>
    <row r="635" ht="12.75"/>
    <row r="636" ht="12.75"/>
    <row r="637" ht="12.75"/>
    <row r="638" ht="12.75"/>
    <row r="639" ht="12.75"/>
    <row r="640" ht="12.75"/>
    <row r="641" ht="12.75"/>
    <row r="642" ht="12.75"/>
    <row r="643" ht="12.75"/>
    <row r="644" ht="12.75"/>
    <row r="645" ht="12.75"/>
    <row r="646" ht="12.75"/>
    <row r="647" ht="12.75"/>
    <row r="648" ht="12.75"/>
    <row r="649" ht="12.75"/>
    <row r="650" ht="12.75"/>
    <row r="651" ht="12.75"/>
    <row r="652" ht="12.75"/>
    <row r="653" ht="12.75"/>
    <row r="654" ht="12.75"/>
    <row r="655" ht="12.75"/>
    <row r="656" ht="12.75"/>
    <row r="657" ht="12.75"/>
    <row r="658" ht="12.75"/>
    <row r="659" ht="12.75"/>
    <row r="660" ht="12.75"/>
    <row r="661" ht="12.75"/>
    <row r="662" ht="12.75"/>
    <row r="663" ht="12.75"/>
    <row r="664" ht="12.75"/>
    <row r="665" ht="12.75"/>
    <row r="666" ht="12.75"/>
    <row r="667" ht="12.75"/>
    <row r="668" ht="12.75"/>
    <row r="669" ht="12.75"/>
    <row r="670" ht="12.75"/>
    <row r="671" ht="12.75"/>
    <row r="672" ht="12.75"/>
    <row r="673" ht="12.75"/>
    <row r="674" ht="12.75"/>
    <row r="675" ht="12.75"/>
    <row r="676" ht="12.75"/>
    <row r="677" ht="12.75"/>
    <row r="678" ht="12.75"/>
    <row r="679" ht="12.75"/>
    <row r="680" ht="12.75"/>
    <row r="681" ht="12.75"/>
    <row r="682" ht="12.75"/>
    <row r="683" ht="12.75"/>
    <row r="684" ht="12.75"/>
    <row r="685" ht="12.75"/>
    <row r="686" ht="12.75"/>
    <row r="687" ht="12.75"/>
    <row r="688" ht="12.75"/>
    <row r="689" ht="12.75"/>
    <row r="690" ht="12.75"/>
    <row r="691" ht="12.75"/>
    <row r="692" ht="12.75"/>
    <row r="693" ht="12.75"/>
    <row r="694" ht="12.75"/>
    <row r="695" ht="12.75"/>
    <row r="696" ht="12.75"/>
    <row r="697" ht="12.75"/>
    <row r="698" ht="12.75"/>
    <row r="699" ht="12.75"/>
    <row r="700" ht="12.75"/>
    <row r="701" ht="12.75"/>
    <row r="702" ht="12.75"/>
    <row r="703" ht="12.75"/>
    <row r="704" ht="12.75"/>
    <row r="705" ht="12.75"/>
    <row r="706" ht="12.75"/>
    <row r="707" ht="12.75"/>
    <row r="708" ht="12.75"/>
    <row r="709" ht="12.75"/>
    <row r="710" ht="12.75"/>
    <row r="711" ht="12.75"/>
    <row r="712" ht="12.75"/>
    <row r="713" ht="12.75"/>
    <row r="714" ht="12.75"/>
    <row r="715" ht="12.75"/>
    <row r="716" ht="12.75"/>
    <row r="717" ht="12.75"/>
    <row r="718" ht="12.75"/>
    <row r="719" ht="12.75"/>
    <row r="720" ht="12.75"/>
    <row r="721" ht="12.75"/>
    <row r="722" ht="12.75"/>
    <row r="723" ht="12.75"/>
    <row r="724" ht="12.75"/>
    <row r="725" ht="12.75"/>
    <row r="726" ht="12.75"/>
    <row r="727" ht="12.75"/>
    <row r="728" ht="12.75"/>
    <row r="729" ht="12.75"/>
    <row r="730" ht="12.75"/>
    <row r="731" ht="12.75"/>
    <row r="732" ht="12.75"/>
    <row r="733" ht="12.75"/>
    <row r="734" ht="12.75"/>
    <row r="735" ht="12.75"/>
    <row r="736" ht="12.75"/>
    <row r="737" ht="12.75"/>
    <row r="738" ht="12.75"/>
    <row r="739" ht="12.75"/>
    <row r="740" ht="12.75"/>
    <row r="741" ht="12.75"/>
    <row r="742" ht="12.75"/>
    <row r="743" ht="12.75"/>
    <row r="744" ht="12.75"/>
    <row r="745" ht="12.75"/>
    <row r="746" ht="12.75"/>
    <row r="747" ht="12.75"/>
    <row r="748" ht="12.75"/>
    <row r="749" ht="12.75"/>
    <row r="750" ht="12.75"/>
    <row r="751" ht="12.75"/>
    <row r="752" ht="12.75"/>
    <row r="753" ht="12.75"/>
    <row r="754" ht="12.75"/>
    <row r="755" ht="12.75"/>
    <row r="756" ht="12.75"/>
    <row r="757" ht="12.75"/>
    <row r="758" ht="12.75"/>
    <row r="759" ht="12.75"/>
    <row r="760" ht="12.75"/>
    <row r="761" ht="12.75"/>
    <row r="762" ht="12.75"/>
    <row r="763" ht="12.75"/>
    <row r="764" ht="12.75"/>
    <row r="765" ht="12.75"/>
    <row r="766" ht="12.75"/>
    <row r="767" ht="12.75"/>
    <row r="768" ht="12.75"/>
    <row r="769" ht="12.75"/>
    <row r="770" ht="12.75"/>
    <row r="771" ht="12.75"/>
    <row r="772" ht="12.75"/>
    <row r="773" ht="12.75"/>
    <row r="774" ht="12.75"/>
    <row r="775" ht="12.75"/>
    <row r="776" ht="12.75"/>
    <row r="777" ht="12.75"/>
    <row r="778" ht="12.75"/>
    <row r="779" ht="12.75"/>
    <row r="780" ht="12.75"/>
    <row r="781" ht="12.75"/>
    <row r="782" ht="12.75"/>
    <row r="783" ht="12.75"/>
    <row r="784" ht="12.75"/>
    <row r="785" ht="12.75"/>
    <row r="786" ht="12.75"/>
    <row r="787" ht="12.75"/>
    <row r="788" ht="12.75"/>
    <row r="789" ht="12.75"/>
    <row r="790" ht="12.75"/>
    <row r="791" ht="12.75"/>
    <row r="792" ht="12.75"/>
    <row r="793" ht="12.75"/>
    <row r="794" ht="12.75"/>
    <row r="795" ht="12.75"/>
    <row r="796" ht="12.75"/>
    <row r="797" ht="12.75"/>
    <row r="798" ht="12.75"/>
    <row r="799" ht="12.75"/>
    <row r="800" ht="12.75"/>
    <row r="801" ht="12.75"/>
    <row r="802" ht="12.75"/>
    <row r="803" ht="12.75"/>
    <row r="804" ht="12.75"/>
    <row r="805" ht="12.75"/>
    <row r="806" ht="12.75"/>
    <row r="807" ht="12.75"/>
    <row r="808" ht="12.75"/>
    <row r="809" ht="12.75"/>
    <row r="810" ht="12.75"/>
    <row r="811" ht="12.75"/>
    <row r="812" ht="12.75"/>
    <row r="813" ht="12.75"/>
    <row r="814" ht="12.75"/>
    <row r="815" ht="12.75"/>
    <row r="816" ht="12.75"/>
    <row r="817" ht="12.75"/>
    <row r="818" ht="12.75"/>
    <row r="819" ht="12.75"/>
    <row r="820" ht="12.75"/>
    <row r="821" ht="12.75"/>
    <row r="822" ht="12.75"/>
    <row r="823" ht="12.75"/>
    <row r="824" ht="12.75"/>
    <row r="825" ht="12.75"/>
    <row r="826" ht="12.75"/>
    <row r="827" ht="12.75"/>
    <row r="828" ht="12.75"/>
    <row r="829" ht="12.75"/>
    <row r="830" ht="12.75"/>
    <row r="831" ht="12.75"/>
    <row r="832" ht="12.75"/>
    <row r="833" ht="12.75"/>
    <row r="834" ht="12.75"/>
    <row r="835" ht="12.75"/>
    <row r="836" ht="12.75"/>
    <row r="837" ht="12.75"/>
    <row r="838" ht="12.75"/>
    <row r="839" ht="12.75"/>
    <row r="840" ht="12.75"/>
    <row r="841" ht="12.75"/>
    <row r="842" ht="12.75"/>
    <row r="843" ht="12.75"/>
    <row r="844" ht="12.75"/>
    <row r="845" ht="12.75"/>
    <row r="846" ht="12.75"/>
    <row r="847" ht="12.75"/>
    <row r="848" ht="12.75"/>
    <row r="849" ht="12.75"/>
    <row r="850" ht="12.75"/>
    <row r="851" ht="12.75"/>
    <row r="852" ht="12.75"/>
    <row r="853" ht="12.75"/>
    <row r="854" ht="12.75"/>
    <row r="855" ht="12.75"/>
    <row r="856" ht="12.75"/>
    <row r="857" ht="12.75"/>
    <row r="858" ht="12.75"/>
    <row r="859" ht="12.75"/>
    <row r="860" ht="12.75"/>
    <row r="861" ht="12.75"/>
    <row r="862" ht="12.75"/>
    <row r="863" ht="12.75"/>
    <row r="864" ht="12.75"/>
    <row r="865" ht="12.75"/>
    <row r="866" ht="12.75"/>
    <row r="867" ht="12.75"/>
    <row r="868" ht="12.75"/>
    <row r="869" ht="12.75"/>
    <row r="870" ht="12.75"/>
    <row r="871" ht="12.75"/>
    <row r="872" ht="12.75"/>
    <row r="873" ht="12.75"/>
    <row r="874" ht="12.75"/>
    <row r="875" ht="12.75"/>
    <row r="876" ht="12.75"/>
    <row r="877" ht="12.75"/>
    <row r="878" ht="12.75"/>
    <row r="879" ht="12.75"/>
    <row r="880" ht="12.75"/>
    <row r="881" ht="12.75"/>
    <row r="882" ht="12.75"/>
    <row r="883" ht="12.75"/>
    <row r="884" ht="12.75"/>
    <row r="885" ht="12.75"/>
    <row r="886" ht="12.75"/>
    <row r="887" ht="12.75"/>
    <row r="888" ht="12.75"/>
    <row r="889" ht="12.75"/>
    <row r="890" ht="12.75"/>
    <row r="891" ht="12.75"/>
    <row r="892" ht="12.75"/>
    <row r="893" ht="12.75"/>
    <row r="894" ht="12.75"/>
    <row r="895" ht="12.75"/>
    <row r="896" ht="12.75"/>
    <row r="897" ht="12.75"/>
    <row r="898" ht="12.75"/>
    <row r="899" ht="12.75"/>
    <row r="900" ht="12.75"/>
    <row r="901" ht="12.75"/>
    <row r="902" ht="12.75"/>
    <row r="903" ht="12.75"/>
    <row r="904" ht="12.75"/>
    <row r="905" ht="12.75"/>
    <row r="906" ht="12.75"/>
    <row r="907" ht="12.75"/>
    <row r="908" ht="12.75"/>
    <row r="909" ht="12.75"/>
    <row r="910" ht="12.75"/>
    <row r="911" ht="12.75"/>
    <row r="912" ht="12.75"/>
    <row r="913" ht="12.75"/>
    <row r="914" ht="12.75"/>
    <row r="915" ht="12.75"/>
    <row r="916" ht="12.75"/>
    <row r="917" ht="12.75"/>
    <row r="918" ht="12.75"/>
    <row r="919" ht="12.75"/>
    <row r="920" ht="12.75"/>
    <row r="921" ht="12.75"/>
    <row r="922" ht="12.75"/>
    <row r="923" ht="12.75"/>
    <row r="924" ht="12.75"/>
    <row r="925" ht="12.75"/>
    <row r="926" ht="12.75"/>
    <row r="927" ht="12.75"/>
    <row r="928" ht="12.75"/>
    <row r="929" ht="12.75"/>
    <row r="930" ht="12.75"/>
    <row r="931" ht="12.75"/>
    <row r="932" ht="12.75"/>
    <row r="933" ht="12.75"/>
    <row r="934" ht="12.75"/>
    <row r="935" ht="12.75"/>
    <row r="936" ht="12.75"/>
    <row r="937" ht="12.75"/>
    <row r="938" ht="12.75"/>
    <row r="939" ht="12.75"/>
    <row r="940" ht="12.75"/>
    <row r="941" ht="12.75"/>
    <row r="942" ht="12.75"/>
    <row r="943" ht="12.75"/>
    <row r="944" ht="12.75"/>
    <row r="945" ht="12.75"/>
    <row r="946" ht="12.75"/>
    <row r="947" ht="12.75"/>
    <row r="948" ht="12.75"/>
    <row r="949" ht="12.75"/>
    <row r="950" ht="12.75"/>
    <row r="951" ht="12.75"/>
    <row r="952" ht="12.75"/>
    <row r="953" ht="12.75"/>
    <row r="954" ht="12.75"/>
    <row r="955" ht="12.75"/>
    <row r="956" ht="12.75"/>
    <row r="957" ht="12.75"/>
    <row r="958" ht="12.75"/>
    <row r="959" ht="12.75"/>
    <row r="960" ht="12.75"/>
    <row r="961" ht="12.75"/>
    <row r="962" ht="12.75"/>
    <row r="963" ht="12.75"/>
    <row r="964" ht="12.75"/>
    <row r="965" ht="12.75"/>
    <row r="966" ht="12.75"/>
    <row r="967" ht="12.75"/>
    <row r="968" ht="12.75"/>
    <row r="969" ht="12.75"/>
    <row r="970" ht="12.75"/>
    <row r="971" ht="12.75"/>
    <row r="972" ht="12.75"/>
    <row r="973" ht="12.75"/>
    <row r="974" ht="12.75"/>
    <row r="975" ht="12.75"/>
    <row r="976" ht="12.75"/>
    <row r="977" ht="12.75"/>
    <row r="978" ht="12.75"/>
    <row r="979" ht="12.75"/>
    <row r="980" ht="12.75"/>
    <row r="981" ht="12.75"/>
    <row r="982" ht="12.75"/>
    <row r="983" ht="12.75"/>
    <row r="984" ht="12.75"/>
    <row r="985" ht="12.75"/>
    <row r="986" ht="12.75"/>
    <row r="987" ht="12.75"/>
    <row r="988" ht="12.75"/>
    <row r="989" ht="12.75"/>
    <row r="990" ht="12.75"/>
    <row r="991" ht="12.75"/>
    <row r="992" ht="12.75"/>
    <row r="993" ht="12.75"/>
    <row r="994" ht="12.75"/>
    <row r="995" ht="12.75"/>
    <row r="996" ht="12.75"/>
    <row r="997" ht="12.75"/>
    <row r="998" ht="12.75"/>
    <row r="999" ht="12.75"/>
    <row r="1000" ht="12.75"/>
  </sheetData>
  <mergeCells count="14">
    <mergeCell ref="A1:C1"/>
    <mergeCell ref="F1:L1"/>
    <mergeCell ref="D2:E2"/>
    <mergeCell ref="D3:E3"/>
    <mergeCell ref="D4:E4"/>
    <mergeCell ref="D5:E5"/>
    <mergeCell ref="F5:H5"/>
    <mergeCell ref="I5:L5"/>
    <mergeCell ref="D6:E6"/>
    <mergeCell ref="F6:H6"/>
    <mergeCell ref="I6:L6"/>
    <mergeCell ref="A7:L54"/>
    <mergeCell ref="F2:H4"/>
    <mergeCell ref="I2:L4"/>
  </mergeCells>
  <dataValidations count="2">
    <dataValidation type="list" allowBlank="1" showInputMessage="1" showErrorMessage="1" sqref="I5">
      <formula1>"YES,NO"</formula1>
    </dataValidation>
    <dataValidation type="list" allowBlank="1" showInputMessage="1" showErrorMessage="1" sqref="I2:L4">
      <formula1>"MAINLINE,LONG LEAD"</formula1>
    </dataValidation>
  </dataValidations>
  <printOptions horizontalCentered="1" verticalCentered="1"/>
  <pageMargins left="0.5" right="0.5" top="0.5" bottom="0.5" header="0" footer="0"/>
  <pageSetup paperSize="1" scale="74" pageOrder="overThenDown" orientation="landscape"/>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Z882"/>
  <sheetViews>
    <sheetView zoomScale="80" zoomScaleNormal="80" workbookViewId="0">
      <selection activeCell="Q15" sqref="Q15"/>
    </sheetView>
  </sheetViews>
  <sheetFormatPr defaultColWidth="12.6637168141593" defaultRowHeight="15.75" customHeight="1"/>
  <cols>
    <col min="1" max="1" width="16.6637168141593" style="288" customWidth="1"/>
    <col min="2" max="2" width="30.6637168141593" style="288" customWidth="1"/>
    <col min="3" max="3" width="22.7787610619469" style="288" customWidth="1"/>
    <col min="4" max="5" width="15.6637168141593" style="288" customWidth="1"/>
    <col min="6" max="11" width="6.66371681415929" style="288" customWidth="1"/>
    <col min="12" max="12" width="11.3362831858407" style="288" customWidth="1"/>
    <col min="13" max="13" width="6.44247787610619" style="288" customWidth="1"/>
    <col min="14" max="26" width="6.66371681415929" style="288" customWidth="1"/>
    <col min="27" max="16384" width="12.6637168141593" style="288"/>
  </cols>
  <sheetData>
    <row r="1" ht="33.75" customHeight="1" spans="1:26">
      <c r="A1" s="602"/>
      <c r="B1" s="602"/>
      <c r="C1" s="602"/>
      <c r="D1" s="602"/>
      <c r="E1" s="602"/>
      <c r="F1" s="602"/>
      <c r="G1" s="602"/>
      <c r="H1" s="602"/>
      <c r="I1" s="602"/>
      <c r="J1" s="602"/>
      <c r="K1" s="602"/>
      <c r="L1" s="602"/>
      <c r="M1" s="310"/>
      <c r="N1" s="623"/>
      <c r="O1" s="623"/>
      <c r="P1" s="623"/>
      <c r="Q1" s="623"/>
      <c r="R1" s="623"/>
      <c r="S1" s="623"/>
      <c r="T1" s="623"/>
      <c r="U1" s="623"/>
      <c r="V1" s="623"/>
      <c r="W1" s="623"/>
      <c r="X1" s="623"/>
      <c r="Y1" s="623"/>
      <c r="Z1" s="623"/>
    </row>
    <row r="2" ht="13.5" customHeight="1" spans="1:26">
      <c r="A2" s="603" t="s">
        <v>8</v>
      </c>
      <c r="B2" s="604" t="s">
        <v>9</v>
      </c>
      <c r="C2" s="605" t="s">
        <v>10</v>
      </c>
      <c r="D2" s="606">
        <v>45470</v>
      </c>
      <c r="E2" s="291"/>
      <c r="F2" s="607"/>
      <c r="G2" s="607"/>
      <c r="H2" s="607"/>
      <c r="I2" s="607"/>
      <c r="J2" s="607"/>
      <c r="K2" s="607"/>
      <c r="L2" s="607"/>
      <c r="M2" s="310"/>
      <c r="N2" s="624"/>
      <c r="O2" s="624"/>
      <c r="P2" s="624"/>
      <c r="Q2" s="624"/>
      <c r="R2" s="624"/>
      <c r="S2" s="624"/>
      <c r="T2" s="624"/>
      <c r="U2" s="624"/>
      <c r="V2" s="624"/>
      <c r="W2" s="624"/>
      <c r="X2" s="624"/>
      <c r="Y2" s="624"/>
      <c r="Z2" s="624"/>
    </row>
    <row r="3" ht="13.5" customHeight="1" spans="1:26">
      <c r="A3" s="608" t="s">
        <v>11</v>
      </c>
      <c r="B3" s="609" t="s">
        <v>12</v>
      </c>
      <c r="C3" s="610" t="s">
        <v>13</v>
      </c>
      <c r="D3" s="609" t="s">
        <v>14</v>
      </c>
      <c r="E3" s="291"/>
      <c r="F3" s="611"/>
      <c r="G3" s="611"/>
      <c r="H3" s="611"/>
      <c r="I3" s="611"/>
      <c r="J3" s="611"/>
      <c r="K3" s="611"/>
      <c r="L3" s="611"/>
      <c r="M3" s="310"/>
      <c r="N3" s="624"/>
      <c r="O3" s="624"/>
      <c r="P3" s="624"/>
      <c r="Q3" s="624"/>
      <c r="R3" s="624"/>
      <c r="S3" s="624"/>
      <c r="T3" s="624"/>
      <c r="U3" s="624"/>
      <c r="V3" s="624"/>
      <c r="W3" s="624"/>
      <c r="X3" s="624"/>
      <c r="Y3" s="624"/>
      <c r="Z3" s="624"/>
    </row>
    <row r="4" ht="13.5" customHeight="1" spans="1:26">
      <c r="A4" s="608" t="s">
        <v>15</v>
      </c>
      <c r="B4" s="604" t="s">
        <v>16</v>
      </c>
      <c r="C4" s="610" t="s">
        <v>17</v>
      </c>
      <c r="D4" s="609" t="s">
        <v>18</v>
      </c>
      <c r="E4" s="291"/>
      <c r="F4" s="611"/>
      <c r="G4" s="611"/>
      <c r="H4" s="611"/>
      <c r="I4" s="611"/>
      <c r="J4" s="611"/>
      <c r="K4" s="611"/>
      <c r="L4" s="611"/>
      <c r="M4" s="310"/>
      <c r="N4" s="624"/>
      <c r="O4" s="624"/>
      <c r="P4" s="624"/>
      <c r="Q4" s="624"/>
      <c r="R4" s="624"/>
      <c r="S4" s="624"/>
      <c r="T4" s="624"/>
      <c r="U4" s="624"/>
      <c r="V4" s="624"/>
      <c r="W4" s="624"/>
      <c r="X4" s="624"/>
      <c r="Y4" s="624"/>
      <c r="Z4" s="624"/>
    </row>
    <row r="5" ht="13.5" customHeight="1" spans="1:26">
      <c r="A5" s="612" t="s">
        <v>19</v>
      </c>
      <c r="B5" s="613" t="s">
        <v>20</v>
      </c>
      <c r="C5" s="614" t="s">
        <v>21</v>
      </c>
      <c r="D5" s="609" t="s">
        <v>22</v>
      </c>
      <c r="E5" s="291"/>
      <c r="F5" s="615"/>
      <c r="G5" s="615"/>
      <c r="H5" s="615"/>
      <c r="I5" s="615"/>
      <c r="J5" s="615"/>
      <c r="K5" s="615"/>
      <c r="L5" s="615"/>
      <c r="M5" s="310"/>
      <c r="N5" s="624"/>
      <c r="O5" s="624"/>
      <c r="P5" s="624"/>
      <c r="Q5" s="624"/>
      <c r="R5" s="624"/>
      <c r="S5" s="624"/>
      <c r="T5" s="624"/>
      <c r="U5" s="624"/>
      <c r="V5" s="624"/>
      <c r="W5" s="624"/>
      <c r="X5" s="624"/>
      <c r="Y5" s="624"/>
      <c r="Z5" s="624"/>
    </row>
    <row r="6" ht="13.5" customHeight="1" spans="1:26">
      <c r="A6" s="616"/>
      <c r="B6" s="616"/>
      <c r="C6" s="616"/>
      <c r="D6" s="616"/>
      <c r="E6" s="616"/>
      <c r="F6" s="616"/>
      <c r="G6" s="616"/>
      <c r="H6" s="616"/>
      <c r="I6" s="616"/>
      <c r="J6" s="616"/>
      <c r="K6" s="616"/>
      <c r="L6" s="616"/>
      <c r="M6" s="624"/>
      <c r="N6" s="624"/>
      <c r="O6" s="624"/>
      <c r="P6" s="624"/>
      <c r="Q6" s="624"/>
      <c r="R6" s="624"/>
      <c r="S6" s="624"/>
      <c r="T6" s="624"/>
      <c r="U6" s="624"/>
      <c r="V6" s="624"/>
      <c r="W6" s="624"/>
      <c r="X6" s="624"/>
      <c r="Y6" s="624"/>
      <c r="Z6" s="624"/>
    </row>
    <row r="7" ht="13.5" customHeight="1" spans="1:26">
      <c r="A7" s="616"/>
      <c r="B7" s="616"/>
      <c r="C7" s="616"/>
      <c r="D7" s="616"/>
      <c r="E7" s="616"/>
      <c r="F7" s="616"/>
      <c r="G7" s="616"/>
      <c r="H7" s="616"/>
      <c r="I7" s="616"/>
      <c r="J7" s="616"/>
      <c r="K7" s="616"/>
      <c r="L7" s="616"/>
      <c r="M7" s="624"/>
      <c r="N7" s="624"/>
      <c r="O7" s="624"/>
      <c r="P7" s="624"/>
      <c r="Q7" s="624"/>
      <c r="R7" s="624"/>
      <c r="S7" s="624"/>
      <c r="T7" s="624"/>
      <c r="U7" s="624"/>
      <c r="V7" s="624"/>
      <c r="W7" s="624"/>
      <c r="X7" s="624"/>
      <c r="Y7" s="624"/>
      <c r="Z7" s="624"/>
    </row>
    <row r="8" ht="13.5" customHeight="1" spans="1:26">
      <c r="A8" s="617"/>
      <c r="B8" s="618"/>
      <c r="C8" s="618"/>
      <c r="D8" s="618"/>
      <c r="E8" s="618"/>
      <c r="F8" s="618"/>
      <c r="G8" s="618"/>
      <c r="H8" s="618"/>
      <c r="I8" s="618"/>
      <c r="J8" s="618"/>
      <c r="K8" s="618"/>
      <c r="L8" s="625"/>
      <c r="N8" s="626"/>
      <c r="O8" s="624"/>
      <c r="P8" s="624"/>
      <c r="Q8" s="626"/>
      <c r="R8" s="624"/>
      <c r="S8" s="624"/>
      <c r="T8" s="624"/>
      <c r="U8" s="624"/>
      <c r="V8" s="624"/>
      <c r="W8" s="624"/>
      <c r="X8" s="624"/>
      <c r="Y8" s="624"/>
      <c r="Z8" s="624"/>
    </row>
    <row r="9" ht="13.5" customHeight="1" spans="1:26">
      <c r="A9" s="619"/>
      <c r="B9" s="620"/>
      <c r="C9" s="620"/>
      <c r="D9" s="620"/>
      <c r="E9" s="620"/>
      <c r="F9" s="620"/>
      <c r="G9" s="620"/>
      <c r="H9" s="620"/>
      <c r="I9" s="620"/>
      <c r="J9" s="620"/>
      <c r="K9" s="620"/>
      <c r="L9" s="627"/>
      <c r="M9" s="624"/>
      <c r="N9" s="626"/>
      <c r="O9" s="624"/>
      <c r="P9" s="624"/>
      <c r="Q9" s="626"/>
      <c r="R9" s="624"/>
      <c r="S9" s="624"/>
      <c r="T9" s="624"/>
      <c r="U9" s="624"/>
      <c r="V9" s="624"/>
      <c r="W9" s="624"/>
      <c r="X9" s="624"/>
      <c r="Y9" s="624"/>
      <c r="Z9" s="624"/>
    </row>
    <row r="10" ht="13.5" customHeight="1" spans="1:26">
      <c r="A10" s="619"/>
      <c r="B10" s="620"/>
      <c r="C10" s="620"/>
      <c r="D10" s="620"/>
      <c r="E10" s="620"/>
      <c r="F10" s="620"/>
      <c r="G10" s="620"/>
      <c r="H10" s="620"/>
      <c r="I10" s="620"/>
      <c r="J10" s="620"/>
      <c r="K10" s="620"/>
      <c r="L10" s="627"/>
      <c r="M10" s="624"/>
      <c r="N10" s="626"/>
      <c r="O10" s="624"/>
      <c r="P10" s="624"/>
      <c r="Q10" s="626"/>
      <c r="R10" s="624"/>
      <c r="S10" s="624"/>
      <c r="T10" s="624"/>
      <c r="U10" s="624"/>
      <c r="V10" s="624"/>
      <c r="W10" s="624"/>
      <c r="X10" s="624"/>
      <c r="Y10" s="624"/>
      <c r="Z10" s="624"/>
    </row>
    <row r="11" ht="13.5" customHeight="1" spans="1:26">
      <c r="A11" s="619"/>
      <c r="B11" s="620"/>
      <c r="C11" s="620"/>
      <c r="D11" s="620"/>
      <c r="E11" s="620"/>
      <c r="F11" s="620"/>
      <c r="G11" s="620"/>
      <c r="H11" s="620"/>
      <c r="I11" s="620"/>
      <c r="J11" s="620"/>
      <c r="K11" s="620"/>
      <c r="L11" s="627"/>
      <c r="M11" s="624"/>
      <c r="N11" s="626"/>
      <c r="O11" s="624"/>
      <c r="P11" s="624"/>
      <c r="Q11" s="626"/>
      <c r="R11" s="624"/>
      <c r="S11" s="624"/>
      <c r="T11" s="624"/>
      <c r="U11" s="624"/>
      <c r="V11" s="624"/>
      <c r="W11" s="624"/>
      <c r="X11" s="624"/>
      <c r="Y11" s="624"/>
      <c r="Z11" s="624"/>
    </row>
    <row r="12" ht="13.5" customHeight="1" spans="1:26">
      <c r="A12" s="619"/>
      <c r="B12" s="620"/>
      <c r="C12" s="620"/>
      <c r="D12" s="620"/>
      <c r="E12" s="620"/>
      <c r="F12" s="620"/>
      <c r="G12" s="620"/>
      <c r="H12" s="620"/>
      <c r="I12" s="620"/>
      <c r="J12" s="620"/>
      <c r="K12" s="620"/>
      <c r="L12" s="627"/>
      <c r="N12" s="626"/>
      <c r="O12" s="624"/>
      <c r="P12" s="624"/>
      <c r="Q12" s="626"/>
      <c r="R12" s="624"/>
      <c r="S12" s="624"/>
      <c r="T12" s="624"/>
      <c r="U12" s="624"/>
      <c r="V12" s="624"/>
      <c r="W12" s="624"/>
      <c r="X12" s="624"/>
      <c r="Y12" s="624"/>
      <c r="Z12" s="624"/>
    </row>
    <row r="13" ht="13.5" customHeight="1" spans="1:26">
      <c r="A13" s="619"/>
      <c r="B13" s="620"/>
      <c r="C13" s="620"/>
      <c r="D13" s="620"/>
      <c r="E13" s="620"/>
      <c r="F13" s="620"/>
      <c r="G13" s="620"/>
      <c r="H13" s="620"/>
      <c r="I13" s="620"/>
      <c r="J13" s="620"/>
      <c r="K13" s="620"/>
      <c r="L13" s="627"/>
      <c r="M13" s="624"/>
      <c r="N13" s="626"/>
      <c r="O13" s="624"/>
      <c r="P13" s="624"/>
      <c r="Q13" s="626"/>
      <c r="R13" s="624"/>
      <c r="S13" s="624"/>
      <c r="T13" s="624"/>
      <c r="U13" s="624"/>
      <c r="V13" s="624"/>
      <c r="W13" s="624"/>
      <c r="X13" s="624"/>
      <c r="Y13" s="624"/>
      <c r="Z13" s="624"/>
    </row>
    <row r="14" ht="13.5" customHeight="1" spans="1:26">
      <c r="A14" s="619"/>
      <c r="B14" s="620"/>
      <c r="C14" s="620"/>
      <c r="D14" s="620"/>
      <c r="E14" s="620"/>
      <c r="F14" s="620"/>
      <c r="G14" s="620"/>
      <c r="H14" s="620"/>
      <c r="I14" s="620"/>
      <c r="J14" s="620"/>
      <c r="K14" s="620"/>
      <c r="L14" s="627"/>
      <c r="M14" s="624"/>
      <c r="N14" s="626"/>
      <c r="O14" s="624"/>
      <c r="P14" s="624"/>
      <c r="Q14" s="626"/>
      <c r="R14" s="624"/>
      <c r="S14" s="624"/>
      <c r="T14" s="624"/>
      <c r="U14" s="624"/>
      <c r="V14" s="624"/>
      <c r="W14" s="624"/>
      <c r="X14" s="624"/>
      <c r="Y14" s="624"/>
      <c r="Z14" s="624"/>
    </row>
    <row r="15" ht="13.5" customHeight="1" spans="1:26">
      <c r="A15" s="619"/>
      <c r="B15" s="620"/>
      <c r="C15" s="620"/>
      <c r="D15" s="620"/>
      <c r="E15" s="620"/>
      <c r="F15" s="620"/>
      <c r="G15" s="620"/>
      <c r="H15" s="620"/>
      <c r="I15" s="620"/>
      <c r="J15" s="620"/>
      <c r="K15" s="620"/>
      <c r="L15" s="627"/>
      <c r="M15" s="624"/>
      <c r="N15" s="626"/>
      <c r="O15" s="624"/>
      <c r="P15" s="624"/>
      <c r="Q15" s="626"/>
      <c r="R15" s="624"/>
      <c r="S15" s="624"/>
      <c r="T15" s="624"/>
      <c r="U15" s="624"/>
      <c r="V15" s="624"/>
      <c r="W15" s="624"/>
      <c r="X15" s="624"/>
      <c r="Y15" s="624"/>
      <c r="Z15" s="624"/>
    </row>
    <row r="16" ht="13.5" customHeight="1" spans="1:26">
      <c r="A16" s="619"/>
      <c r="B16" s="620"/>
      <c r="C16" s="620"/>
      <c r="D16" s="620"/>
      <c r="E16" s="620"/>
      <c r="F16" s="620"/>
      <c r="G16" s="620"/>
      <c r="H16" s="620"/>
      <c r="I16" s="620"/>
      <c r="J16" s="620"/>
      <c r="K16" s="620"/>
      <c r="L16" s="627"/>
      <c r="M16" s="624"/>
      <c r="N16" s="626"/>
      <c r="O16" s="624"/>
      <c r="P16" s="624"/>
      <c r="Q16" s="626"/>
      <c r="R16" s="624"/>
      <c r="S16" s="624"/>
      <c r="T16" s="624"/>
      <c r="U16" s="624"/>
      <c r="V16" s="624"/>
      <c r="W16" s="624"/>
      <c r="X16" s="624"/>
      <c r="Y16" s="624"/>
      <c r="Z16" s="624"/>
    </row>
    <row r="17" ht="13.5" customHeight="1" spans="1:26">
      <c r="A17" s="619"/>
      <c r="B17" s="620"/>
      <c r="C17" s="620"/>
      <c r="D17" s="620"/>
      <c r="E17" s="620"/>
      <c r="F17" s="620"/>
      <c r="G17" s="620"/>
      <c r="H17" s="620"/>
      <c r="I17" s="620"/>
      <c r="J17" s="620"/>
      <c r="K17" s="620"/>
      <c r="L17" s="627"/>
      <c r="M17" s="624"/>
      <c r="N17" s="626"/>
      <c r="O17" s="624"/>
      <c r="P17" s="624"/>
      <c r="Q17" s="626"/>
      <c r="R17" s="624"/>
      <c r="S17" s="624"/>
      <c r="T17" s="624"/>
      <c r="U17" s="624"/>
      <c r="V17" s="624"/>
      <c r="W17" s="624"/>
      <c r="X17" s="624"/>
      <c r="Y17" s="624"/>
      <c r="Z17" s="624"/>
    </row>
    <row r="18" ht="13.5" customHeight="1" spans="1:26">
      <c r="A18" s="619"/>
      <c r="B18" s="620"/>
      <c r="C18" s="620"/>
      <c r="D18" s="620"/>
      <c r="E18" s="620"/>
      <c r="F18" s="620"/>
      <c r="G18" s="620"/>
      <c r="H18" s="620"/>
      <c r="I18" s="620"/>
      <c r="J18" s="620"/>
      <c r="K18" s="620"/>
      <c r="L18" s="627"/>
      <c r="M18" s="624"/>
      <c r="N18" s="626"/>
      <c r="O18" s="624"/>
      <c r="P18" s="624"/>
      <c r="Q18" s="626"/>
      <c r="R18" s="624"/>
      <c r="S18" s="624"/>
      <c r="T18" s="624"/>
      <c r="U18" s="624"/>
      <c r="V18" s="624"/>
      <c r="W18" s="624"/>
      <c r="X18" s="624"/>
      <c r="Y18" s="624"/>
      <c r="Z18" s="624"/>
    </row>
    <row r="19" ht="13.5" customHeight="1" spans="1:26">
      <c r="A19" s="619"/>
      <c r="B19" s="620"/>
      <c r="C19" s="620"/>
      <c r="D19" s="620"/>
      <c r="E19" s="620"/>
      <c r="F19" s="620"/>
      <c r="G19" s="620"/>
      <c r="H19" s="620"/>
      <c r="I19" s="620"/>
      <c r="J19" s="620"/>
      <c r="K19" s="620"/>
      <c r="L19" s="627"/>
      <c r="M19" s="624"/>
      <c r="N19" s="626"/>
      <c r="O19" s="624"/>
      <c r="P19" s="624"/>
      <c r="Q19" s="626"/>
      <c r="R19" s="624"/>
      <c r="S19" s="624"/>
      <c r="T19" s="624"/>
      <c r="U19" s="624"/>
      <c r="V19" s="624"/>
      <c r="W19" s="624"/>
      <c r="X19" s="624"/>
      <c r="Y19" s="624"/>
      <c r="Z19" s="624"/>
    </row>
    <row r="20" ht="13.5" customHeight="1" spans="1:26">
      <c r="A20" s="619"/>
      <c r="B20" s="620"/>
      <c r="C20" s="620"/>
      <c r="D20" s="620"/>
      <c r="E20" s="620"/>
      <c r="F20" s="620"/>
      <c r="G20" s="620"/>
      <c r="H20" s="620"/>
      <c r="I20" s="620"/>
      <c r="J20" s="620"/>
      <c r="K20" s="620"/>
      <c r="L20" s="627"/>
      <c r="M20" s="624"/>
      <c r="N20" s="628"/>
      <c r="O20" s="624"/>
      <c r="P20" s="624"/>
      <c r="Q20" s="626"/>
      <c r="R20" s="624"/>
      <c r="S20" s="624"/>
      <c r="T20" s="624"/>
      <c r="U20" s="624"/>
      <c r="V20" s="624"/>
      <c r="W20" s="624"/>
      <c r="X20" s="624"/>
      <c r="Y20" s="624"/>
      <c r="Z20" s="624"/>
    </row>
    <row r="21" ht="13.5" customHeight="1" spans="1:26">
      <c r="A21" s="619"/>
      <c r="B21" s="620"/>
      <c r="C21" s="620"/>
      <c r="D21" s="620"/>
      <c r="E21" s="620"/>
      <c r="F21" s="620"/>
      <c r="G21" s="620"/>
      <c r="H21" s="620"/>
      <c r="I21" s="620"/>
      <c r="J21" s="620"/>
      <c r="K21" s="620"/>
      <c r="L21" s="627"/>
      <c r="M21" s="624"/>
      <c r="N21" s="626"/>
      <c r="O21" s="624"/>
      <c r="P21" s="624"/>
      <c r="Q21" s="626"/>
      <c r="R21" s="624"/>
      <c r="S21" s="624"/>
      <c r="T21" s="624"/>
      <c r="U21" s="624"/>
      <c r="V21" s="624"/>
      <c r="W21" s="624"/>
      <c r="X21" s="624"/>
      <c r="Y21" s="624"/>
      <c r="Z21" s="624"/>
    </row>
    <row r="22" ht="13.5" customHeight="1" spans="1:26">
      <c r="A22" s="619"/>
      <c r="B22" s="620"/>
      <c r="C22" s="620"/>
      <c r="D22" s="620"/>
      <c r="E22" s="620"/>
      <c r="F22" s="620"/>
      <c r="G22" s="620"/>
      <c r="H22" s="620"/>
      <c r="I22" s="620"/>
      <c r="J22" s="620"/>
      <c r="K22" s="620"/>
      <c r="L22" s="627"/>
      <c r="M22" s="624"/>
      <c r="N22" s="626"/>
      <c r="O22" s="624"/>
      <c r="P22" s="624"/>
      <c r="Q22" s="626"/>
      <c r="R22" s="624"/>
      <c r="S22" s="624"/>
      <c r="T22" s="624"/>
      <c r="U22" s="624"/>
      <c r="V22" s="624"/>
      <c r="W22" s="624"/>
      <c r="X22" s="624"/>
      <c r="Y22" s="624"/>
      <c r="Z22" s="624"/>
    </row>
    <row r="23" ht="13.5" customHeight="1" spans="1:26">
      <c r="A23" s="619"/>
      <c r="B23" s="620"/>
      <c r="C23" s="620"/>
      <c r="D23" s="620"/>
      <c r="E23" s="620"/>
      <c r="F23" s="620"/>
      <c r="G23" s="620"/>
      <c r="H23" s="620"/>
      <c r="I23" s="620"/>
      <c r="J23" s="620"/>
      <c r="K23" s="620"/>
      <c r="L23" s="627"/>
      <c r="M23" s="624"/>
      <c r="N23" s="628"/>
      <c r="O23" s="624"/>
      <c r="P23" s="624"/>
      <c r="Q23" s="626"/>
      <c r="R23" s="624"/>
      <c r="S23" s="624"/>
      <c r="T23" s="624"/>
      <c r="U23" s="624"/>
      <c r="V23" s="624"/>
      <c r="W23" s="624"/>
      <c r="X23" s="624"/>
      <c r="Y23" s="624"/>
      <c r="Z23" s="624"/>
    </row>
    <row r="24" ht="13.5" customHeight="1" spans="1:26">
      <c r="A24" s="619"/>
      <c r="B24" s="620"/>
      <c r="C24" s="620"/>
      <c r="D24" s="620"/>
      <c r="E24" s="620"/>
      <c r="F24" s="620"/>
      <c r="G24" s="620"/>
      <c r="H24" s="620"/>
      <c r="I24" s="620"/>
      <c r="J24" s="620"/>
      <c r="K24" s="620"/>
      <c r="L24" s="627"/>
      <c r="M24" s="624"/>
      <c r="N24" s="626"/>
      <c r="O24" s="624"/>
      <c r="P24" s="624"/>
      <c r="Q24" s="626"/>
      <c r="R24" s="624"/>
      <c r="S24" s="624"/>
      <c r="T24" s="624"/>
      <c r="U24" s="624"/>
      <c r="V24" s="624"/>
      <c r="W24" s="624"/>
      <c r="X24" s="624"/>
      <c r="Y24" s="624"/>
      <c r="Z24" s="624"/>
    </row>
    <row r="25" ht="13.5" customHeight="1" spans="1:26">
      <c r="A25" s="619"/>
      <c r="B25" s="620"/>
      <c r="C25" s="620"/>
      <c r="D25" s="620"/>
      <c r="E25" s="620"/>
      <c r="F25" s="620"/>
      <c r="G25" s="620"/>
      <c r="H25" s="620"/>
      <c r="I25" s="620"/>
      <c r="J25" s="620"/>
      <c r="K25" s="620"/>
      <c r="L25" s="627"/>
      <c r="M25" s="624"/>
      <c r="N25" s="626"/>
      <c r="O25" s="624"/>
      <c r="P25" s="624"/>
      <c r="Q25" s="626"/>
      <c r="R25" s="624"/>
      <c r="S25" s="624"/>
      <c r="T25" s="624"/>
      <c r="U25" s="624"/>
      <c r="V25" s="624"/>
      <c r="W25" s="624"/>
      <c r="X25" s="624"/>
      <c r="Y25" s="624"/>
      <c r="Z25" s="624"/>
    </row>
    <row r="26" ht="13.5" customHeight="1" spans="1:26">
      <c r="A26" s="619"/>
      <c r="B26" s="620"/>
      <c r="C26" s="620"/>
      <c r="D26" s="620"/>
      <c r="E26" s="620"/>
      <c r="F26" s="620"/>
      <c r="G26" s="620"/>
      <c r="H26" s="620"/>
      <c r="I26" s="620"/>
      <c r="J26" s="620"/>
      <c r="K26" s="620"/>
      <c r="L26" s="627"/>
      <c r="M26" s="624"/>
      <c r="N26" s="626"/>
      <c r="O26" s="624"/>
      <c r="P26" s="624"/>
      <c r="Q26" s="626"/>
      <c r="R26" s="624"/>
      <c r="S26" s="624"/>
      <c r="T26" s="624"/>
      <c r="U26" s="624"/>
      <c r="V26" s="624"/>
      <c r="W26" s="624"/>
      <c r="X26" s="624"/>
      <c r="Y26" s="624"/>
      <c r="Z26" s="624"/>
    </row>
    <row r="27" ht="13.5" customHeight="1" spans="1:26">
      <c r="A27" s="619"/>
      <c r="B27" s="620"/>
      <c r="C27" s="620"/>
      <c r="D27" s="620"/>
      <c r="E27" s="620"/>
      <c r="F27" s="620"/>
      <c r="G27" s="620"/>
      <c r="H27" s="620"/>
      <c r="I27" s="620"/>
      <c r="J27" s="620"/>
      <c r="K27" s="620"/>
      <c r="L27" s="627"/>
      <c r="M27" s="624"/>
      <c r="N27" s="626"/>
      <c r="O27" s="624"/>
      <c r="P27" s="624"/>
      <c r="Q27" s="626"/>
      <c r="R27" s="624"/>
      <c r="S27" s="624"/>
      <c r="T27" s="624"/>
      <c r="U27" s="624"/>
      <c r="V27" s="624"/>
      <c r="W27" s="624"/>
      <c r="X27" s="624"/>
      <c r="Y27" s="624"/>
      <c r="Z27" s="624"/>
    </row>
    <row r="28" ht="13.5" customHeight="1" spans="1:26">
      <c r="A28" s="619"/>
      <c r="B28" s="620"/>
      <c r="C28" s="620"/>
      <c r="D28" s="620"/>
      <c r="E28" s="620"/>
      <c r="F28" s="620"/>
      <c r="G28" s="620"/>
      <c r="H28" s="620"/>
      <c r="I28" s="620"/>
      <c r="J28" s="620"/>
      <c r="K28" s="620"/>
      <c r="L28" s="627"/>
      <c r="M28" s="624"/>
      <c r="N28" s="626"/>
      <c r="O28" s="624"/>
      <c r="P28" s="624"/>
      <c r="Q28" s="626"/>
      <c r="R28" s="624"/>
      <c r="S28" s="624"/>
      <c r="T28" s="624"/>
      <c r="U28" s="624"/>
      <c r="V28" s="624"/>
      <c r="W28" s="624"/>
      <c r="X28" s="624"/>
      <c r="Y28" s="624"/>
      <c r="Z28" s="624"/>
    </row>
    <row r="29" ht="13.5" customHeight="1" spans="1:26">
      <c r="A29" s="619"/>
      <c r="B29" s="620"/>
      <c r="C29" s="620"/>
      <c r="D29" s="620"/>
      <c r="E29" s="620"/>
      <c r="F29" s="620"/>
      <c r="G29" s="620"/>
      <c r="H29" s="620"/>
      <c r="I29" s="620"/>
      <c r="J29" s="620"/>
      <c r="K29" s="620"/>
      <c r="L29" s="627"/>
      <c r="M29" s="624"/>
      <c r="N29" s="626"/>
      <c r="O29" s="624"/>
      <c r="P29" s="624"/>
      <c r="Q29" s="626"/>
      <c r="R29" s="631"/>
      <c r="S29" s="624"/>
      <c r="T29" s="624"/>
      <c r="U29" s="624"/>
      <c r="V29" s="624"/>
      <c r="W29" s="624"/>
      <c r="X29" s="624"/>
      <c r="Y29" s="624"/>
      <c r="Z29" s="624"/>
    </row>
    <row r="30" ht="13.5" customHeight="1" spans="1:26">
      <c r="A30" s="619"/>
      <c r="B30" s="620"/>
      <c r="C30" s="620"/>
      <c r="D30" s="620"/>
      <c r="E30" s="620"/>
      <c r="F30" s="620"/>
      <c r="G30" s="620"/>
      <c r="H30" s="620"/>
      <c r="I30" s="620"/>
      <c r="J30" s="620"/>
      <c r="K30" s="620"/>
      <c r="L30" s="627"/>
      <c r="M30" s="624"/>
      <c r="N30" s="626"/>
      <c r="O30" s="624"/>
      <c r="P30" s="624"/>
      <c r="Q30" s="626"/>
      <c r="R30" s="624"/>
      <c r="S30" s="624"/>
      <c r="T30" s="624"/>
      <c r="U30" s="624"/>
      <c r="V30" s="624"/>
      <c r="W30" s="624"/>
      <c r="X30" s="624"/>
      <c r="Y30" s="624"/>
      <c r="Z30" s="624"/>
    </row>
    <row r="31" ht="13.5" customHeight="1" spans="1:26">
      <c r="A31" s="619"/>
      <c r="B31" s="620"/>
      <c r="C31" s="620"/>
      <c r="D31" s="620"/>
      <c r="E31" s="620"/>
      <c r="F31" s="620"/>
      <c r="G31" s="620"/>
      <c r="H31" s="620"/>
      <c r="I31" s="620"/>
      <c r="J31" s="620"/>
      <c r="K31" s="620"/>
      <c r="L31" s="627"/>
      <c r="M31" s="624"/>
      <c r="N31" s="626"/>
      <c r="O31" s="624"/>
      <c r="P31" s="624"/>
      <c r="Q31" s="626"/>
      <c r="R31" s="624"/>
      <c r="S31" s="624"/>
      <c r="T31" s="624"/>
      <c r="U31" s="624"/>
      <c r="V31" s="624"/>
      <c r="W31" s="624"/>
      <c r="X31" s="624"/>
      <c r="Y31" s="624"/>
      <c r="Z31" s="624"/>
    </row>
    <row r="32" ht="13.5" customHeight="1" spans="1:26">
      <c r="A32" s="619"/>
      <c r="B32" s="620"/>
      <c r="C32" s="620"/>
      <c r="D32" s="620"/>
      <c r="E32" s="620"/>
      <c r="F32" s="620"/>
      <c r="G32" s="620"/>
      <c r="H32" s="620"/>
      <c r="I32" s="620"/>
      <c r="J32" s="620"/>
      <c r="K32" s="620"/>
      <c r="L32" s="627"/>
      <c r="M32" s="624"/>
      <c r="N32" s="626"/>
      <c r="O32" s="624"/>
      <c r="P32" s="624"/>
      <c r="Q32" s="626"/>
      <c r="R32" s="624"/>
      <c r="S32" s="624"/>
      <c r="T32" s="624"/>
      <c r="U32" s="624"/>
      <c r="V32" s="624"/>
      <c r="W32" s="624"/>
      <c r="X32" s="624"/>
      <c r="Y32" s="624"/>
      <c r="Z32" s="624"/>
    </row>
    <row r="33" ht="13.5" customHeight="1" spans="1:26">
      <c r="A33" s="619"/>
      <c r="B33" s="620"/>
      <c r="C33" s="620"/>
      <c r="D33" s="620"/>
      <c r="E33" s="620"/>
      <c r="F33" s="620"/>
      <c r="G33" s="620"/>
      <c r="H33" s="620"/>
      <c r="I33" s="620"/>
      <c r="J33" s="620"/>
      <c r="K33" s="620"/>
      <c r="L33" s="627"/>
      <c r="M33" s="624"/>
      <c r="N33" s="626"/>
      <c r="O33" s="624"/>
      <c r="P33" s="624"/>
      <c r="Q33" s="626"/>
      <c r="R33" s="624"/>
      <c r="S33" s="624"/>
      <c r="T33" s="624"/>
      <c r="U33" s="624"/>
      <c r="V33" s="624"/>
      <c r="W33" s="624"/>
      <c r="X33" s="624"/>
      <c r="Y33" s="624"/>
      <c r="Z33" s="624"/>
    </row>
    <row r="34" ht="13.5" customHeight="1" spans="1:26">
      <c r="A34" s="619"/>
      <c r="B34" s="620"/>
      <c r="C34" s="620"/>
      <c r="D34" s="620"/>
      <c r="E34" s="620"/>
      <c r="F34" s="620"/>
      <c r="G34" s="620"/>
      <c r="H34" s="620"/>
      <c r="I34" s="620"/>
      <c r="J34" s="620"/>
      <c r="K34" s="620"/>
      <c r="L34" s="627"/>
      <c r="M34" s="624"/>
      <c r="N34" s="626"/>
      <c r="O34" s="624"/>
      <c r="P34" s="624"/>
      <c r="Q34" s="626"/>
      <c r="R34" s="624"/>
      <c r="S34" s="624"/>
      <c r="T34" s="624"/>
      <c r="U34" s="624"/>
      <c r="V34" s="624"/>
      <c r="W34" s="624"/>
      <c r="X34" s="624"/>
      <c r="Y34" s="624"/>
      <c r="Z34" s="624"/>
    </row>
    <row r="35" ht="13.5" customHeight="1" spans="1:26">
      <c r="A35" s="619"/>
      <c r="B35" s="620"/>
      <c r="C35" s="620"/>
      <c r="D35" s="620"/>
      <c r="E35" s="620"/>
      <c r="F35" s="620"/>
      <c r="G35" s="620"/>
      <c r="H35" s="620"/>
      <c r="I35" s="620"/>
      <c r="J35" s="620"/>
      <c r="K35" s="620"/>
      <c r="L35" s="627"/>
      <c r="M35" s="624"/>
      <c r="N35" s="626"/>
      <c r="O35" s="624"/>
      <c r="P35" s="624"/>
      <c r="Q35" s="626"/>
      <c r="R35" s="624"/>
      <c r="S35" s="624"/>
      <c r="T35" s="624"/>
      <c r="U35" s="624"/>
      <c r="V35" s="624"/>
      <c r="W35" s="624"/>
      <c r="X35" s="624"/>
      <c r="Y35" s="624"/>
      <c r="Z35" s="624"/>
    </row>
    <row r="36" ht="13.5" customHeight="1" spans="1:26">
      <c r="A36" s="619"/>
      <c r="B36" s="620"/>
      <c r="C36" s="620"/>
      <c r="D36" s="620"/>
      <c r="E36" s="620"/>
      <c r="F36" s="620"/>
      <c r="G36" s="620"/>
      <c r="H36" s="620"/>
      <c r="I36" s="620"/>
      <c r="J36" s="620"/>
      <c r="K36" s="620"/>
      <c r="L36" s="627"/>
      <c r="M36" s="624"/>
      <c r="N36" s="624"/>
      <c r="O36" s="624"/>
      <c r="P36" s="624"/>
      <c r="Q36" s="624"/>
      <c r="R36" s="624"/>
      <c r="S36" s="624"/>
      <c r="T36" s="624"/>
      <c r="U36" s="624"/>
      <c r="V36" s="624"/>
      <c r="W36" s="624"/>
      <c r="X36" s="624"/>
      <c r="Y36" s="624"/>
      <c r="Z36" s="624"/>
    </row>
    <row r="37" ht="13.5" customHeight="1" spans="1:26">
      <c r="A37" s="619"/>
      <c r="B37" s="620"/>
      <c r="C37" s="620"/>
      <c r="D37" s="620"/>
      <c r="E37" s="620"/>
      <c r="F37" s="620"/>
      <c r="G37" s="620"/>
      <c r="H37" s="620"/>
      <c r="I37" s="620"/>
      <c r="J37" s="620"/>
      <c r="K37" s="620"/>
      <c r="L37" s="627"/>
      <c r="M37" s="624"/>
      <c r="N37" s="624"/>
      <c r="O37" s="624"/>
      <c r="P37" s="624"/>
      <c r="Q37" s="624"/>
      <c r="R37" s="624"/>
      <c r="S37" s="624"/>
      <c r="T37" s="624"/>
      <c r="U37" s="624"/>
      <c r="V37" s="624"/>
      <c r="W37" s="624"/>
      <c r="X37" s="624"/>
      <c r="Y37" s="624"/>
      <c r="Z37" s="624"/>
    </row>
    <row r="38" ht="13.5" customHeight="1" spans="1:26">
      <c r="A38" s="619"/>
      <c r="B38" s="620"/>
      <c r="C38" s="620"/>
      <c r="D38" s="620"/>
      <c r="E38" s="620"/>
      <c r="F38" s="620"/>
      <c r="G38" s="620"/>
      <c r="H38" s="620"/>
      <c r="I38" s="620"/>
      <c r="J38" s="620"/>
      <c r="K38" s="620"/>
      <c r="L38" s="627"/>
      <c r="M38" s="624"/>
      <c r="N38" s="624"/>
      <c r="O38" s="624"/>
      <c r="P38" s="624"/>
      <c r="Q38" s="624"/>
      <c r="R38" s="624"/>
      <c r="S38" s="624"/>
      <c r="T38" s="624"/>
      <c r="U38" s="624"/>
      <c r="V38" s="624"/>
      <c r="W38" s="624"/>
      <c r="X38" s="624"/>
      <c r="Y38" s="624"/>
      <c r="Z38" s="624"/>
    </row>
    <row r="39" ht="13.5" customHeight="1" spans="1:26">
      <c r="A39" s="619"/>
      <c r="B39" s="620"/>
      <c r="C39" s="620"/>
      <c r="D39" s="620"/>
      <c r="E39" s="620"/>
      <c r="F39" s="620"/>
      <c r="G39" s="620"/>
      <c r="H39" s="620"/>
      <c r="I39" s="620"/>
      <c r="J39" s="620"/>
      <c r="K39" s="620"/>
      <c r="L39" s="627"/>
      <c r="M39" s="624"/>
      <c r="N39" s="624"/>
      <c r="O39" s="624"/>
      <c r="P39" s="624"/>
      <c r="Q39" s="624"/>
      <c r="R39" s="624"/>
      <c r="S39" s="624"/>
      <c r="T39" s="624"/>
      <c r="U39" s="624"/>
      <c r="V39" s="624"/>
      <c r="W39" s="624"/>
      <c r="X39" s="624"/>
      <c r="Y39" s="624"/>
      <c r="Z39" s="624"/>
    </row>
    <row r="40" ht="13.5" customHeight="1" spans="1:26">
      <c r="A40" s="619"/>
      <c r="B40" s="620"/>
      <c r="C40" s="620"/>
      <c r="D40" s="620"/>
      <c r="E40" s="620"/>
      <c r="F40" s="620"/>
      <c r="G40" s="620"/>
      <c r="H40" s="620"/>
      <c r="I40" s="620"/>
      <c r="J40" s="620"/>
      <c r="K40" s="620"/>
      <c r="L40" s="627"/>
      <c r="M40" s="624"/>
      <c r="N40" s="624"/>
      <c r="O40" s="624"/>
      <c r="P40" s="624"/>
      <c r="Q40" s="624"/>
      <c r="R40" s="624"/>
      <c r="S40" s="624"/>
      <c r="T40" s="624"/>
      <c r="U40" s="624"/>
      <c r="V40" s="624"/>
      <c r="W40" s="624"/>
      <c r="X40" s="624"/>
      <c r="Y40" s="624"/>
      <c r="Z40" s="624"/>
    </row>
    <row r="41" s="601" customFormat="1" ht="13.5" customHeight="1" spans="1:26">
      <c r="A41" s="619"/>
      <c r="B41" s="620"/>
      <c r="C41" s="620"/>
      <c r="D41" s="620"/>
      <c r="E41" s="620"/>
      <c r="F41" s="620"/>
      <c r="G41" s="620"/>
      <c r="H41" s="620"/>
      <c r="I41" s="620"/>
      <c r="J41" s="620"/>
      <c r="K41" s="620"/>
      <c r="L41" s="627"/>
      <c r="M41" s="629"/>
      <c r="N41" s="629"/>
      <c r="O41" s="629"/>
      <c r="P41" s="629"/>
      <c r="Q41" s="629"/>
      <c r="R41" s="629"/>
      <c r="S41" s="629"/>
      <c r="T41" s="629"/>
      <c r="U41" s="629"/>
      <c r="V41" s="629"/>
      <c r="W41" s="629"/>
      <c r="X41" s="629"/>
      <c r="Y41" s="629"/>
      <c r="Z41" s="629"/>
    </row>
    <row r="42" s="601" customFormat="1" ht="13.5" customHeight="1" spans="1:26">
      <c r="A42" s="619"/>
      <c r="B42" s="620"/>
      <c r="C42" s="620"/>
      <c r="D42" s="620"/>
      <c r="E42" s="620"/>
      <c r="F42" s="620"/>
      <c r="G42" s="620"/>
      <c r="H42" s="620"/>
      <c r="I42" s="620"/>
      <c r="J42" s="620"/>
      <c r="K42" s="620"/>
      <c r="L42" s="627"/>
      <c r="M42" s="629"/>
      <c r="N42" s="629"/>
      <c r="O42" s="629"/>
      <c r="P42" s="629"/>
      <c r="Q42" s="629"/>
      <c r="R42" s="629"/>
      <c r="S42" s="629"/>
      <c r="T42" s="629"/>
      <c r="U42" s="629"/>
      <c r="V42" s="629"/>
      <c r="W42" s="629"/>
      <c r="X42" s="629"/>
      <c r="Y42" s="629"/>
      <c r="Z42" s="629"/>
    </row>
    <row r="43" s="601" customFormat="1" ht="13.5" customHeight="1" spans="1:26">
      <c r="A43" s="619"/>
      <c r="B43" s="620"/>
      <c r="C43" s="620"/>
      <c r="D43" s="620"/>
      <c r="E43" s="620"/>
      <c r="F43" s="620"/>
      <c r="G43" s="620"/>
      <c r="H43" s="620"/>
      <c r="I43" s="620"/>
      <c r="J43" s="620"/>
      <c r="K43" s="620"/>
      <c r="L43" s="627"/>
      <c r="M43" s="629"/>
      <c r="N43" s="629"/>
      <c r="O43" s="629"/>
      <c r="P43" s="629"/>
      <c r="Q43" s="629"/>
      <c r="R43" s="629"/>
      <c r="S43" s="629"/>
      <c r="T43" s="629"/>
      <c r="U43" s="629"/>
      <c r="V43" s="629"/>
      <c r="W43" s="629"/>
      <c r="X43" s="629"/>
      <c r="Y43" s="629"/>
      <c r="Z43" s="629"/>
    </row>
    <row r="44" s="601" customFormat="1" ht="13.5" customHeight="1" spans="1:26">
      <c r="A44" s="619"/>
      <c r="B44" s="620"/>
      <c r="C44" s="620"/>
      <c r="D44" s="620"/>
      <c r="E44" s="620"/>
      <c r="F44" s="620"/>
      <c r="G44" s="620"/>
      <c r="H44" s="620"/>
      <c r="I44" s="620"/>
      <c r="J44" s="620"/>
      <c r="K44" s="620"/>
      <c r="L44" s="627"/>
      <c r="M44" s="629"/>
      <c r="N44" s="629"/>
      <c r="O44" s="629"/>
      <c r="P44" s="629"/>
      <c r="Q44" s="629"/>
      <c r="R44" s="629"/>
      <c r="S44" s="629"/>
      <c r="T44" s="629"/>
      <c r="U44" s="629"/>
      <c r="V44" s="629"/>
      <c r="W44" s="629"/>
      <c r="X44" s="629"/>
      <c r="Y44" s="629"/>
      <c r="Z44" s="629"/>
    </row>
    <row r="45" s="601" customFormat="1" ht="13.5" customHeight="1" spans="1:26">
      <c r="A45" s="619"/>
      <c r="B45" s="620"/>
      <c r="C45" s="620"/>
      <c r="D45" s="620"/>
      <c r="E45" s="620"/>
      <c r="F45" s="620"/>
      <c r="G45" s="620"/>
      <c r="H45" s="620"/>
      <c r="I45" s="620"/>
      <c r="J45" s="620"/>
      <c r="K45" s="620"/>
      <c r="L45" s="627"/>
      <c r="M45" s="629"/>
      <c r="N45" s="629"/>
      <c r="O45" s="629"/>
      <c r="P45" s="629"/>
      <c r="Q45" s="629"/>
      <c r="R45" s="629"/>
      <c r="S45" s="629"/>
      <c r="T45" s="629"/>
      <c r="U45" s="629"/>
      <c r="V45" s="629"/>
      <c r="W45" s="629"/>
      <c r="X45" s="629"/>
      <c r="Y45" s="629"/>
      <c r="Z45" s="629"/>
    </row>
    <row r="46" s="601" customFormat="1" ht="13.5" customHeight="1" spans="1:26">
      <c r="A46" s="619"/>
      <c r="B46" s="620"/>
      <c r="C46" s="620"/>
      <c r="D46" s="620"/>
      <c r="E46" s="620"/>
      <c r="F46" s="620"/>
      <c r="G46" s="620"/>
      <c r="H46" s="620"/>
      <c r="I46" s="620"/>
      <c r="J46" s="620"/>
      <c r="K46" s="620"/>
      <c r="L46" s="627"/>
      <c r="M46" s="629"/>
      <c r="N46" s="629"/>
      <c r="O46" s="629"/>
      <c r="P46" s="629"/>
      <c r="Q46" s="629"/>
      <c r="R46" s="629"/>
      <c r="S46" s="629"/>
      <c r="T46" s="629"/>
      <c r="U46" s="629"/>
      <c r="V46" s="629"/>
      <c r="W46" s="629"/>
      <c r="X46" s="629"/>
      <c r="Y46" s="629"/>
      <c r="Z46" s="629"/>
    </row>
    <row r="47" s="601" customFormat="1" ht="13.5" customHeight="1" spans="1:26">
      <c r="A47" s="619"/>
      <c r="B47" s="620"/>
      <c r="C47" s="620"/>
      <c r="D47" s="620"/>
      <c r="E47" s="620"/>
      <c r="F47" s="620"/>
      <c r="G47" s="620"/>
      <c r="H47" s="620"/>
      <c r="I47" s="620"/>
      <c r="J47" s="620"/>
      <c r="K47" s="620"/>
      <c r="L47" s="627"/>
      <c r="M47" s="629"/>
      <c r="N47" s="629"/>
      <c r="O47" s="629"/>
      <c r="P47" s="629"/>
      <c r="Q47" s="629"/>
      <c r="R47" s="629"/>
      <c r="S47" s="629"/>
      <c r="T47" s="629"/>
      <c r="U47" s="629"/>
      <c r="V47" s="629"/>
      <c r="W47" s="629"/>
      <c r="X47" s="629"/>
      <c r="Y47" s="629"/>
      <c r="Z47" s="629"/>
    </row>
    <row r="48" s="601" customFormat="1" ht="13.5" customHeight="1" spans="1:26">
      <c r="A48" s="621"/>
      <c r="B48" s="622"/>
      <c r="C48" s="622"/>
      <c r="D48" s="622"/>
      <c r="E48" s="622"/>
      <c r="F48" s="622"/>
      <c r="G48" s="622"/>
      <c r="H48" s="622"/>
      <c r="I48" s="622"/>
      <c r="J48" s="622"/>
      <c r="K48" s="622"/>
      <c r="L48" s="630"/>
      <c r="M48" s="629"/>
      <c r="N48" s="629"/>
      <c r="O48" s="629"/>
      <c r="P48" s="629"/>
      <c r="Q48" s="629"/>
      <c r="R48" s="629"/>
      <c r="S48" s="629"/>
      <c r="T48" s="629"/>
      <c r="U48" s="629"/>
      <c r="V48" s="629"/>
      <c r="W48" s="629"/>
      <c r="X48" s="629"/>
      <c r="Y48" s="629"/>
      <c r="Z48" s="629"/>
    </row>
    <row r="49" ht="33.75" customHeight="1" spans="1:26">
      <c r="A49" s="602"/>
      <c r="B49" s="602"/>
      <c r="C49" s="602"/>
      <c r="D49" s="602"/>
      <c r="E49" s="602"/>
      <c r="F49" s="602"/>
      <c r="G49" s="602"/>
      <c r="H49" s="602"/>
      <c r="I49" s="602"/>
      <c r="J49" s="602"/>
      <c r="K49" s="602"/>
      <c r="L49" s="602"/>
      <c r="M49" s="310"/>
      <c r="N49" s="623"/>
      <c r="O49" s="623"/>
      <c r="P49" s="623"/>
      <c r="Q49" s="623"/>
      <c r="R49" s="623"/>
      <c r="S49" s="623"/>
      <c r="T49" s="623"/>
      <c r="U49" s="623"/>
      <c r="V49" s="623"/>
      <c r="W49" s="623"/>
      <c r="X49" s="623"/>
      <c r="Y49" s="623"/>
      <c r="Z49" s="623"/>
    </row>
    <row r="50" ht="13.5" customHeight="1" spans="1:26">
      <c r="A50" s="603" t="s">
        <v>8</v>
      </c>
      <c r="B50" s="604" t="s">
        <v>9</v>
      </c>
      <c r="C50" s="605" t="s">
        <v>10</v>
      </c>
      <c r="D50" s="606">
        <v>45470</v>
      </c>
      <c r="E50" s="291"/>
      <c r="F50" s="607"/>
      <c r="G50" s="607"/>
      <c r="H50" s="607"/>
      <c r="I50" s="607"/>
      <c r="J50" s="607"/>
      <c r="K50" s="607"/>
      <c r="L50" s="607"/>
      <c r="M50" s="310"/>
      <c r="N50" s="624"/>
      <c r="O50" s="624"/>
      <c r="P50" s="624"/>
      <c r="Q50" s="624"/>
      <c r="R50" s="624"/>
      <c r="S50" s="624"/>
      <c r="T50" s="624"/>
      <c r="U50" s="624"/>
      <c r="V50" s="624"/>
      <c r="W50" s="624"/>
      <c r="X50" s="624"/>
      <c r="Y50" s="624"/>
      <c r="Z50" s="624"/>
    </row>
    <row r="51" ht="13.5" customHeight="1" spans="1:26">
      <c r="A51" s="608" t="s">
        <v>11</v>
      </c>
      <c r="B51" s="609" t="s">
        <v>12</v>
      </c>
      <c r="C51" s="610" t="s">
        <v>13</v>
      </c>
      <c r="D51" s="609" t="s">
        <v>14</v>
      </c>
      <c r="E51" s="291"/>
      <c r="F51" s="611"/>
      <c r="G51" s="611"/>
      <c r="H51" s="611"/>
      <c r="I51" s="611"/>
      <c r="J51" s="611"/>
      <c r="K51" s="611"/>
      <c r="L51" s="611"/>
      <c r="M51" s="310"/>
      <c r="N51" s="624"/>
      <c r="O51" s="624"/>
      <c r="P51" s="624"/>
      <c r="Q51" s="624"/>
      <c r="R51" s="624"/>
      <c r="S51" s="624"/>
      <c r="T51" s="624"/>
      <c r="U51" s="624"/>
      <c r="V51" s="624"/>
      <c r="W51" s="624"/>
      <c r="X51" s="624"/>
      <c r="Y51" s="624"/>
      <c r="Z51" s="624"/>
    </row>
    <row r="52" ht="13.5" customHeight="1" spans="1:26">
      <c r="A52" s="608" t="s">
        <v>15</v>
      </c>
      <c r="B52" s="604" t="s">
        <v>16</v>
      </c>
      <c r="C52" s="610" t="s">
        <v>17</v>
      </c>
      <c r="D52" s="609" t="s">
        <v>18</v>
      </c>
      <c r="E52" s="291"/>
      <c r="F52" s="611"/>
      <c r="G52" s="611"/>
      <c r="H52" s="611"/>
      <c r="I52" s="611"/>
      <c r="J52" s="611"/>
      <c r="K52" s="611"/>
      <c r="L52" s="611"/>
      <c r="M52" s="310"/>
      <c r="N52" s="624"/>
      <c r="O52" s="624"/>
      <c r="P52" s="624"/>
      <c r="Q52" s="624"/>
      <c r="R52" s="624"/>
      <c r="S52" s="624"/>
      <c r="T52" s="624"/>
      <c r="U52" s="624"/>
      <c r="V52" s="624"/>
      <c r="W52" s="624"/>
      <c r="X52" s="624"/>
      <c r="Y52" s="624"/>
      <c r="Z52" s="624"/>
    </row>
    <row r="53" ht="13.5" customHeight="1" spans="1:26">
      <c r="A53" s="612" t="s">
        <v>19</v>
      </c>
      <c r="B53" s="613" t="s">
        <v>20</v>
      </c>
      <c r="C53" s="614" t="s">
        <v>21</v>
      </c>
      <c r="D53" s="609" t="s">
        <v>22</v>
      </c>
      <c r="E53" s="291"/>
      <c r="F53" s="615"/>
      <c r="G53" s="615"/>
      <c r="H53" s="615"/>
      <c r="I53" s="615"/>
      <c r="J53" s="615"/>
      <c r="K53" s="615"/>
      <c r="L53" s="615"/>
      <c r="M53" s="310"/>
      <c r="N53" s="624"/>
      <c r="O53" s="624"/>
      <c r="P53" s="624"/>
      <c r="Q53" s="624"/>
      <c r="R53" s="624"/>
      <c r="S53" s="624"/>
      <c r="T53" s="624"/>
      <c r="U53" s="624"/>
      <c r="V53" s="624"/>
      <c r="W53" s="624"/>
      <c r="X53" s="624"/>
      <c r="Y53" s="624"/>
      <c r="Z53" s="624"/>
    </row>
    <row r="54" ht="13.5" customHeight="1" spans="1:26">
      <c r="A54" s="616"/>
      <c r="B54" s="616"/>
      <c r="C54" s="616"/>
      <c r="D54" s="616"/>
      <c r="E54" s="616"/>
      <c r="F54" s="616"/>
      <c r="G54" s="616"/>
      <c r="H54" s="616"/>
      <c r="I54" s="616"/>
      <c r="J54" s="616"/>
      <c r="K54" s="616"/>
      <c r="L54" s="616"/>
      <c r="M54" s="624"/>
      <c r="N54" s="624"/>
      <c r="O54" s="624"/>
      <c r="P54" s="624"/>
      <c r="Q54" s="624"/>
      <c r="R54" s="624"/>
      <c r="S54" s="624"/>
      <c r="T54" s="624"/>
      <c r="U54" s="624"/>
      <c r="V54" s="624"/>
      <c r="W54" s="624"/>
      <c r="X54" s="624"/>
      <c r="Y54" s="624"/>
      <c r="Z54" s="624"/>
    </row>
    <row r="55" ht="13.5" customHeight="1" spans="1:26">
      <c r="A55" s="616"/>
      <c r="B55" s="616"/>
      <c r="C55" s="616"/>
      <c r="D55" s="616"/>
      <c r="E55" s="616"/>
      <c r="F55" s="616"/>
      <c r="G55" s="616"/>
      <c r="H55" s="616"/>
      <c r="I55" s="616"/>
      <c r="J55" s="616"/>
      <c r="K55" s="616"/>
      <c r="L55" s="616"/>
      <c r="M55" s="624"/>
      <c r="N55" s="624"/>
      <c r="O55" s="624"/>
      <c r="P55" s="624"/>
      <c r="Q55" s="624"/>
      <c r="R55" s="624"/>
      <c r="S55" s="624"/>
      <c r="T55" s="624"/>
      <c r="U55" s="624"/>
      <c r="V55" s="624"/>
      <c r="W55" s="624"/>
      <c r="X55" s="624"/>
      <c r="Y55" s="624"/>
      <c r="Z55" s="624"/>
    </row>
    <row r="56" ht="13.5" customHeight="1" spans="1:26">
      <c r="A56" s="617"/>
      <c r="B56" s="618"/>
      <c r="C56" s="618"/>
      <c r="D56" s="618"/>
      <c r="E56" s="618"/>
      <c r="F56" s="618"/>
      <c r="G56" s="618"/>
      <c r="H56" s="618"/>
      <c r="I56" s="618"/>
      <c r="J56" s="618"/>
      <c r="K56" s="618"/>
      <c r="L56" s="625"/>
      <c r="N56" s="626"/>
      <c r="O56" s="624"/>
      <c r="P56" s="624"/>
      <c r="Q56" s="626"/>
      <c r="R56" s="624"/>
      <c r="S56" s="624"/>
      <c r="T56" s="624"/>
      <c r="U56" s="624"/>
      <c r="V56" s="624"/>
      <c r="W56" s="624"/>
      <c r="X56" s="624"/>
      <c r="Y56" s="624"/>
      <c r="Z56" s="624"/>
    </row>
    <row r="57" ht="13.5" customHeight="1" spans="1:26">
      <c r="A57" s="619"/>
      <c r="B57" s="620"/>
      <c r="C57" s="620"/>
      <c r="D57" s="620"/>
      <c r="E57" s="620"/>
      <c r="F57" s="620"/>
      <c r="G57" s="620"/>
      <c r="H57" s="620"/>
      <c r="I57" s="620"/>
      <c r="J57" s="620"/>
      <c r="K57" s="620"/>
      <c r="L57" s="627"/>
      <c r="M57" s="624"/>
      <c r="N57" s="626"/>
      <c r="O57" s="624"/>
      <c r="P57" s="624"/>
      <c r="Q57" s="626"/>
      <c r="R57" s="624"/>
      <c r="S57" s="624"/>
      <c r="T57" s="624"/>
      <c r="U57" s="624"/>
      <c r="V57" s="624"/>
      <c r="W57" s="624"/>
      <c r="X57" s="624"/>
      <c r="Y57" s="624"/>
      <c r="Z57" s="624"/>
    </row>
    <row r="58" ht="13.5" customHeight="1" spans="1:26">
      <c r="A58" s="619"/>
      <c r="B58" s="620"/>
      <c r="C58" s="620"/>
      <c r="D58" s="620"/>
      <c r="E58" s="620"/>
      <c r="F58" s="620"/>
      <c r="G58" s="620"/>
      <c r="H58" s="620"/>
      <c r="I58" s="620"/>
      <c r="J58" s="620"/>
      <c r="K58" s="620"/>
      <c r="L58" s="627"/>
      <c r="M58" s="624"/>
      <c r="N58" s="626"/>
      <c r="O58" s="624"/>
      <c r="P58" s="624"/>
      <c r="Q58" s="626"/>
      <c r="R58" s="624"/>
      <c r="S58" s="624"/>
      <c r="T58" s="624"/>
      <c r="U58" s="624"/>
      <c r="V58" s="624"/>
      <c r="W58" s="624"/>
      <c r="X58" s="624"/>
      <c r="Y58" s="624"/>
      <c r="Z58" s="624"/>
    </row>
    <row r="59" ht="13.5" customHeight="1" spans="1:26">
      <c r="A59" s="619"/>
      <c r="B59" s="620"/>
      <c r="C59" s="620"/>
      <c r="D59" s="620"/>
      <c r="E59" s="620"/>
      <c r="F59" s="620"/>
      <c r="G59" s="620"/>
      <c r="H59" s="620"/>
      <c r="I59" s="620"/>
      <c r="J59" s="620"/>
      <c r="K59" s="620"/>
      <c r="L59" s="627"/>
      <c r="M59" s="624"/>
      <c r="N59" s="626"/>
      <c r="O59" s="624"/>
      <c r="P59" s="624"/>
      <c r="Q59" s="626"/>
      <c r="R59" s="624"/>
      <c r="S59" s="624"/>
      <c r="T59" s="624"/>
      <c r="U59" s="624"/>
      <c r="V59" s="624"/>
      <c r="W59" s="624"/>
      <c r="X59" s="624"/>
      <c r="Y59" s="624"/>
      <c r="Z59" s="624"/>
    </row>
    <row r="60" ht="13.5" customHeight="1" spans="1:26">
      <c r="A60" s="619"/>
      <c r="B60" s="620"/>
      <c r="C60" s="620"/>
      <c r="D60" s="620"/>
      <c r="E60" s="620"/>
      <c r="F60" s="620"/>
      <c r="G60" s="620"/>
      <c r="H60" s="620"/>
      <c r="I60" s="620"/>
      <c r="J60" s="620"/>
      <c r="K60" s="620"/>
      <c r="L60" s="627"/>
      <c r="N60" s="626"/>
      <c r="O60" s="624"/>
      <c r="P60" s="624"/>
      <c r="Q60" s="626"/>
      <c r="R60" s="624"/>
      <c r="S60" s="624"/>
      <c r="T60" s="624"/>
      <c r="U60" s="624"/>
      <c r="V60" s="624"/>
      <c r="W60" s="624"/>
      <c r="X60" s="624"/>
      <c r="Y60" s="624"/>
      <c r="Z60" s="624"/>
    </row>
    <row r="61" ht="13.5" customHeight="1" spans="1:26">
      <c r="A61" s="619"/>
      <c r="B61" s="620"/>
      <c r="C61" s="620"/>
      <c r="D61" s="620"/>
      <c r="E61" s="620"/>
      <c r="F61" s="620"/>
      <c r="G61" s="620"/>
      <c r="H61" s="620"/>
      <c r="I61" s="620"/>
      <c r="J61" s="620"/>
      <c r="K61" s="620"/>
      <c r="L61" s="627"/>
      <c r="M61" s="624"/>
      <c r="N61" s="626"/>
      <c r="O61" s="624"/>
      <c r="P61" s="624"/>
      <c r="Q61" s="626"/>
      <c r="R61" s="624"/>
      <c r="S61" s="624"/>
      <c r="T61" s="624"/>
      <c r="U61" s="624"/>
      <c r="V61" s="624"/>
      <c r="W61" s="624"/>
      <c r="X61" s="624"/>
      <c r="Y61" s="624"/>
      <c r="Z61" s="624"/>
    </row>
    <row r="62" ht="13.5" customHeight="1" spans="1:26">
      <c r="A62" s="619"/>
      <c r="B62" s="620"/>
      <c r="C62" s="620"/>
      <c r="D62" s="620"/>
      <c r="E62" s="620"/>
      <c r="F62" s="620"/>
      <c r="G62" s="620"/>
      <c r="H62" s="620"/>
      <c r="I62" s="620"/>
      <c r="J62" s="620"/>
      <c r="K62" s="620"/>
      <c r="L62" s="627"/>
      <c r="M62" s="624"/>
      <c r="N62" s="626"/>
      <c r="O62" s="624"/>
      <c r="P62" s="624"/>
      <c r="Q62" s="626"/>
      <c r="R62" s="624"/>
      <c r="S62" s="624"/>
      <c r="T62" s="624"/>
      <c r="U62" s="624"/>
      <c r="V62" s="624"/>
      <c r="W62" s="624"/>
      <c r="X62" s="624"/>
      <c r="Y62" s="624"/>
      <c r="Z62" s="624"/>
    </row>
    <row r="63" ht="13.5" customHeight="1" spans="1:26">
      <c r="A63" s="619"/>
      <c r="B63" s="620"/>
      <c r="C63" s="620"/>
      <c r="D63" s="620"/>
      <c r="E63" s="620"/>
      <c r="F63" s="620"/>
      <c r="G63" s="620"/>
      <c r="H63" s="620"/>
      <c r="I63" s="620"/>
      <c r="J63" s="620"/>
      <c r="K63" s="620"/>
      <c r="L63" s="627"/>
      <c r="M63" s="624"/>
      <c r="N63" s="626"/>
      <c r="O63" s="624"/>
      <c r="P63" s="624"/>
      <c r="Q63" s="626"/>
      <c r="R63" s="624"/>
      <c r="S63" s="624"/>
      <c r="T63" s="624"/>
      <c r="U63" s="624"/>
      <c r="V63" s="624"/>
      <c r="W63" s="624"/>
      <c r="X63" s="624"/>
      <c r="Y63" s="624"/>
      <c r="Z63" s="624"/>
    </row>
    <row r="64" ht="13.5" customHeight="1" spans="1:26">
      <c r="A64" s="619"/>
      <c r="B64" s="620"/>
      <c r="C64" s="620"/>
      <c r="D64" s="620"/>
      <c r="E64" s="620"/>
      <c r="F64" s="620"/>
      <c r="G64" s="620"/>
      <c r="H64" s="620"/>
      <c r="I64" s="620"/>
      <c r="J64" s="620"/>
      <c r="K64" s="620"/>
      <c r="L64" s="627"/>
      <c r="M64" s="624"/>
      <c r="N64" s="626"/>
      <c r="O64" s="624"/>
      <c r="P64" s="624"/>
      <c r="Q64" s="626"/>
      <c r="R64" s="624"/>
      <c r="S64" s="624"/>
      <c r="T64" s="624"/>
      <c r="U64" s="624"/>
      <c r="V64" s="624"/>
      <c r="W64" s="624"/>
      <c r="X64" s="624"/>
      <c r="Y64" s="624"/>
      <c r="Z64" s="624"/>
    </row>
    <row r="65" ht="13.5" customHeight="1" spans="1:26">
      <c r="A65" s="619"/>
      <c r="B65" s="620"/>
      <c r="C65" s="620"/>
      <c r="D65" s="620"/>
      <c r="E65" s="620"/>
      <c r="F65" s="620"/>
      <c r="G65" s="620"/>
      <c r="H65" s="620"/>
      <c r="I65" s="620"/>
      <c r="J65" s="620"/>
      <c r="K65" s="620"/>
      <c r="L65" s="627"/>
      <c r="M65" s="624"/>
      <c r="N65" s="626"/>
      <c r="O65" s="624"/>
      <c r="P65" s="624"/>
      <c r="Q65" s="626"/>
      <c r="R65" s="624"/>
      <c r="S65" s="624"/>
      <c r="T65" s="624"/>
      <c r="U65" s="624"/>
      <c r="V65" s="624"/>
      <c r="W65" s="624"/>
      <c r="X65" s="624"/>
      <c r="Y65" s="624"/>
      <c r="Z65" s="624"/>
    </row>
    <row r="66" ht="13.5" customHeight="1" spans="1:26">
      <c r="A66" s="619"/>
      <c r="B66" s="620"/>
      <c r="C66" s="620"/>
      <c r="D66" s="620"/>
      <c r="E66" s="620"/>
      <c r="F66" s="620"/>
      <c r="G66" s="620"/>
      <c r="H66" s="620"/>
      <c r="I66" s="620"/>
      <c r="J66" s="620"/>
      <c r="K66" s="620"/>
      <c r="L66" s="627"/>
      <c r="M66" s="624"/>
      <c r="N66" s="626"/>
      <c r="O66" s="624"/>
      <c r="P66" s="624"/>
      <c r="Q66" s="626"/>
      <c r="R66" s="624"/>
      <c r="S66" s="624"/>
      <c r="T66" s="624"/>
      <c r="U66" s="624"/>
      <c r="V66" s="624"/>
      <c r="W66" s="624"/>
      <c r="X66" s="624"/>
      <c r="Y66" s="624"/>
      <c r="Z66" s="624"/>
    </row>
    <row r="67" ht="13.5" customHeight="1" spans="1:26">
      <c r="A67" s="619"/>
      <c r="B67" s="620"/>
      <c r="C67" s="620"/>
      <c r="D67" s="620"/>
      <c r="E67" s="620"/>
      <c r="F67" s="620"/>
      <c r="G67" s="620"/>
      <c r="H67" s="620"/>
      <c r="I67" s="620"/>
      <c r="J67" s="620"/>
      <c r="K67" s="620"/>
      <c r="L67" s="627"/>
      <c r="M67" s="624"/>
      <c r="N67" s="626"/>
      <c r="O67" s="624"/>
      <c r="P67" s="624"/>
      <c r="Q67" s="626"/>
      <c r="R67" s="624"/>
      <c r="S67" s="624"/>
      <c r="T67" s="624"/>
      <c r="U67" s="624"/>
      <c r="V67" s="624"/>
      <c r="W67" s="624"/>
      <c r="X67" s="624"/>
      <c r="Y67" s="624"/>
      <c r="Z67" s="624"/>
    </row>
    <row r="68" ht="13.5" customHeight="1" spans="1:26">
      <c r="A68" s="619"/>
      <c r="B68" s="620"/>
      <c r="C68" s="620"/>
      <c r="D68" s="620"/>
      <c r="E68" s="620"/>
      <c r="F68" s="620"/>
      <c r="G68" s="620"/>
      <c r="H68" s="620"/>
      <c r="I68" s="620"/>
      <c r="J68" s="620"/>
      <c r="K68" s="620"/>
      <c r="L68" s="627"/>
      <c r="M68" s="624"/>
      <c r="N68" s="628"/>
      <c r="O68" s="624"/>
      <c r="P68" s="624"/>
      <c r="Q68" s="626"/>
      <c r="R68" s="624"/>
      <c r="S68" s="624"/>
      <c r="T68" s="624"/>
      <c r="U68" s="624"/>
      <c r="V68" s="624"/>
      <c r="W68" s="624"/>
      <c r="X68" s="624"/>
      <c r="Y68" s="624"/>
      <c r="Z68" s="624"/>
    </row>
    <row r="69" ht="13.5" customHeight="1" spans="1:26">
      <c r="A69" s="619"/>
      <c r="B69" s="620"/>
      <c r="C69" s="620"/>
      <c r="D69" s="620"/>
      <c r="E69" s="620"/>
      <c r="F69" s="620"/>
      <c r="G69" s="620"/>
      <c r="H69" s="620"/>
      <c r="I69" s="620"/>
      <c r="J69" s="620"/>
      <c r="K69" s="620"/>
      <c r="L69" s="627"/>
      <c r="M69" s="624"/>
      <c r="N69" s="626"/>
      <c r="O69" s="624"/>
      <c r="P69" s="624"/>
      <c r="Q69" s="626"/>
      <c r="R69" s="624"/>
      <c r="S69" s="624"/>
      <c r="T69" s="624"/>
      <c r="U69" s="624"/>
      <c r="V69" s="624"/>
      <c r="W69" s="624"/>
      <c r="X69" s="624"/>
      <c r="Y69" s="624"/>
      <c r="Z69" s="624"/>
    </row>
    <row r="70" ht="13.5" customHeight="1" spans="1:26">
      <c r="A70" s="619"/>
      <c r="B70" s="620"/>
      <c r="C70" s="620"/>
      <c r="D70" s="620"/>
      <c r="E70" s="620"/>
      <c r="F70" s="620"/>
      <c r="G70" s="620"/>
      <c r="H70" s="620"/>
      <c r="I70" s="620"/>
      <c r="J70" s="620"/>
      <c r="K70" s="620"/>
      <c r="L70" s="627"/>
      <c r="M70" s="624"/>
      <c r="N70" s="626"/>
      <c r="O70" s="624"/>
      <c r="P70" s="624"/>
      <c r="Q70" s="626"/>
      <c r="R70" s="624"/>
      <c r="S70" s="624"/>
      <c r="T70" s="624"/>
      <c r="U70" s="624"/>
      <c r="V70" s="624"/>
      <c r="W70" s="624"/>
      <c r="X70" s="624"/>
      <c r="Y70" s="624"/>
      <c r="Z70" s="624"/>
    </row>
    <row r="71" ht="13.5" customHeight="1" spans="1:26">
      <c r="A71" s="619"/>
      <c r="B71" s="620"/>
      <c r="C71" s="620"/>
      <c r="D71" s="620"/>
      <c r="E71" s="620"/>
      <c r="F71" s="620"/>
      <c r="G71" s="620"/>
      <c r="H71" s="620"/>
      <c r="I71" s="620"/>
      <c r="J71" s="620"/>
      <c r="K71" s="620"/>
      <c r="L71" s="627"/>
      <c r="M71" s="624"/>
      <c r="N71" s="628"/>
      <c r="O71" s="624"/>
      <c r="P71" s="624"/>
      <c r="Q71" s="626"/>
      <c r="R71" s="624"/>
      <c r="S71" s="624"/>
      <c r="T71" s="624"/>
      <c r="U71" s="624"/>
      <c r="V71" s="624"/>
      <c r="W71" s="624"/>
      <c r="X71" s="624"/>
      <c r="Y71" s="624"/>
      <c r="Z71" s="624"/>
    </row>
    <row r="72" ht="13.5" customHeight="1" spans="1:26">
      <c r="A72" s="619"/>
      <c r="B72" s="620"/>
      <c r="C72" s="620"/>
      <c r="D72" s="620"/>
      <c r="E72" s="620"/>
      <c r="F72" s="620"/>
      <c r="G72" s="620"/>
      <c r="H72" s="620"/>
      <c r="I72" s="620"/>
      <c r="J72" s="620"/>
      <c r="K72" s="620"/>
      <c r="L72" s="627"/>
      <c r="M72" s="624"/>
      <c r="N72" s="626"/>
      <c r="O72" s="624"/>
      <c r="P72" s="624"/>
      <c r="Q72" s="626"/>
      <c r="R72" s="624"/>
      <c r="S72" s="624"/>
      <c r="T72" s="624"/>
      <c r="U72" s="624"/>
      <c r="V72" s="624"/>
      <c r="W72" s="624"/>
      <c r="X72" s="624"/>
      <c r="Y72" s="624"/>
      <c r="Z72" s="624"/>
    </row>
    <row r="73" ht="13.5" customHeight="1" spans="1:26">
      <c r="A73" s="619"/>
      <c r="B73" s="620"/>
      <c r="C73" s="620"/>
      <c r="D73" s="620"/>
      <c r="E73" s="620"/>
      <c r="F73" s="620"/>
      <c r="G73" s="620"/>
      <c r="H73" s="620"/>
      <c r="I73" s="620"/>
      <c r="J73" s="620"/>
      <c r="K73" s="620"/>
      <c r="L73" s="627"/>
      <c r="M73" s="624"/>
      <c r="N73" s="626"/>
      <c r="O73" s="624"/>
      <c r="P73" s="624"/>
      <c r="Q73" s="626"/>
      <c r="R73" s="624"/>
      <c r="S73" s="624"/>
      <c r="T73" s="624"/>
      <c r="U73" s="624"/>
      <c r="V73" s="624"/>
      <c r="W73" s="624"/>
      <c r="X73" s="624"/>
      <c r="Y73" s="624"/>
      <c r="Z73" s="624"/>
    </row>
    <row r="74" ht="13.5" customHeight="1" spans="1:26">
      <c r="A74" s="619"/>
      <c r="B74" s="620"/>
      <c r="C74" s="620"/>
      <c r="D74" s="620"/>
      <c r="E74" s="620"/>
      <c r="F74" s="620"/>
      <c r="G74" s="620"/>
      <c r="H74" s="620"/>
      <c r="I74" s="620"/>
      <c r="J74" s="620"/>
      <c r="K74" s="620"/>
      <c r="L74" s="627"/>
      <c r="M74" s="624"/>
      <c r="N74" s="626"/>
      <c r="O74" s="624"/>
      <c r="P74" s="624"/>
      <c r="Q74" s="626"/>
      <c r="R74" s="624"/>
      <c r="S74" s="624"/>
      <c r="T74" s="624"/>
      <c r="U74" s="624"/>
      <c r="V74" s="624"/>
      <c r="W74" s="624"/>
      <c r="X74" s="624"/>
      <c r="Y74" s="624"/>
      <c r="Z74" s="624"/>
    </row>
    <row r="75" ht="13.5" customHeight="1" spans="1:26">
      <c r="A75" s="619"/>
      <c r="B75" s="620"/>
      <c r="C75" s="620"/>
      <c r="D75" s="620"/>
      <c r="E75" s="620"/>
      <c r="F75" s="620"/>
      <c r="G75" s="620"/>
      <c r="H75" s="620"/>
      <c r="I75" s="620"/>
      <c r="J75" s="620"/>
      <c r="K75" s="620"/>
      <c r="L75" s="627"/>
      <c r="M75" s="624"/>
      <c r="N75" s="626"/>
      <c r="O75" s="624"/>
      <c r="P75" s="624"/>
      <c r="Q75" s="626"/>
      <c r="R75" s="624"/>
      <c r="S75" s="624"/>
      <c r="T75" s="624"/>
      <c r="U75" s="624"/>
      <c r="V75" s="624"/>
      <c r="W75" s="624"/>
      <c r="X75" s="624"/>
      <c r="Y75" s="624"/>
      <c r="Z75" s="624"/>
    </row>
    <row r="76" ht="13.5" customHeight="1" spans="1:26">
      <c r="A76" s="619"/>
      <c r="B76" s="620"/>
      <c r="C76" s="620"/>
      <c r="D76" s="620"/>
      <c r="E76" s="620"/>
      <c r="F76" s="620"/>
      <c r="G76" s="620"/>
      <c r="H76" s="620"/>
      <c r="I76" s="620"/>
      <c r="J76" s="620"/>
      <c r="K76" s="620"/>
      <c r="L76" s="627"/>
      <c r="M76" s="624"/>
      <c r="N76" s="626"/>
      <c r="O76" s="624"/>
      <c r="P76" s="624"/>
      <c r="Q76" s="626"/>
      <c r="R76" s="624"/>
      <c r="S76" s="624"/>
      <c r="T76" s="624"/>
      <c r="U76" s="624"/>
      <c r="V76" s="624"/>
      <c r="W76" s="624"/>
      <c r="X76" s="624"/>
      <c r="Y76" s="624"/>
      <c r="Z76" s="624"/>
    </row>
    <row r="77" ht="13.5" customHeight="1" spans="1:26">
      <c r="A77" s="619"/>
      <c r="B77" s="620"/>
      <c r="C77" s="620"/>
      <c r="D77" s="620"/>
      <c r="E77" s="620"/>
      <c r="F77" s="620"/>
      <c r="G77" s="620"/>
      <c r="H77" s="620"/>
      <c r="I77" s="620"/>
      <c r="J77" s="620"/>
      <c r="K77" s="620"/>
      <c r="L77" s="627"/>
      <c r="M77" s="624"/>
      <c r="N77" s="626"/>
      <c r="O77" s="624"/>
      <c r="P77" s="624"/>
      <c r="Q77" s="626"/>
      <c r="R77" s="631"/>
      <c r="S77" s="624"/>
      <c r="T77" s="624"/>
      <c r="U77" s="624"/>
      <c r="V77" s="624"/>
      <c r="W77" s="624"/>
      <c r="X77" s="624"/>
      <c r="Y77" s="624"/>
      <c r="Z77" s="624"/>
    </row>
    <row r="78" ht="13.5" customHeight="1" spans="1:26">
      <c r="A78" s="619"/>
      <c r="B78" s="620"/>
      <c r="C78" s="620"/>
      <c r="D78" s="620"/>
      <c r="E78" s="620"/>
      <c r="F78" s="620"/>
      <c r="G78" s="620"/>
      <c r="H78" s="620"/>
      <c r="I78" s="620"/>
      <c r="J78" s="620"/>
      <c r="K78" s="620"/>
      <c r="L78" s="627"/>
      <c r="M78" s="624"/>
      <c r="N78" s="626"/>
      <c r="O78" s="624"/>
      <c r="P78" s="624"/>
      <c r="Q78" s="626"/>
      <c r="R78" s="624"/>
      <c r="S78" s="624"/>
      <c r="T78" s="624"/>
      <c r="U78" s="624"/>
      <c r="V78" s="624"/>
      <c r="W78" s="624"/>
      <c r="X78" s="624"/>
      <c r="Y78" s="624"/>
      <c r="Z78" s="624"/>
    </row>
    <row r="79" ht="13.5" customHeight="1" spans="1:26">
      <c r="A79" s="619"/>
      <c r="B79" s="620"/>
      <c r="C79" s="620"/>
      <c r="D79" s="620"/>
      <c r="E79" s="620"/>
      <c r="F79" s="620"/>
      <c r="G79" s="620"/>
      <c r="H79" s="620"/>
      <c r="I79" s="620"/>
      <c r="J79" s="620"/>
      <c r="K79" s="620"/>
      <c r="L79" s="627"/>
      <c r="M79" s="624"/>
      <c r="N79" s="626"/>
      <c r="O79" s="624"/>
      <c r="P79" s="624"/>
      <c r="Q79" s="626"/>
      <c r="R79" s="624"/>
      <c r="S79" s="624"/>
      <c r="T79" s="624"/>
      <c r="U79" s="624"/>
      <c r="V79" s="624"/>
      <c r="W79" s="624"/>
      <c r="X79" s="624"/>
      <c r="Y79" s="624"/>
      <c r="Z79" s="624"/>
    </row>
    <row r="80" ht="13.5" customHeight="1" spans="1:26">
      <c r="A80" s="619"/>
      <c r="B80" s="620"/>
      <c r="C80" s="620"/>
      <c r="D80" s="620"/>
      <c r="E80" s="620"/>
      <c r="F80" s="620"/>
      <c r="G80" s="620"/>
      <c r="H80" s="620"/>
      <c r="I80" s="620"/>
      <c r="J80" s="620"/>
      <c r="K80" s="620"/>
      <c r="L80" s="627"/>
      <c r="M80" s="624"/>
      <c r="N80" s="626"/>
      <c r="O80" s="624"/>
      <c r="P80" s="624"/>
      <c r="Q80" s="626"/>
      <c r="R80" s="624"/>
      <c r="S80" s="624"/>
      <c r="T80" s="624"/>
      <c r="U80" s="624"/>
      <c r="V80" s="624"/>
      <c r="W80" s="624"/>
      <c r="X80" s="624"/>
      <c r="Y80" s="624"/>
      <c r="Z80" s="624"/>
    </row>
    <row r="81" ht="13.5" customHeight="1" spans="1:26">
      <c r="A81" s="619"/>
      <c r="B81" s="620"/>
      <c r="C81" s="620"/>
      <c r="D81" s="620"/>
      <c r="E81" s="620"/>
      <c r="F81" s="620"/>
      <c r="G81" s="620"/>
      <c r="H81" s="620"/>
      <c r="I81" s="620"/>
      <c r="J81" s="620"/>
      <c r="K81" s="620"/>
      <c r="L81" s="627"/>
      <c r="M81" s="624"/>
      <c r="N81" s="626"/>
      <c r="O81" s="624"/>
      <c r="P81" s="624"/>
      <c r="Q81" s="626"/>
      <c r="R81" s="624"/>
      <c r="S81" s="624"/>
      <c r="T81" s="624"/>
      <c r="U81" s="624"/>
      <c r="V81" s="624"/>
      <c r="W81" s="624"/>
      <c r="X81" s="624"/>
      <c r="Y81" s="624"/>
      <c r="Z81" s="624"/>
    </row>
    <row r="82" ht="13.5" customHeight="1" spans="1:26">
      <c r="A82" s="619"/>
      <c r="B82" s="620"/>
      <c r="C82" s="620"/>
      <c r="D82" s="620"/>
      <c r="E82" s="620"/>
      <c r="F82" s="620"/>
      <c r="G82" s="620"/>
      <c r="H82" s="620"/>
      <c r="I82" s="620"/>
      <c r="J82" s="620"/>
      <c r="K82" s="620"/>
      <c r="L82" s="627"/>
      <c r="M82" s="624"/>
      <c r="N82" s="626"/>
      <c r="O82" s="624"/>
      <c r="P82" s="624"/>
      <c r="Q82" s="626"/>
      <c r="R82" s="624"/>
      <c r="S82" s="624"/>
      <c r="T82" s="624"/>
      <c r="U82" s="624"/>
      <c r="V82" s="624"/>
      <c r="W82" s="624"/>
      <c r="X82" s="624"/>
      <c r="Y82" s="624"/>
      <c r="Z82" s="624"/>
    </row>
    <row r="83" ht="13.5" customHeight="1" spans="1:26">
      <c r="A83" s="619"/>
      <c r="B83" s="620"/>
      <c r="C83" s="620"/>
      <c r="D83" s="620"/>
      <c r="E83" s="620"/>
      <c r="F83" s="620"/>
      <c r="G83" s="620"/>
      <c r="H83" s="620"/>
      <c r="I83" s="620"/>
      <c r="J83" s="620"/>
      <c r="K83" s="620"/>
      <c r="L83" s="627"/>
      <c r="M83" s="624"/>
      <c r="N83" s="624"/>
      <c r="O83" s="624"/>
      <c r="P83" s="624"/>
      <c r="Q83" s="624"/>
      <c r="R83" s="624"/>
      <c r="S83" s="624"/>
      <c r="T83" s="624"/>
      <c r="U83" s="624"/>
      <c r="V83" s="624"/>
      <c r="W83" s="624"/>
      <c r="X83" s="624"/>
      <c r="Y83" s="624"/>
      <c r="Z83" s="624"/>
    </row>
    <row r="84" ht="13.5" customHeight="1" spans="1:26">
      <c r="A84" s="619"/>
      <c r="B84" s="620"/>
      <c r="C84" s="620"/>
      <c r="D84" s="620"/>
      <c r="E84" s="620"/>
      <c r="F84" s="620"/>
      <c r="G84" s="620"/>
      <c r="H84" s="620"/>
      <c r="I84" s="620"/>
      <c r="J84" s="620"/>
      <c r="K84" s="620"/>
      <c r="L84" s="627"/>
      <c r="M84" s="624"/>
      <c r="N84" s="624"/>
      <c r="O84" s="624"/>
      <c r="P84" s="624"/>
      <c r="Q84" s="624"/>
      <c r="R84" s="624"/>
      <c r="S84" s="624"/>
      <c r="T84" s="624"/>
      <c r="U84" s="624"/>
      <c r="V84" s="624"/>
      <c r="W84" s="624"/>
      <c r="X84" s="624"/>
      <c r="Y84" s="624"/>
      <c r="Z84" s="624"/>
    </row>
    <row r="85" ht="13.5" customHeight="1" spans="1:26">
      <c r="A85" s="619"/>
      <c r="B85" s="620"/>
      <c r="C85" s="620"/>
      <c r="D85" s="620"/>
      <c r="E85" s="620"/>
      <c r="F85" s="620"/>
      <c r="G85" s="620"/>
      <c r="H85" s="620"/>
      <c r="I85" s="620"/>
      <c r="J85" s="620"/>
      <c r="K85" s="620"/>
      <c r="L85" s="627"/>
      <c r="M85" s="624"/>
      <c r="N85" s="624"/>
      <c r="O85" s="624"/>
      <c r="P85" s="624"/>
      <c r="Q85" s="624"/>
      <c r="R85" s="624"/>
      <c r="S85" s="624"/>
      <c r="T85" s="624"/>
      <c r="U85" s="624"/>
      <c r="V85" s="624"/>
      <c r="W85" s="624"/>
      <c r="X85" s="624"/>
      <c r="Y85" s="624"/>
      <c r="Z85" s="624"/>
    </row>
    <row r="86" ht="13.5" customHeight="1" spans="1:26">
      <c r="A86" s="619"/>
      <c r="B86" s="620"/>
      <c r="C86" s="620"/>
      <c r="D86" s="620"/>
      <c r="E86" s="620"/>
      <c r="F86" s="620"/>
      <c r="G86" s="620"/>
      <c r="H86" s="620"/>
      <c r="I86" s="620"/>
      <c r="J86" s="620"/>
      <c r="K86" s="620"/>
      <c r="L86" s="627"/>
      <c r="M86" s="624"/>
      <c r="N86" s="624"/>
      <c r="O86" s="624"/>
      <c r="P86" s="624"/>
      <c r="Q86" s="624"/>
      <c r="R86" s="624"/>
      <c r="S86" s="624"/>
      <c r="T86" s="624"/>
      <c r="U86" s="624"/>
      <c r="V86" s="624"/>
      <c r="W86" s="624"/>
      <c r="X86" s="624"/>
      <c r="Y86" s="624"/>
      <c r="Z86" s="624"/>
    </row>
    <row r="87" ht="13.5" customHeight="1" spans="1:26">
      <c r="A87" s="619"/>
      <c r="B87" s="620"/>
      <c r="C87" s="620"/>
      <c r="D87" s="620"/>
      <c r="E87" s="620"/>
      <c r="F87" s="620"/>
      <c r="G87" s="620"/>
      <c r="H87" s="620"/>
      <c r="I87" s="620"/>
      <c r="J87" s="620"/>
      <c r="K87" s="620"/>
      <c r="L87" s="627"/>
      <c r="M87" s="624"/>
      <c r="N87" s="624"/>
      <c r="O87" s="624"/>
      <c r="P87" s="624"/>
      <c r="Q87" s="624"/>
      <c r="R87" s="624"/>
      <c r="S87" s="624"/>
      <c r="T87" s="624"/>
      <c r="U87" s="624"/>
      <c r="V87" s="624"/>
      <c r="W87" s="624"/>
      <c r="X87" s="624"/>
      <c r="Y87" s="624"/>
      <c r="Z87" s="624"/>
    </row>
    <row r="88" s="601" customFormat="1" ht="13.5" customHeight="1" spans="1:26">
      <c r="A88" s="619"/>
      <c r="B88" s="620"/>
      <c r="C88" s="620"/>
      <c r="D88" s="620"/>
      <c r="E88" s="620"/>
      <c r="F88" s="620"/>
      <c r="G88" s="620"/>
      <c r="H88" s="620"/>
      <c r="I88" s="620"/>
      <c r="J88" s="620"/>
      <c r="K88" s="620"/>
      <c r="L88" s="627"/>
      <c r="M88" s="629"/>
      <c r="N88" s="629"/>
      <c r="O88" s="629"/>
      <c r="P88" s="629"/>
      <c r="Q88" s="629"/>
      <c r="R88" s="629"/>
      <c r="S88" s="629"/>
      <c r="T88" s="629"/>
      <c r="U88" s="629"/>
      <c r="V88" s="629"/>
      <c r="W88" s="629"/>
      <c r="X88" s="629"/>
      <c r="Y88" s="629"/>
      <c r="Z88" s="629"/>
    </row>
    <row r="89" s="601" customFormat="1" ht="13.5" customHeight="1" spans="1:26">
      <c r="A89" s="619"/>
      <c r="B89" s="620"/>
      <c r="C89" s="620"/>
      <c r="D89" s="620"/>
      <c r="E89" s="620"/>
      <c r="F89" s="620"/>
      <c r="G89" s="620"/>
      <c r="H89" s="620"/>
      <c r="I89" s="620"/>
      <c r="J89" s="620"/>
      <c r="K89" s="620"/>
      <c r="L89" s="627"/>
      <c r="M89" s="629"/>
      <c r="N89" s="629"/>
      <c r="O89" s="629"/>
      <c r="P89" s="629"/>
      <c r="Q89" s="629"/>
      <c r="R89" s="629"/>
      <c r="S89" s="629"/>
      <c r="T89" s="629"/>
      <c r="U89" s="629"/>
      <c r="V89" s="629"/>
      <c r="W89" s="629"/>
      <c r="X89" s="629"/>
      <c r="Y89" s="629"/>
      <c r="Z89" s="629"/>
    </row>
    <row r="90" s="601" customFormat="1" ht="13.5" customHeight="1" spans="1:26">
      <c r="A90" s="619"/>
      <c r="B90" s="620"/>
      <c r="C90" s="620"/>
      <c r="D90" s="620"/>
      <c r="E90" s="620"/>
      <c r="F90" s="620"/>
      <c r="G90" s="620"/>
      <c r="H90" s="620"/>
      <c r="I90" s="620"/>
      <c r="J90" s="620"/>
      <c r="K90" s="620"/>
      <c r="L90" s="627"/>
      <c r="M90" s="629"/>
      <c r="N90" s="629"/>
      <c r="O90" s="629"/>
      <c r="P90" s="629"/>
      <c r="Q90" s="629"/>
      <c r="R90" s="629"/>
      <c r="S90" s="629"/>
      <c r="T90" s="629"/>
      <c r="U90" s="629"/>
      <c r="V90" s="629"/>
      <c r="W90" s="629"/>
      <c r="X90" s="629"/>
      <c r="Y90" s="629"/>
      <c r="Z90" s="629"/>
    </row>
    <row r="91" s="601" customFormat="1" ht="13.5" customHeight="1" spans="1:26">
      <c r="A91" s="619"/>
      <c r="B91" s="620"/>
      <c r="C91" s="620"/>
      <c r="D91" s="620"/>
      <c r="E91" s="620"/>
      <c r="F91" s="620"/>
      <c r="G91" s="620"/>
      <c r="H91" s="620"/>
      <c r="I91" s="620"/>
      <c r="J91" s="620"/>
      <c r="K91" s="620"/>
      <c r="L91" s="627"/>
      <c r="M91" s="629"/>
      <c r="N91" s="629"/>
      <c r="O91" s="629"/>
      <c r="P91" s="629"/>
      <c r="Q91" s="629"/>
      <c r="R91" s="629"/>
      <c r="S91" s="629"/>
      <c r="T91" s="629"/>
      <c r="U91" s="629"/>
      <c r="V91" s="629"/>
      <c r="W91" s="629"/>
      <c r="X91" s="629"/>
      <c r="Y91" s="629"/>
      <c r="Z91" s="629"/>
    </row>
    <row r="92" s="601" customFormat="1" ht="13.5" customHeight="1" spans="1:26">
      <c r="A92" s="619"/>
      <c r="B92" s="620"/>
      <c r="C92" s="620"/>
      <c r="D92" s="620"/>
      <c r="E92" s="620"/>
      <c r="F92" s="620"/>
      <c r="G92" s="620"/>
      <c r="H92" s="620"/>
      <c r="I92" s="620"/>
      <c r="J92" s="620"/>
      <c r="K92" s="620"/>
      <c r="L92" s="627"/>
      <c r="M92" s="629"/>
      <c r="N92" s="629"/>
      <c r="O92" s="629"/>
      <c r="P92" s="629"/>
      <c r="Q92" s="629"/>
      <c r="R92" s="629"/>
      <c r="S92" s="629"/>
      <c r="T92" s="629"/>
      <c r="U92" s="629"/>
      <c r="V92" s="629"/>
      <c r="W92" s="629"/>
      <c r="X92" s="629"/>
      <c r="Y92" s="629"/>
      <c r="Z92" s="629"/>
    </row>
    <row r="93" s="601" customFormat="1" ht="13.5" customHeight="1" spans="1:26">
      <c r="A93" s="619"/>
      <c r="B93" s="620"/>
      <c r="C93" s="620"/>
      <c r="D93" s="620"/>
      <c r="E93" s="620"/>
      <c r="F93" s="620"/>
      <c r="G93" s="620"/>
      <c r="H93" s="620"/>
      <c r="I93" s="620"/>
      <c r="J93" s="620"/>
      <c r="K93" s="620"/>
      <c r="L93" s="627"/>
      <c r="M93" s="629"/>
      <c r="N93" s="629"/>
      <c r="O93" s="629"/>
      <c r="P93" s="629"/>
      <c r="Q93" s="629"/>
      <c r="R93" s="629"/>
      <c r="S93" s="629"/>
      <c r="T93" s="629"/>
      <c r="U93" s="629"/>
      <c r="V93" s="629"/>
      <c r="W93" s="629"/>
      <c r="X93" s="629"/>
      <c r="Y93" s="629"/>
      <c r="Z93" s="629"/>
    </row>
    <row r="94" s="601" customFormat="1" ht="13.5" customHeight="1" spans="1:26">
      <c r="A94" s="619"/>
      <c r="B94" s="620"/>
      <c r="C94" s="620"/>
      <c r="D94" s="620"/>
      <c r="E94" s="620"/>
      <c r="F94" s="620"/>
      <c r="G94" s="620"/>
      <c r="H94" s="620"/>
      <c r="I94" s="620"/>
      <c r="J94" s="620"/>
      <c r="K94" s="620"/>
      <c r="L94" s="627"/>
      <c r="M94" s="629"/>
      <c r="N94" s="629"/>
      <c r="O94" s="629"/>
      <c r="P94" s="629"/>
      <c r="Q94" s="629"/>
      <c r="R94" s="629"/>
      <c r="S94" s="629"/>
      <c r="T94" s="629"/>
      <c r="U94" s="629"/>
      <c r="V94" s="629"/>
      <c r="W94" s="629"/>
      <c r="X94" s="629"/>
      <c r="Y94" s="629"/>
      <c r="Z94" s="629"/>
    </row>
    <row r="95" s="601" customFormat="1" ht="13.5" customHeight="1" spans="1:26">
      <c r="A95" s="621"/>
      <c r="B95" s="622"/>
      <c r="C95" s="622"/>
      <c r="D95" s="622"/>
      <c r="E95" s="622"/>
      <c r="F95" s="622"/>
      <c r="G95" s="622"/>
      <c r="H95" s="622"/>
      <c r="I95" s="622"/>
      <c r="J95" s="622"/>
      <c r="K95" s="622"/>
      <c r="L95" s="630"/>
      <c r="M95" s="629"/>
      <c r="N95" s="629"/>
      <c r="O95" s="629"/>
      <c r="P95" s="629"/>
      <c r="Q95" s="629"/>
      <c r="R95" s="629"/>
      <c r="S95" s="629"/>
      <c r="T95" s="629"/>
      <c r="U95" s="629"/>
      <c r="V95" s="629"/>
      <c r="W95" s="629"/>
      <c r="X95" s="629"/>
      <c r="Y95" s="629"/>
      <c r="Z95" s="629"/>
    </row>
    <row r="96" ht="33.75" customHeight="1" spans="1:26">
      <c r="A96" s="602"/>
      <c r="B96" s="602"/>
      <c r="C96" s="602"/>
      <c r="D96" s="602"/>
      <c r="E96" s="602"/>
      <c r="F96" s="602"/>
      <c r="G96" s="602"/>
      <c r="H96" s="602"/>
      <c r="I96" s="602"/>
      <c r="J96" s="602"/>
      <c r="K96" s="602"/>
      <c r="L96" s="602"/>
      <c r="M96" s="310"/>
      <c r="N96" s="623"/>
      <c r="O96" s="623"/>
      <c r="P96" s="623"/>
      <c r="Q96" s="623"/>
      <c r="R96" s="623"/>
      <c r="S96" s="623"/>
      <c r="T96" s="623"/>
      <c r="U96" s="623"/>
      <c r="V96" s="623"/>
      <c r="W96" s="623"/>
      <c r="X96" s="623"/>
      <c r="Y96" s="623"/>
      <c r="Z96" s="623"/>
    </row>
    <row r="97" ht="13.5" customHeight="1" spans="1:26">
      <c r="A97" s="603" t="s">
        <v>8</v>
      </c>
      <c r="B97" s="604" t="s">
        <v>9</v>
      </c>
      <c r="C97" s="605" t="s">
        <v>10</v>
      </c>
      <c r="D97" s="606">
        <v>45470</v>
      </c>
      <c r="E97" s="291"/>
      <c r="F97" s="607"/>
      <c r="G97" s="607"/>
      <c r="H97" s="607"/>
      <c r="I97" s="607"/>
      <c r="J97" s="607"/>
      <c r="K97" s="607"/>
      <c r="L97" s="607"/>
      <c r="M97" s="310"/>
      <c r="N97" s="624"/>
      <c r="O97" s="624"/>
      <c r="P97" s="624"/>
      <c r="Q97" s="624"/>
      <c r="R97" s="624"/>
      <c r="S97" s="624"/>
      <c r="T97" s="624"/>
      <c r="U97" s="624"/>
      <c r="V97" s="624"/>
      <c r="W97" s="624"/>
      <c r="X97" s="624"/>
      <c r="Y97" s="624"/>
      <c r="Z97" s="624"/>
    </row>
    <row r="98" ht="13.5" customHeight="1" spans="1:26">
      <c r="A98" s="608" t="s">
        <v>11</v>
      </c>
      <c r="B98" s="609" t="s">
        <v>12</v>
      </c>
      <c r="C98" s="610" t="s">
        <v>13</v>
      </c>
      <c r="D98" s="609" t="s">
        <v>14</v>
      </c>
      <c r="E98" s="291"/>
      <c r="F98" s="611"/>
      <c r="G98" s="611"/>
      <c r="H98" s="611"/>
      <c r="I98" s="611"/>
      <c r="J98" s="611"/>
      <c r="K98" s="611"/>
      <c r="L98" s="611"/>
      <c r="M98" s="310"/>
      <c r="N98" s="624"/>
      <c r="O98" s="624"/>
      <c r="P98" s="624"/>
      <c r="Q98" s="624"/>
      <c r="R98" s="624"/>
      <c r="S98" s="624"/>
      <c r="T98" s="624"/>
      <c r="U98" s="624"/>
      <c r="V98" s="624"/>
      <c r="W98" s="624"/>
      <c r="X98" s="624"/>
      <c r="Y98" s="624"/>
      <c r="Z98" s="624"/>
    </row>
    <row r="99" ht="13.5" customHeight="1" spans="1:26">
      <c r="A99" s="608" t="s">
        <v>15</v>
      </c>
      <c r="B99" s="604" t="s">
        <v>16</v>
      </c>
      <c r="C99" s="610" t="s">
        <v>17</v>
      </c>
      <c r="D99" s="609" t="s">
        <v>18</v>
      </c>
      <c r="E99" s="291"/>
      <c r="F99" s="611"/>
      <c r="G99" s="611"/>
      <c r="H99" s="611"/>
      <c r="I99" s="611"/>
      <c r="J99" s="611"/>
      <c r="K99" s="611"/>
      <c r="L99" s="611"/>
      <c r="M99" s="310"/>
      <c r="N99" s="624"/>
      <c r="O99" s="624"/>
      <c r="P99" s="624"/>
      <c r="Q99" s="624"/>
      <c r="R99" s="624"/>
      <c r="S99" s="624"/>
      <c r="T99" s="624"/>
      <c r="U99" s="624"/>
      <c r="V99" s="624"/>
      <c r="W99" s="624"/>
      <c r="X99" s="624"/>
      <c r="Y99" s="624"/>
      <c r="Z99" s="624"/>
    </row>
    <row r="100" ht="13.5" customHeight="1" spans="1:26">
      <c r="A100" s="612" t="s">
        <v>19</v>
      </c>
      <c r="B100" s="613" t="s">
        <v>20</v>
      </c>
      <c r="C100" s="614" t="s">
        <v>21</v>
      </c>
      <c r="D100" s="609" t="s">
        <v>22</v>
      </c>
      <c r="E100" s="291"/>
      <c r="F100" s="615"/>
      <c r="G100" s="615"/>
      <c r="H100" s="615"/>
      <c r="I100" s="615"/>
      <c r="J100" s="615"/>
      <c r="K100" s="615"/>
      <c r="L100" s="615"/>
      <c r="M100" s="310"/>
      <c r="N100" s="624"/>
      <c r="O100" s="624"/>
      <c r="P100" s="624"/>
      <c r="Q100" s="624"/>
      <c r="R100" s="624"/>
      <c r="S100" s="624"/>
      <c r="T100" s="624"/>
      <c r="U100" s="624"/>
      <c r="V100" s="624"/>
      <c r="W100" s="624"/>
      <c r="X100" s="624"/>
      <c r="Y100" s="624"/>
      <c r="Z100" s="624"/>
    </row>
    <row r="101" ht="13.5" customHeight="1" spans="1:26">
      <c r="A101" s="616"/>
      <c r="B101" s="616"/>
      <c r="C101" s="616"/>
      <c r="D101" s="616"/>
      <c r="E101" s="616"/>
      <c r="F101" s="616"/>
      <c r="G101" s="616"/>
      <c r="H101" s="616"/>
      <c r="I101" s="616"/>
      <c r="J101" s="616"/>
      <c r="K101" s="616"/>
      <c r="L101" s="616"/>
      <c r="M101" s="624"/>
      <c r="N101" s="624"/>
      <c r="O101" s="624"/>
      <c r="P101" s="624"/>
      <c r="Q101" s="624"/>
      <c r="R101" s="624"/>
      <c r="S101" s="624"/>
      <c r="T101" s="624"/>
      <c r="U101" s="624"/>
      <c r="V101" s="624"/>
      <c r="W101" s="624"/>
      <c r="X101" s="624"/>
      <c r="Y101" s="624"/>
      <c r="Z101" s="624"/>
    </row>
    <row r="102" ht="13.5" customHeight="1" spans="1:26">
      <c r="A102" s="616"/>
      <c r="B102" s="616"/>
      <c r="C102" s="616"/>
      <c r="D102" s="616"/>
      <c r="E102" s="616"/>
      <c r="F102" s="616"/>
      <c r="G102" s="616"/>
      <c r="H102" s="616"/>
      <c r="I102" s="616"/>
      <c r="J102" s="616"/>
      <c r="K102" s="616"/>
      <c r="L102" s="616"/>
      <c r="M102" s="624"/>
      <c r="N102" s="624"/>
      <c r="O102" s="624"/>
      <c r="P102" s="624"/>
      <c r="Q102" s="624"/>
      <c r="R102" s="624"/>
      <c r="S102" s="624"/>
      <c r="T102" s="624"/>
      <c r="U102" s="624"/>
      <c r="V102" s="624"/>
      <c r="W102" s="624"/>
      <c r="X102" s="624"/>
      <c r="Y102" s="624"/>
      <c r="Z102" s="624"/>
    </row>
    <row r="103" ht="13.5" customHeight="1" spans="1:26">
      <c r="A103" s="617"/>
      <c r="B103" s="618"/>
      <c r="C103" s="618"/>
      <c r="D103" s="618"/>
      <c r="E103" s="618"/>
      <c r="F103" s="618"/>
      <c r="G103" s="618"/>
      <c r="H103" s="618"/>
      <c r="I103" s="618"/>
      <c r="J103" s="618"/>
      <c r="K103" s="618"/>
      <c r="L103" s="625"/>
      <c r="N103" s="626"/>
      <c r="O103" s="624"/>
      <c r="P103" s="624"/>
      <c r="Q103" s="626"/>
      <c r="R103" s="624"/>
      <c r="S103" s="624"/>
      <c r="T103" s="624"/>
      <c r="U103" s="624"/>
      <c r="V103" s="624"/>
      <c r="W103" s="624"/>
      <c r="X103" s="624"/>
      <c r="Y103" s="624"/>
      <c r="Z103" s="624"/>
    </row>
    <row r="104" ht="13.5" customHeight="1" spans="1:26">
      <c r="A104" s="619"/>
      <c r="B104" s="620"/>
      <c r="C104" s="620"/>
      <c r="D104" s="620"/>
      <c r="E104" s="620"/>
      <c r="F104" s="620"/>
      <c r="G104" s="620"/>
      <c r="H104" s="620"/>
      <c r="I104" s="620"/>
      <c r="J104" s="620"/>
      <c r="K104" s="620"/>
      <c r="L104" s="627"/>
      <c r="M104" s="624"/>
      <c r="N104" s="626"/>
      <c r="O104" s="624"/>
      <c r="P104" s="624"/>
      <c r="Q104" s="626"/>
      <c r="R104" s="624"/>
      <c r="S104" s="624"/>
      <c r="T104" s="624"/>
      <c r="U104" s="624"/>
      <c r="V104" s="624"/>
      <c r="W104" s="624"/>
      <c r="X104" s="624"/>
      <c r="Y104" s="624"/>
      <c r="Z104" s="624"/>
    </row>
    <row r="105" ht="13.5" customHeight="1" spans="1:26">
      <c r="A105" s="619"/>
      <c r="B105" s="620"/>
      <c r="C105" s="620"/>
      <c r="D105" s="620"/>
      <c r="E105" s="620"/>
      <c r="F105" s="620"/>
      <c r="G105" s="620"/>
      <c r="H105" s="620"/>
      <c r="I105" s="620"/>
      <c r="J105" s="620"/>
      <c r="K105" s="620"/>
      <c r="L105" s="627"/>
      <c r="M105" s="624"/>
      <c r="N105" s="626"/>
      <c r="O105" s="624"/>
      <c r="P105" s="624"/>
      <c r="Q105" s="626"/>
      <c r="R105" s="624"/>
      <c r="S105" s="624"/>
      <c r="T105" s="624"/>
      <c r="U105" s="624"/>
      <c r="V105" s="624"/>
      <c r="W105" s="624"/>
      <c r="X105" s="624"/>
      <c r="Y105" s="624"/>
      <c r="Z105" s="624"/>
    </row>
    <row r="106" ht="13.5" customHeight="1" spans="1:26">
      <c r="A106" s="619"/>
      <c r="B106" s="620"/>
      <c r="C106" s="620"/>
      <c r="D106" s="620"/>
      <c r="E106" s="620"/>
      <c r="F106" s="620"/>
      <c r="G106" s="620"/>
      <c r="H106" s="620"/>
      <c r="I106" s="620"/>
      <c r="J106" s="620"/>
      <c r="K106" s="620"/>
      <c r="L106" s="627"/>
      <c r="M106" s="624"/>
      <c r="N106" s="626"/>
      <c r="O106" s="624"/>
      <c r="P106" s="624"/>
      <c r="Q106" s="626"/>
      <c r="R106" s="624"/>
      <c r="S106" s="624"/>
      <c r="T106" s="624"/>
      <c r="U106" s="624"/>
      <c r="V106" s="624"/>
      <c r="W106" s="624"/>
      <c r="X106" s="624"/>
      <c r="Y106" s="624"/>
      <c r="Z106" s="624"/>
    </row>
    <row r="107" ht="13.5" customHeight="1" spans="1:26">
      <c r="A107" s="619"/>
      <c r="B107" s="620"/>
      <c r="C107" s="620"/>
      <c r="D107" s="620"/>
      <c r="E107" s="620"/>
      <c r="F107" s="620"/>
      <c r="G107" s="620"/>
      <c r="H107" s="620"/>
      <c r="I107" s="620"/>
      <c r="J107" s="620"/>
      <c r="K107" s="620"/>
      <c r="L107" s="627"/>
      <c r="N107" s="626"/>
      <c r="O107" s="624"/>
      <c r="P107" s="624"/>
      <c r="Q107" s="626"/>
      <c r="R107" s="624"/>
      <c r="S107" s="624"/>
      <c r="T107" s="624"/>
      <c r="U107" s="624"/>
      <c r="V107" s="624"/>
      <c r="W107" s="624"/>
      <c r="X107" s="624"/>
      <c r="Y107" s="624"/>
      <c r="Z107" s="624"/>
    </row>
    <row r="108" ht="13.5" customHeight="1" spans="1:26">
      <c r="A108" s="619"/>
      <c r="B108" s="620"/>
      <c r="C108" s="620"/>
      <c r="D108" s="620"/>
      <c r="E108" s="620"/>
      <c r="F108" s="620"/>
      <c r="G108" s="620"/>
      <c r="H108" s="620"/>
      <c r="I108" s="620"/>
      <c r="J108" s="620"/>
      <c r="K108" s="620"/>
      <c r="L108" s="627"/>
      <c r="M108" s="624"/>
      <c r="N108" s="626"/>
      <c r="O108" s="624"/>
      <c r="P108" s="624"/>
      <c r="Q108" s="626"/>
      <c r="R108" s="624"/>
      <c r="S108" s="624"/>
      <c r="T108" s="624"/>
      <c r="U108" s="624"/>
      <c r="V108" s="624"/>
      <c r="W108" s="624"/>
      <c r="X108" s="624"/>
      <c r="Y108" s="624"/>
      <c r="Z108" s="624"/>
    </row>
    <row r="109" ht="13.5" customHeight="1" spans="1:26">
      <c r="A109" s="619"/>
      <c r="B109" s="620"/>
      <c r="C109" s="620"/>
      <c r="D109" s="620"/>
      <c r="E109" s="620"/>
      <c r="F109" s="620"/>
      <c r="G109" s="620"/>
      <c r="H109" s="620"/>
      <c r="I109" s="620"/>
      <c r="J109" s="620"/>
      <c r="K109" s="620"/>
      <c r="L109" s="627"/>
      <c r="M109" s="624"/>
      <c r="N109" s="626"/>
      <c r="O109" s="624"/>
      <c r="P109" s="624"/>
      <c r="Q109" s="626"/>
      <c r="R109" s="624"/>
      <c r="S109" s="624"/>
      <c r="T109" s="624"/>
      <c r="U109" s="624"/>
      <c r="V109" s="624"/>
      <c r="W109" s="624"/>
      <c r="X109" s="624"/>
      <c r="Y109" s="624"/>
      <c r="Z109" s="624"/>
    </row>
    <row r="110" ht="13.5" customHeight="1" spans="1:26">
      <c r="A110" s="619"/>
      <c r="B110" s="620"/>
      <c r="C110" s="620"/>
      <c r="D110" s="620"/>
      <c r="E110" s="620"/>
      <c r="F110" s="620"/>
      <c r="G110" s="620"/>
      <c r="H110" s="620"/>
      <c r="I110" s="620"/>
      <c r="J110" s="620"/>
      <c r="K110" s="620"/>
      <c r="L110" s="627"/>
      <c r="M110" s="624"/>
      <c r="N110" s="626"/>
      <c r="O110" s="624"/>
      <c r="P110" s="624"/>
      <c r="Q110" s="626"/>
      <c r="R110" s="624"/>
      <c r="S110" s="624"/>
      <c r="T110" s="624"/>
      <c r="U110" s="624"/>
      <c r="V110" s="624"/>
      <c r="W110" s="624"/>
      <c r="X110" s="624"/>
      <c r="Y110" s="624"/>
      <c r="Z110" s="624"/>
    </row>
    <row r="111" ht="13.5" customHeight="1" spans="1:26">
      <c r="A111" s="619"/>
      <c r="B111" s="620"/>
      <c r="C111" s="620"/>
      <c r="D111" s="620"/>
      <c r="E111" s="620"/>
      <c r="F111" s="620"/>
      <c r="G111" s="620"/>
      <c r="H111" s="620"/>
      <c r="I111" s="620"/>
      <c r="J111" s="620"/>
      <c r="K111" s="620"/>
      <c r="L111" s="627"/>
      <c r="M111" s="624"/>
      <c r="N111" s="626"/>
      <c r="O111" s="624"/>
      <c r="P111" s="624"/>
      <c r="Q111" s="626"/>
      <c r="R111" s="624"/>
      <c r="S111" s="624"/>
      <c r="T111" s="624"/>
      <c r="U111" s="624"/>
      <c r="V111" s="624"/>
      <c r="W111" s="624"/>
      <c r="X111" s="624"/>
      <c r="Y111" s="624"/>
      <c r="Z111" s="624"/>
    </row>
    <row r="112" ht="13.5" customHeight="1" spans="1:26">
      <c r="A112" s="619"/>
      <c r="B112" s="620"/>
      <c r="C112" s="620"/>
      <c r="D112" s="620"/>
      <c r="E112" s="620"/>
      <c r="F112" s="620"/>
      <c r="G112" s="620"/>
      <c r="H112" s="620"/>
      <c r="I112" s="620"/>
      <c r="J112" s="620"/>
      <c r="K112" s="620"/>
      <c r="L112" s="627"/>
      <c r="M112" s="624"/>
      <c r="N112" s="626"/>
      <c r="O112" s="624"/>
      <c r="P112" s="624"/>
      <c r="Q112" s="626"/>
      <c r="R112" s="624"/>
      <c r="S112" s="624"/>
      <c r="T112" s="624"/>
      <c r="U112" s="624"/>
      <c r="V112" s="624"/>
      <c r="W112" s="624"/>
      <c r="X112" s="624"/>
      <c r="Y112" s="624"/>
      <c r="Z112" s="624"/>
    </row>
    <row r="113" ht="13.5" customHeight="1" spans="1:26">
      <c r="A113" s="619"/>
      <c r="B113" s="620"/>
      <c r="C113" s="620"/>
      <c r="D113" s="620"/>
      <c r="E113" s="620"/>
      <c r="F113" s="620"/>
      <c r="G113" s="620"/>
      <c r="H113" s="620"/>
      <c r="I113" s="620"/>
      <c r="J113" s="620"/>
      <c r="K113" s="620"/>
      <c r="L113" s="627"/>
      <c r="M113" s="624"/>
      <c r="N113" s="626"/>
      <c r="O113" s="624"/>
      <c r="P113" s="624"/>
      <c r="Q113" s="626"/>
      <c r="R113" s="624"/>
      <c r="S113" s="624"/>
      <c r="T113" s="624"/>
      <c r="U113" s="624"/>
      <c r="V113" s="624"/>
      <c r="W113" s="624"/>
      <c r="X113" s="624"/>
      <c r="Y113" s="624"/>
      <c r="Z113" s="624"/>
    </row>
    <row r="114" ht="13.5" customHeight="1" spans="1:26">
      <c r="A114" s="619"/>
      <c r="B114" s="620"/>
      <c r="C114" s="620"/>
      <c r="D114" s="620"/>
      <c r="E114" s="620"/>
      <c r="F114" s="620"/>
      <c r="G114" s="620"/>
      <c r="H114" s="620"/>
      <c r="I114" s="620"/>
      <c r="J114" s="620"/>
      <c r="K114" s="620"/>
      <c r="L114" s="627"/>
      <c r="M114" s="624"/>
      <c r="N114" s="626"/>
      <c r="O114" s="624"/>
      <c r="P114" s="624"/>
      <c r="Q114" s="626"/>
      <c r="R114" s="624"/>
      <c r="S114" s="624"/>
      <c r="T114" s="624"/>
      <c r="U114" s="624"/>
      <c r="V114" s="624"/>
      <c r="W114" s="624"/>
      <c r="X114" s="624"/>
      <c r="Y114" s="624"/>
      <c r="Z114" s="624"/>
    </row>
    <row r="115" ht="13.5" customHeight="1" spans="1:26">
      <c r="A115" s="619"/>
      <c r="B115" s="620"/>
      <c r="C115" s="620"/>
      <c r="D115" s="620"/>
      <c r="E115" s="620"/>
      <c r="F115" s="620"/>
      <c r="G115" s="620"/>
      <c r="H115" s="620"/>
      <c r="I115" s="620"/>
      <c r="J115" s="620"/>
      <c r="K115" s="620"/>
      <c r="L115" s="627"/>
      <c r="M115" s="624"/>
      <c r="N115" s="628"/>
      <c r="O115" s="624"/>
      <c r="P115" s="624"/>
      <c r="Q115" s="626"/>
      <c r="R115" s="624"/>
      <c r="S115" s="624"/>
      <c r="T115" s="624"/>
      <c r="U115" s="624"/>
      <c r="V115" s="624"/>
      <c r="W115" s="624"/>
      <c r="X115" s="624"/>
      <c r="Y115" s="624"/>
      <c r="Z115" s="624"/>
    </row>
    <row r="116" ht="13.5" customHeight="1" spans="1:26">
      <c r="A116" s="619"/>
      <c r="B116" s="620"/>
      <c r="C116" s="620"/>
      <c r="D116" s="620"/>
      <c r="E116" s="620"/>
      <c r="F116" s="620"/>
      <c r="G116" s="620"/>
      <c r="H116" s="620"/>
      <c r="I116" s="620"/>
      <c r="J116" s="620"/>
      <c r="K116" s="620"/>
      <c r="L116" s="627"/>
      <c r="M116" s="624"/>
      <c r="N116" s="626"/>
      <c r="O116" s="624"/>
      <c r="P116" s="624"/>
      <c r="Q116" s="626"/>
      <c r="R116" s="624"/>
      <c r="S116" s="624"/>
      <c r="T116" s="624"/>
      <c r="U116" s="624"/>
      <c r="V116" s="624"/>
      <c r="W116" s="624"/>
      <c r="X116" s="624"/>
      <c r="Y116" s="624"/>
      <c r="Z116" s="624"/>
    </row>
    <row r="117" ht="13.5" customHeight="1" spans="1:26">
      <c r="A117" s="619"/>
      <c r="B117" s="620"/>
      <c r="C117" s="620"/>
      <c r="D117" s="620"/>
      <c r="E117" s="620"/>
      <c r="F117" s="620"/>
      <c r="G117" s="620"/>
      <c r="H117" s="620"/>
      <c r="I117" s="620"/>
      <c r="J117" s="620"/>
      <c r="K117" s="620"/>
      <c r="L117" s="627"/>
      <c r="M117" s="624"/>
      <c r="N117" s="626"/>
      <c r="O117" s="624"/>
      <c r="P117" s="624"/>
      <c r="Q117" s="626"/>
      <c r="R117" s="624"/>
      <c r="S117" s="624"/>
      <c r="T117" s="624"/>
      <c r="U117" s="624"/>
      <c r="V117" s="624"/>
      <c r="W117" s="624"/>
      <c r="X117" s="624"/>
      <c r="Y117" s="624"/>
      <c r="Z117" s="624"/>
    </row>
    <row r="118" ht="13.5" customHeight="1" spans="1:26">
      <c r="A118" s="619"/>
      <c r="B118" s="620"/>
      <c r="C118" s="620"/>
      <c r="D118" s="620"/>
      <c r="E118" s="620"/>
      <c r="F118" s="620"/>
      <c r="G118" s="620"/>
      <c r="H118" s="620"/>
      <c r="I118" s="620"/>
      <c r="J118" s="620"/>
      <c r="K118" s="620"/>
      <c r="L118" s="627"/>
      <c r="M118" s="624"/>
      <c r="N118" s="628"/>
      <c r="O118" s="624"/>
      <c r="P118" s="624"/>
      <c r="Q118" s="626"/>
      <c r="R118" s="624"/>
      <c r="S118" s="624"/>
      <c r="T118" s="624"/>
      <c r="U118" s="624"/>
      <c r="V118" s="624"/>
      <c r="W118" s="624"/>
      <c r="X118" s="624"/>
      <c r="Y118" s="624"/>
      <c r="Z118" s="624"/>
    </row>
    <row r="119" ht="13.5" customHeight="1" spans="1:26">
      <c r="A119" s="619"/>
      <c r="B119" s="620"/>
      <c r="C119" s="620"/>
      <c r="D119" s="620"/>
      <c r="E119" s="620"/>
      <c r="F119" s="620"/>
      <c r="G119" s="620"/>
      <c r="H119" s="620"/>
      <c r="I119" s="620"/>
      <c r="J119" s="620"/>
      <c r="K119" s="620"/>
      <c r="L119" s="627"/>
      <c r="M119" s="624"/>
      <c r="N119" s="626"/>
      <c r="O119" s="624"/>
      <c r="P119" s="624"/>
      <c r="Q119" s="626"/>
      <c r="R119" s="624"/>
      <c r="S119" s="624"/>
      <c r="T119" s="624"/>
      <c r="U119" s="624"/>
      <c r="V119" s="624"/>
      <c r="W119" s="624"/>
      <c r="X119" s="624"/>
      <c r="Y119" s="624"/>
      <c r="Z119" s="624"/>
    </row>
    <row r="120" ht="13.5" customHeight="1" spans="1:26">
      <c r="A120" s="619"/>
      <c r="B120" s="620"/>
      <c r="C120" s="620"/>
      <c r="D120" s="620"/>
      <c r="E120" s="620"/>
      <c r="F120" s="620"/>
      <c r="G120" s="620"/>
      <c r="H120" s="620"/>
      <c r="I120" s="620"/>
      <c r="J120" s="620"/>
      <c r="K120" s="620"/>
      <c r="L120" s="627"/>
      <c r="M120" s="624"/>
      <c r="N120" s="626"/>
      <c r="O120" s="624"/>
      <c r="P120" s="624"/>
      <c r="Q120" s="626"/>
      <c r="R120" s="624"/>
      <c r="S120" s="624"/>
      <c r="T120" s="624"/>
      <c r="U120" s="624"/>
      <c r="V120" s="624"/>
      <c r="W120" s="624"/>
      <c r="X120" s="624"/>
      <c r="Y120" s="624"/>
      <c r="Z120" s="624"/>
    </row>
    <row r="121" ht="13.5" customHeight="1" spans="1:26">
      <c r="A121" s="619"/>
      <c r="B121" s="620"/>
      <c r="C121" s="620"/>
      <c r="D121" s="620"/>
      <c r="E121" s="620"/>
      <c r="F121" s="620"/>
      <c r="G121" s="620"/>
      <c r="H121" s="620"/>
      <c r="I121" s="620"/>
      <c r="J121" s="620"/>
      <c r="K121" s="620"/>
      <c r="L121" s="627"/>
      <c r="M121" s="624"/>
      <c r="N121" s="626"/>
      <c r="O121" s="624"/>
      <c r="P121" s="624"/>
      <c r="Q121" s="626"/>
      <c r="R121" s="624"/>
      <c r="S121" s="624"/>
      <c r="T121" s="624"/>
      <c r="U121" s="624"/>
      <c r="V121" s="624"/>
      <c r="W121" s="624"/>
      <c r="X121" s="624"/>
      <c r="Y121" s="624"/>
      <c r="Z121" s="624"/>
    </row>
    <row r="122" ht="13.5" customHeight="1" spans="1:26">
      <c r="A122" s="619"/>
      <c r="B122" s="620"/>
      <c r="C122" s="620"/>
      <c r="D122" s="620"/>
      <c r="E122" s="620"/>
      <c r="F122" s="620"/>
      <c r="G122" s="620"/>
      <c r="H122" s="620"/>
      <c r="I122" s="620"/>
      <c r="J122" s="620"/>
      <c r="K122" s="620"/>
      <c r="L122" s="627"/>
      <c r="M122" s="624"/>
      <c r="N122" s="626"/>
      <c r="O122" s="624"/>
      <c r="P122" s="624"/>
      <c r="Q122" s="626"/>
      <c r="R122" s="624"/>
      <c r="S122" s="624"/>
      <c r="T122" s="624"/>
      <c r="U122" s="624"/>
      <c r="V122" s="624"/>
      <c r="W122" s="624"/>
      <c r="X122" s="624"/>
      <c r="Y122" s="624"/>
      <c r="Z122" s="624"/>
    </row>
    <row r="123" ht="13.5" customHeight="1" spans="1:26">
      <c r="A123" s="619"/>
      <c r="B123" s="620"/>
      <c r="C123" s="620"/>
      <c r="D123" s="620"/>
      <c r="E123" s="620"/>
      <c r="F123" s="620"/>
      <c r="G123" s="620"/>
      <c r="H123" s="620"/>
      <c r="I123" s="620"/>
      <c r="J123" s="620"/>
      <c r="K123" s="620"/>
      <c r="L123" s="627"/>
      <c r="M123" s="624"/>
      <c r="N123" s="626"/>
      <c r="O123" s="624"/>
      <c r="P123" s="624"/>
      <c r="Q123" s="626"/>
      <c r="R123" s="624"/>
      <c r="S123" s="624"/>
      <c r="T123" s="624"/>
      <c r="U123" s="624"/>
      <c r="V123" s="624"/>
      <c r="W123" s="624"/>
      <c r="X123" s="624"/>
      <c r="Y123" s="624"/>
      <c r="Z123" s="624"/>
    </row>
    <row r="124" ht="13.5" customHeight="1" spans="1:26">
      <c r="A124" s="619"/>
      <c r="B124" s="620"/>
      <c r="C124" s="620"/>
      <c r="D124" s="620"/>
      <c r="E124" s="620"/>
      <c r="F124" s="620"/>
      <c r="G124" s="620"/>
      <c r="H124" s="620"/>
      <c r="I124" s="620"/>
      <c r="J124" s="620"/>
      <c r="K124" s="620"/>
      <c r="L124" s="627"/>
      <c r="M124" s="624"/>
      <c r="N124" s="626"/>
      <c r="O124" s="624"/>
      <c r="P124" s="624"/>
      <c r="Q124" s="626"/>
      <c r="R124" s="631"/>
      <c r="S124" s="624"/>
      <c r="T124" s="624"/>
      <c r="U124" s="624"/>
      <c r="V124" s="624"/>
      <c r="W124" s="624"/>
      <c r="X124" s="624"/>
      <c r="Y124" s="624"/>
      <c r="Z124" s="624"/>
    </row>
    <row r="125" ht="13.5" customHeight="1" spans="1:26">
      <c r="A125" s="619"/>
      <c r="B125" s="620"/>
      <c r="C125" s="620"/>
      <c r="D125" s="620"/>
      <c r="E125" s="620"/>
      <c r="F125" s="620"/>
      <c r="G125" s="620"/>
      <c r="H125" s="620"/>
      <c r="I125" s="620"/>
      <c r="J125" s="620"/>
      <c r="K125" s="620"/>
      <c r="L125" s="627"/>
      <c r="M125" s="624"/>
      <c r="N125" s="626"/>
      <c r="O125" s="624"/>
      <c r="P125" s="624"/>
      <c r="Q125" s="626"/>
      <c r="R125" s="624"/>
      <c r="S125" s="624"/>
      <c r="T125" s="624"/>
      <c r="U125" s="624"/>
      <c r="V125" s="624"/>
      <c r="W125" s="624"/>
      <c r="X125" s="624"/>
      <c r="Y125" s="624"/>
      <c r="Z125" s="624"/>
    </row>
    <row r="126" ht="13.5" customHeight="1" spans="1:26">
      <c r="A126" s="619"/>
      <c r="B126" s="620"/>
      <c r="C126" s="620"/>
      <c r="D126" s="620"/>
      <c r="E126" s="620"/>
      <c r="F126" s="620"/>
      <c r="G126" s="620"/>
      <c r="H126" s="620"/>
      <c r="I126" s="620"/>
      <c r="J126" s="620"/>
      <c r="K126" s="620"/>
      <c r="L126" s="627"/>
      <c r="M126" s="624"/>
      <c r="N126" s="626"/>
      <c r="O126" s="624"/>
      <c r="P126" s="624"/>
      <c r="Q126" s="626"/>
      <c r="R126" s="624"/>
      <c r="S126" s="624"/>
      <c r="T126" s="624"/>
      <c r="U126" s="624"/>
      <c r="V126" s="624"/>
      <c r="W126" s="624"/>
      <c r="X126" s="624"/>
      <c r="Y126" s="624"/>
      <c r="Z126" s="624"/>
    </row>
    <row r="127" ht="13.5" customHeight="1" spans="1:26">
      <c r="A127" s="619"/>
      <c r="B127" s="620"/>
      <c r="C127" s="620"/>
      <c r="D127" s="620"/>
      <c r="E127" s="620"/>
      <c r="F127" s="620"/>
      <c r="G127" s="620"/>
      <c r="H127" s="620"/>
      <c r="I127" s="620"/>
      <c r="J127" s="620"/>
      <c r="K127" s="620"/>
      <c r="L127" s="627"/>
      <c r="M127" s="624"/>
      <c r="N127" s="626"/>
      <c r="O127" s="624"/>
      <c r="P127" s="624"/>
      <c r="Q127" s="626"/>
      <c r="R127" s="624"/>
      <c r="S127" s="624"/>
      <c r="T127" s="624"/>
      <c r="U127" s="624"/>
      <c r="V127" s="624"/>
      <c r="W127" s="624"/>
      <c r="X127" s="624"/>
      <c r="Y127" s="624"/>
      <c r="Z127" s="624"/>
    </row>
    <row r="128" ht="13.5" customHeight="1" spans="1:26">
      <c r="A128" s="619"/>
      <c r="B128" s="620"/>
      <c r="C128" s="620"/>
      <c r="D128" s="620"/>
      <c r="E128" s="620"/>
      <c r="F128" s="620"/>
      <c r="G128" s="620"/>
      <c r="H128" s="620"/>
      <c r="I128" s="620"/>
      <c r="J128" s="620"/>
      <c r="K128" s="620"/>
      <c r="L128" s="627"/>
      <c r="M128" s="624"/>
      <c r="N128" s="626"/>
      <c r="O128" s="624"/>
      <c r="P128" s="624"/>
      <c r="Q128" s="626"/>
      <c r="R128" s="624"/>
      <c r="S128" s="624"/>
      <c r="T128" s="624"/>
      <c r="U128" s="624"/>
      <c r="V128" s="624"/>
      <c r="W128" s="624"/>
      <c r="X128" s="624"/>
      <c r="Y128" s="624"/>
      <c r="Z128" s="624"/>
    </row>
    <row r="129" ht="13.5" customHeight="1" spans="1:26">
      <c r="A129" s="619"/>
      <c r="B129" s="620"/>
      <c r="C129" s="620"/>
      <c r="D129" s="620"/>
      <c r="E129" s="620"/>
      <c r="F129" s="620"/>
      <c r="G129" s="620"/>
      <c r="H129" s="620"/>
      <c r="I129" s="620"/>
      <c r="J129" s="620"/>
      <c r="K129" s="620"/>
      <c r="L129" s="627"/>
      <c r="M129" s="624"/>
      <c r="N129" s="626"/>
      <c r="O129" s="624"/>
      <c r="P129" s="624"/>
      <c r="Q129" s="626"/>
      <c r="R129" s="624"/>
      <c r="S129" s="624"/>
      <c r="T129" s="624"/>
      <c r="U129" s="624"/>
      <c r="V129" s="624"/>
      <c r="W129" s="624"/>
      <c r="X129" s="624"/>
      <c r="Y129" s="624"/>
      <c r="Z129" s="624"/>
    </row>
    <row r="130" ht="13.5" customHeight="1" spans="1:26">
      <c r="A130" s="619"/>
      <c r="B130" s="620"/>
      <c r="C130" s="620"/>
      <c r="D130" s="620"/>
      <c r="E130" s="620"/>
      <c r="F130" s="620"/>
      <c r="G130" s="620"/>
      <c r="H130" s="620"/>
      <c r="I130" s="620"/>
      <c r="J130" s="620"/>
      <c r="K130" s="620"/>
      <c r="L130" s="627"/>
      <c r="M130" s="624"/>
      <c r="N130" s="624"/>
      <c r="O130" s="624"/>
      <c r="P130" s="624"/>
      <c r="Q130" s="624"/>
      <c r="R130" s="624"/>
      <c r="S130" s="624"/>
      <c r="T130" s="624"/>
      <c r="U130" s="624"/>
      <c r="V130" s="624"/>
      <c r="W130" s="624"/>
      <c r="X130" s="624"/>
      <c r="Y130" s="624"/>
      <c r="Z130" s="624"/>
    </row>
    <row r="131" ht="13.5" customHeight="1" spans="1:26">
      <c r="A131" s="619"/>
      <c r="B131" s="620"/>
      <c r="C131" s="620"/>
      <c r="D131" s="620"/>
      <c r="E131" s="620"/>
      <c r="F131" s="620"/>
      <c r="G131" s="620"/>
      <c r="H131" s="620"/>
      <c r="I131" s="620"/>
      <c r="J131" s="620"/>
      <c r="K131" s="620"/>
      <c r="L131" s="627"/>
      <c r="M131" s="624"/>
      <c r="N131" s="624"/>
      <c r="O131" s="624"/>
      <c r="P131" s="624"/>
      <c r="Q131" s="624"/>
      <c r="R131" s="624"/>
      <c r="S131" s="624"/>
      <c r="T131" s="624"/>
      <c r="U131" s="624"/>
      <c r="V131" s="624"/>
      <c r="W131" s="624"/>
      <c r="X131" s="624"/>
      <c r="Y131" s="624"/>
      <c r="Z131" s="624"/>
    </row>
    <row r="132" ht="13.5" customHeight="1" spans="1:26">
      <c r="A132" s="619"/>
      <c r="B132" s="620"/>
      <c r="C132" s="620"/>
      <c r="D132" s="620"/>
      <c r="E132" s="620"/>
      <c r="F132" s="620"/>
      <c r="G132" s="620"/>
      <c r="H132" s="620"/>
      <c r="I132" s="620"/>
      <c r="J132" s="620"/>
      <c r="K132" s="620"/>
      <c r="L132" s="627"/>
      <c r="M132" s="624"/>
      <c r="N132" s="624"/>
      <c r="O132" s="624"/>
      <c r="P132" s="624"/>
      <c r="Q132" s="624"/>
      <c r="R132" s="624"/>
      <c r="S132" s="624"/>
      <c r="T132" s="624"/>
      <c r="U132" s="624"/>
      <c r="V132" s="624"/>
      <c r="W132" s="624"/>
      <c r="X132" s="624"/>
      <c r="Y132" s="624"/>
      <c r="Z132" s="624"/>
    </row>
    <row r="133" ht="13.5" customHeight="1" spans="1:26">
      <c r="A133" s="619"/>
      <c r="B133" s="620"/>
      <c r="C133" s="620"/>
      <c r="D133" s="620"/>
      <c r="E133" s="620"/>
      <c r="F133" s="620"/>
      <c r="G133" s="620"/>
      <c r="H133" s="620"/>
      <c r="I133" s="620"/>
      <c r="J133" s="620"/>
      <c r="K133" s="620"/>
      <c r="L133" s="627"/>
      <c r="M133" s="624"/>
      <c r="N133" s="624"/>
      <c r="O133" s="624"/>
      <c r="P133" s="624"/>
      <c r="Q133" s="624"/>
      <c r="R133" s="624"/>
      <c r="S133" s="624"/>
      <c r="T133" s="624"/>
      <c r="U133" s="624"/>
      <c r="V133" s="624"/>
      <c r="W133" s="624"/>
      <c r="X133" s="624"/>
      <c r="Y133" s="624"/>
      <c r="Z133" s="624"/>
    </row>
    <row r="134" ht="13.5" customHeight="1" spans="1:26">
      <c r="A134" s="619"/>
      <c r="B134" s="620"/>
      <c r="C134" s="620"/>
      <c r="D134" s="620"/>
      <c r="E134" s="620"/>
      <c r="F134" s="620"/>
      <c r="G134" s="620"/>
      <c r="H134" s="620"/>
      <c r="I134" s="620"/>
      <c r="J134" s="620"/>
      <c r="K134" s="620"/>
      <c r="L134" s="627"/>
      <c r="M134" s="624"/>
      <c r="N134" s="624"/>
      <c r="O134" s="624"/>
      <c r="P134" s="624"/>
      <c r="Q134" s="624"/>
      <c r="R134" s="624"/>
      <c r="S134" s="624"/>
      <c r="T134" s="624"/>
      <c r="U134" s="624"/>
      <c r="V134" s="624"/>
      <c r="W134" s="624"/>
      <c r="X134" s="624"/>
      <c r="Y134" s="624"/>
      <c r="Z134" s="624"/>
    </row>
    <row r="135" s="601" customFormat="1" ht="13.5" customHeight="1" spans="1:26">
      <c r="A135" s="619"/>
      <c r="B135" s="620"/>
      <c r="C135" s="620"/>
      <c r="D135" s="620"/>
      <c r="E135" s="620"/>
      <c r="F135" s="620"/>
      <c r="G135" s="620"/>
      <c r="H135" s="620"/>
      <c r="I135" s="620"/>
      <c r="J135" s="620"/>
      <c r="K135" s="620"/>
      <c r="L135" s="627"/>
      <c r="M135" s="629"/>
      <c r="N135" s="629"/>
      <c r="O135" s="629"/>
      <c r="P135" s="629"/>
      <c r="Q135" s="629"/>
      <c r="R135" s="629"/>
      <c r="S135" s="629"/>
      <c r="T135" s="629"/>
      <c r="U135" s="629"/>
      <c r="V135" s="629"/>
      <c r="W135" s="629"/>
      <c r="X135" s="629"/>
      <c r="Y135" s="629"/>
      <c r="Z135" s="629"/>
    </row>
    <row r="136" s="601" customFormat="1" ht="13.5" customHeight="1" spans="1:26">
      <c r="A136" s="619"/>
      <c r="B136" s="620"/>
      <c r="C136" s="620"/>
      <c r="D136" s="620"/>
      <c r="E136" s="620"/>
      <c r="F136" s="620"/>
      <c r="G136" s="620"/>
      <c r="H136" s="620"/>
      <c r="I136" s="620"/>
      <c r="J136" s="620"/>
      <c r="K136" s="620"/>
      <c r="L136" s="627"/>
      <c r="M136" s="629"/>
      <c r="N136" s="629"/>
      <c r="O136" s="629"/>
      <c r="P136" s="629"/>
      <c r="Q136" s="629"/>
      <c r="R136" s="629"/>
      <c r="S136" s="629"/>
      <c r="T136" s="629"/>
      <c r="U136" s="629"/>
      <c r="V136" s="629"/>
      <c r="W136" s="629"/>
      <c r="X136" s="629"/>
      <c r="Y136" s="629"/>
      <c r="Z136" s="629"/>
    </row>
    <row r="137" s="601" customFormat="1" ht="13.5" customHeight="1" spans="1:26">
      <c r="A137" s="619"/>
      <c r="B137" s="620"/>
      <c r="C137" s="620"/>
      <c r="D137" s="620"/>
      <c r="E137" s="620"/>
      <c r="F137" s="620"/>
      <c r="G137" s="620"/>
      <c r="H137" s="620"/>
      <c r="I137" s="620"/>
      <c r="J137" s="620"/>
      <c r="K137" s="620"/>
      <c r="L137" s="627"/>
      <c r="M137" s="629"/>
      <c r="N137" s="629"/>
      <c r="O137" s="629"/>
      <c r="P137" s="629"/>
      <c r="Q137" s="629"/>
      <c r="R137" s="629"/>
      <c r="S137" s="629"/>
      <c r="T137" s="629"/>
      <c r="U137" s="629"/>
      <c r="V137" s="629"/>
      <c r="W137" s="629"/>
      <c r="X137" s="629"/>
      <c r="Y137" s="629"/>
      <c r="Z137" s="629"/>
    </row>
    <row r="138" s="601" customFormat="1" ht="13.5" customHeight="1" spans="1:26">
      <c r="A138" s="619"/>
      <c r="B138" s="620"/>
      <c r="C138" s="620"/>
      <c r="D138" s="620"/>
      <c r="E138" s="620"/>
      <c r="F138" s="620"/>
      <c r="G138" s="620"/>
      <c r="H138" s="620"/>
      <c r="I138" s="620"/>
      <c r="J138" s="620"/>
      <c r="K138" s="620"/>
      <c r="L138" s="627"/>
      <c r="M138" s="629"/>
      <c r="N138" s="629"/>
      <c r="O138" s="629"/>
      <c r="P138" s="629"/>
      <c r="Q138" s="629"/>
      <c r="R138" s="629"/>
      <c r="S138" s="629"/>
      <c r="T138" s="629"/>
      <c r="U138" s="629"/>
      <c r="V138" s="629"/>
      <c r="W138" s="629"/>
      <c r="X138" s="629"/>
      <c r="Y138" s="629"/>
      <c r="Z138" s="629"/>
    </row>
    <row r="139" s="601" customFormat="1" ht="13.5" customHeight="1" spans="1:26">
      <c r="A139" s="619"/>
      <c r="B139" s="620"/>
      <c r="C139" s="620"/>
      <c r="D139" s="620"/>
      <c r="E139" s="620"/>
      <c r="F139" s="620"/>
      <c r="G139" s="620"/>
      <c r="H139" s="620"/>
      <c r="I139" s="620"/>
      <c r="J139" s="620"/>
      <c r="K139" s="620"/>
      <c r="L139" s="627"/>
      <c r="M139" s="629"/>
      <c r="N139" s="629"/>
      <c r="O139" s="629"/>
      <c r="P139" s="629"/>
      <c r="Q139" s="629"/>
      <c r="R139" s="629"/>
      <c r="S139" s="629"/>
      <c r="T139" s="629"/>
      <c r="U139" s="629"/>
      <c r="V139" s="629"/>
      <c r="W139" s="629"/>
      <c r="X139" s="629"/>
      <c r="Y139" s="629"/>
      <c r="Z139" s="629"/>
    </row>
    <row r="140" s="601" customFormat="1" ht="13.5" customHeight="1" spans="1:26">
      <c r="A140" s="619"/>
      <c r="B140" s="620"/>
      <c r="C140" s="620"/>
      <c r="D140" s="620"/>
      <c r="E140" s="620"/>
      <c r="F140" s="620"/>
      <c r="G140" s="620"/>
      <c r="H140" s="620"/>
      <c r="I140" s="620"/>
      <c r="J140" s="620"/>
      <c r="K140" s="620"/>
      <c r="L140" s="627"/>
      <c r="M140" s="629"/>
      <c r="N140" s="629"/>
      <c r="O140" s="629"/>
      <c r="P140" s="629"/>
      <c r="Q140" s="629"/>
      <c r="R140" s="629"/>
      <c r="S140" s="629"/>
      <c r="T140" s="629"/>
      <c r="U140" s="629"/>
      <c r="V140" s="629"/>
      <c r="W140" s="629"/>
      <c r="X140" s="629"/>
      <c r="Y140" s="629"/>
      <c r="Z140" s="629"/>
    </row>
    <row r="141" s="601" customFormat="1" ht="13.5" customHeight="1" spans="1:26">
      <c r="A141" s="619"/>
      <c r="B141" s="620"/>
      <c r="C141" s="620"/>
      <c r="D141" s="620"/>
      <c r="E141" s="620"/>
      <c r="F141" s="620"/>
      <c r="G141" s="620"/>
      <c r="H141" s="620"/>
      <c r="I141" s="620"/>
      <c r="J141" s="620"/>
      <c r="K141" s="620"/>
      <c r="L141" s="627"/>
      <c r="M141" s="629"/>
      <c r="N141" s="629"/>
      <c r="O141" s="629"/>
      <c r="P141" s="629"/>
      <c r="Q141" s="629"/>
      <c r="R141" s="629"/>
      <c r="S141" s="629"/>
      <c r="T141" s="629"/>
      <c r="U141" s="629"/>
      <c r="V141" s="629"/>
      <c r="W141" s="629"/>
      <c r="X141" s="629"/>
      <c r="Y141" s="629"/>
      <c r="Z141" s="629"/>
    </row>
    <row r="142" s="601" customFormat="1" ht="13.5" customHeight="1" spans="1:26">
      <c r="A142" s="621"/>
      <c r="B142" s="622"/>
      <c r="C142" s="622"/>
      <c r="D142" s="622"/>
      <c r="E142" s="622"/>
      <c r="F142" s="622"/>
      <c r="G142" s="622"/>
      <c r="H142" s="622"/>
      <c r="I142" s="622"/>
      <c r="J142" s="622"/>
      <c r="K142" s="622"/>
      <c r="L142" s="630"/>
      <c r="M142" s="629"/>
      <c r="N142" s="629"/>
      <c r="O142" s="629"/>
      <c r="P142" s="629"/>
      <c r="Q142" s="629"/>
      <c r="R142" s="629"/>
      <c r="S142" s="629"/>
      <c r="T142" s="629"/>
      <c r="U142" s="629"/>
      <c r="V142" s="629"/>
      <c r="W142" s="629"/>
      <c r="X142" s="629"/>
      <c r="Y142" s="629"/>
      <c r="Z142" s="629"/>
    </row>
    <row r="143" ht="33.75" customHeight="1" spans="1:26">
      <c r="A143" s="602"/>
      <c r="B143" s="602"/>
      <c r="C143" s="602"/>
      <c r="D143" s="602"/>
      <c r="E143" s="602"/>
      <c r="F143" s="602"/>
      <c r="G143" s="602"/>
      <c r="H143" s="602"/>
      <c r="I143" s="602"/>
      <c r="J143" s="602"/>
      <c r="K143" s="602"/>
      <c r="L143" s="602"/>
      <c r="M143" s="310"/>
      <c r="N143" s="623"/>
      <c r="O143" s="623"/>
      <c r="P143" s="623"/>
      <c r="Q143" s="623"/>
      <c r="R143" s="623"/>
      <c r="S143" s="623"/>
      <c r="T143" s="623"/>
      <c r="U143" s="623"/>
      <c r="V143" s="623"/>
      <c r="W143" s="623"/>
      <c r="X143" s="623"/>
      <c r="Y143" s="623"/>
      <c r="Z143" s="623"/>
    </row>
    <row r="144" ht="13.5" customHeight="1" spans="1:26">
      <c r="A144" s="603" t="s">
        <v>8</v>
      </c>
      <c r="B144" s="604" t="s">
        <v>9</v>
      </c>
      <c r="C144" s="605" t="s">
        <v>10</v>
      </c>
      <c r="D144" s="606">
        <v>45470</v>
      </c>
      <c r="E144" s="291"/>
      <c r="F144" s="607"/>
      <c r="G144" s="607"/>
      <c r="H144" s="607"/>
      <c r="I144" s="607"/>
      <c r="J144" s="607"/>
      <c r="K144" s="607"/>
      <c r="L144" s="607"/>
      <c r="M144" s="310"/>
      <c r="N144" s="624"/>
      <c r="O144" s="624"/>
      <c r="P144" s="624"/>
      <c r="Q144" s="624"/>
      <c r="R144" s="624"/>
      <c r="S144" s="624"/>
      <c r="T144" s="624"/>
      <c r="U144" s="624"/>
      <c r="V144" s="624"/>
      <c r="W144" s="624"/>
      <c r="X144" s="624"/>
      <c r="Y144" s="624"/>
      <c r="Z144" s="624"/>
    </row>
    <row r="145" ht="13.5" customHeight="1" spans="1:26">
      <c r="A145" s="608" t="s">
        <v>11</v>
      </c>
      <c r="B145" s="609" t="s">
        <v>12</v>
      </c>
      <c r="C145" s="610" t="s">
        <v>13</v>
      </c>
      <c r="D145" s="609" t="s">
        <v>14</v>
      </c>
      <c r="E145" s="291"/>
      <c r="F145" s="611"/>
      <c r="G145" s="611"/>
      <c r="H145" s="611"/>
      <c r="I145" s="611"/>
      <c r="J145" s="611"/>
      <c r="K145" s="611"/>
      <c r="L145" s="611"/>
      <c r="M145" s="310"/>
      <c r="N145" s="624"/>
      <c r="O145" s="624"/>
      <c r="P145" s="624"/>
      <c r="Q145" s="624"/>
      <c r="R145" s="624"/>
      <c r="S145" s="624"/>
      <c r="T145" s="624"/>
      <c r="U145" s="624"/>
      <c r="V145" s="624"/>
      <c r="W145" s="624"/>
      <c r="X145" s="624"/>
      <c r="Y145" s="624"/>
      <c r="Z145" s="624"/>
    </row>
    <row r="146" ht="13.5" customHeight="1" spans="1:26">
      <c r="A146" s="608" t="s">
        <v>15</v>
      </c>
      <c r="B146" s="604" t="s">
        <v>16</v>
      </c>
      <c r="C146" s="610" t="s">
        <v>17</v>
      </c>
      <c r="D146" s="609" t="s">
        <v>18</v>
      </c>
      <c r="E146" s="291"/>
      <c r="F146" s="611"/>
      <c r="G146" s="611"/>
      <c r="H146" s="611"/>
      <c r="I146" s="611"/>
      <c r="J146" s="611"/>
      <c r="K146" s="611"/>
      <c r="L146" s="611"/>
      <c r="M146" s="310"/>
      <c r="N146" s="624"/>
      <c r="O146" s="624"/>
      <c r="P146" s="624"/>
      <c r="Q146" s="624"/>
      <c r="R146" s="624"/>
      <c r="S146" s="624"/>
      <c r="T146" s="624"/>
      <c r="U146" s="624"/>
      <c r="V146" s="624"/>
      <c r="W146" s="624"/>
      <c r="X146" s="624"/>
      <c r="Y146" s="624"/>
      <c r="Z146" s="624"/>
    </row>
    <row r="147" ht="13.5" customHeight="1" spans="1:26">
      <c r="A147" s="612" t="s">
        <v>19</v>
      </c>
      <c r="B147" s="613" t="s">
        <v>20</v>
      </c>
      <c r="C147" s="614" t="s">
        <v>21</v>
      </c>
      <c r="D147" s="609" t="s">
        <v>22</v>
      </c>
      <c r="E147" s="291"/>
      <c r="F147" s="615"/>
      <c r="G147" s="615"/>
      <c r="H147" s="615"/>
      <c r="I147" s="615"/>
      <c r="J147" s="615"/>
      <c r="K147" s="615"/>
      <c r="L147" s="615"/>
      <c r="M147" s="310"/>
      <c r="N147" s="624"/>
      <c r="O147" s="624"/>
      <c r="P147" s="624"/>
      <c r="Q147" s="624"/>
      <c r="R147" s="624"/>
      <c r="S147" s="624"/>
      <c r="T147" s="624"/>
      <c r="U147" s="624"/>
      <c r="V147" s="624"/>
      <c r="W147" s="624"/>
      <c r="X147" s="624"/>
      <c r="Y147" s="624"/>
      <c r="Z147" s="624"/>
    </row>
    <row r="148" ht="13.5" customHeight="1" spans="1:26">
      <c r="A148" s="616"/>
      <c r="B148" s="616"/>
      <c r="C148" s="616"/>
      <c r="D148" s="616"/>
      <c r="E148" s="616"/>
      <c r="F148" s="616"/>
      <c r="G148" s="616"/>
      <c r="H148" s="616"/>
      <c r="I148" s="616"/>
      <c r="J148" s="616"/>
      <c r="K148" s="616"/>
      <c r="L148" s="616"/>
      <c r="M148" s="624"/>
      <c r="N148" s="624"/>
      <c r="O148" s="624"/>
      <c r="P148" s="624"/>
      <c r="Q148" s="624"/>
      <c r="R148" s="624"/>
      <c r="S148" s="624"/>
      <c r="T148" s="624"/>
      <c r="U148" s="624"/>
      <c r="V148" s="624"/>
      <c r="W148" s="624"/>
      <c r="X148" s="624"/>
      <c r="Y148" s="624"/>
      <c r="Z148" s="624"/>
    </row>
    <row r="149" ht="13.5" customHeight="1" spans="1:26">
      <c r="A149" s="616"/>
      <c r="B149" s="616"/>
      <c r="C149" s="616"/>
      <c r="D149" s="616"/>
      <c r="E149" s="616"/>
      <c r="F149" s="616"/>
      <c r="G149" s="616"/>
      <c r="H149" s="616"/>
      <c r="I149" s="616"/>
      <c r="J149" s="616"/>
      <c r="K149" s="616"/>
      <c r="L149" s="616"/>
      <c r="M149" s="624"/>
      <c r="N149" s="624"/>
      <c r="O149" s="624"/>
      <c r="P149" s="624"/>
      <c r="Q149" s="624"/>
      <c r="R149" s="624"/>
      <c r="S149" s="624"/>
      <c r="T149" s="624"/>
      <c r="U149" s="624"/>
      <c r="V149" s="624"/>
      <c r="W149" s="624"/>
      <c r="X149" s="624"/>
      <c r="Y149" s="624"/>
      <c r="Z149" s="624"/>
    </row>
    <row r="150" ht="13.5" customHeight="1" spans="1:26">
      <c r="A150" s="617"/>
      <c r="B150" s="618"/>
      <c r="C150" s="618"/>
      <c r="D150" s="618"/>
      <c r="E150" s="618"/>
      <c r="F150" s="618"/>
      <c r="G150" s="618"/>
      <c r="H150" s="618"/>
      <c r="I150" s="618"/>
      <c r="J150" s="618"/>
      <c r="K150" s="618"/>
      <c r="L150" s="625"/>
      <c r="N150" s="626"/>
      <c r="O150" s="624"/>
      <c r="P150" s="624"/>
      <c r="Q150" s="626"/>
      <c r="R150" s="624"/>
      <c r="S150" s="624"/>
      <c r="T150" s="624"/>
      <c r="U150" s="624"/>
      <c r="V150" s="624"/>
      <c r="W150" s="624"/>
      <c r="X150" s="624"/>
      <c r="Y150" s="624"/>
      <c r="Z150" s="624"/>
    </row>
    <row r="151" ht="13.5" customHeight="1" spans="1:26">
      <c r="A151" s="619"/>
      <c r="B151" s="620"/>
      <c r="C151" s="620"/>
      <c r="D151" s="620"/>
      <c r="E151" s="620"/>
      <c r="F151" s="620"/>
      <c r="G151" s="620"/>
      <c r="H151" s="620"/>
      <c r="I151" s="620"/>
      <c r="J151" s="620"/>
      <c r="K151" s="620"/>
      <c r="L151" s="627"/>
      <c r="M151" s="624"/>
      <c r="N151" s="626"/>
      <c r="O151" s="624"/>
      <c r="P151" s="624"/>
      <c r="Q151" s="626"/>
      <c r="R151" s="624"/>
      <c r="S151" s="624"/>
      <c r="T151" s="624"/>
      <c r="U151" s="624"/>
      <c r="V151" s="624"/>
      <c r="W151" s="624"/>
      <c r="X151" s="624"/>
      <c r="Y151" s="624"/>
      <c r="Z151" s="624"/>
    </row>
    <row r="152" ht="13.5" customHeight="1" spans="1:26">
      <c r="A152" s="619"/>
      <c r="B152" s="620"/>
      <c r="C152" s="620"/>
      <c r="D152" s="620"/>
      <c r="E152" s="620"/>
      <c r="F152" s="620"/>
      <c r="G152" s="620"/>
      <c r="H152" s="620"/>
      <c r="I152" s="620"/>
      <c r="J152" s="620"/>
      <c r="K152" s="620"/>
      <c r="L152" s="627"/>
      <c r="M152" s="624"/>
      <c r="N152" s="626"/>
      <c r="O152" s="624"/>
      <c r="P152" s="624"/>
      <c r="Q152" s="626"/>
      <c r="R152" s="624"/>
      <c r="S152" s="624"/>
      <c r="T152" s="624"/>
      <c r="U152" s="624"/>
      <c r="V152" s="624"/>
      <c r="W152" s="624"/>
      <c r="X152" s="624"/>
      <c r="Y152" s="624"/>
      <c r="Z152" s="624"/>
    </row>
    <row r="153" ht="13.5" customHeight="1" spans="1:26">
      <c r="A153" s="619"/>
      <c r="B153" s="620"/>
      <c r="C153" s="620"/>
      <c r="D153" s="620"/>
      <c r="E153" s="620"/>
      <c r="F153" s="620"/>
      <c r="G153" s="620"/>
      <c r="H153" s="620"/>
      <c r="I153" s="620"/>
      <c r="J153" s="620"/>
      <c r="K153" s="620"/>
      <c r="L153" s="627"/>
      <c r="M153" s="624"/>
      <c r="N153" s="626"/>
      <c r="O153" s="624"/>
      <c r="P153" s="624"/>
      <c r="Q153" s="626"/>
      <c r="R153" s="624"/>
      <c r="S153" s="624"/>
      <c r="T153" s="624"/>
      <c r="U153" s="624"/>
      <c r="V153" s="624"/>
      <c r="W153" s="624"/>
      <c r="X153" s="624"/>
      <c r="Y153" s="624"/>
      <c r="Z153" s="624"/>
    </row>
    <row r="154" ht="13.5" customHeight="1" spans="1:26">
      <c r="A154" s="619"/>
      <c r="B154" s="620"/>
      <c r="C154" s="620"/>
      <c r="D154" s="620"/>
      <c r="E154" s="620"/>
      <c r="F154" s="620"/>
      <c r="G154" s="620"/>
      <c r="H154" s="620"/>
      <c r="I154" s="620"/>
      <c r="J154" s="620"/>
      <c r="K154" s="620"/>
      <c r="L154" s="627"/>
      <c r="N154" s="626"/>
      <c r="O154" s="624"/>
      <c r="P154" s="624"/>
      <c r="Q154" s="626"/>
      <c r="R154" s="624"/>
      <c r="S154" s="624"/>
      <c r="T154" s="624"/>
      <c r="U154" s="624"/>
      <c r="V154" s="624"/>
      <c r="W154" s="624"/>
      <c r="X154" s="624"/>
      <c r="Y154" s="624"/>
      <c r="Z154" s="624"/>
    </row>
    <row r="155" ht="13.5" customHeight="1" spans="1:26">
      <c r="A155" s="619"/>
      <c r="B155" s="620"/>
      <c r="C155" s="620"/>
      <c r="D155" s="620"/>
      <c r="E155" s="620"/>
      <c r="F155" s="620"/>
      <c r="G155" s="620"/>
      <c r="H155" s="620"/>
      <c r="I155" s="620"/>
      <c r="J155" s="620"/>
      <c r="K155" s="620"/>
      <c r="L155" s="627"/>
      <c r="M155" s="624"/>
      <c r="N155" s="626"/>
      <c r="O155" s="624"/>
      <c r="P155" s="624"/>
      <c r="Q155" s="626"/>
      <c r="R155" s="624"/>
      <c r="S155" s="624"/>
      <c r="T155" s="624"/>
      <c r="U155" s="624"/>
      <c r="V155" s="624"/>
      <c r="W155" s="624"/>
      <c r="X155" s="624"/>
      <c r="Y155" s="624"/>
      <c r="Z155" s="624"/>
    </row>
    <row r="156" ht="13.5" customHeight="1" spans="1:26">
      <c r="A156" s="619"/>
      <c r="B156" s="620"/>
      <c r="C156" s="620"/>
      <c r="D156" s="620"/>
      <c r="E156" s="620"/>
      <c r="F156" s="620"/>
      <c r="G156" s="620"/>
      <c r="H156" s="620"/>
      <c r="I156" s="620"/>
      <c r="J156" s="620"/>
      <c r="K156" s="620"/>
      <c r="L156" s="627"/>
      <c r="M156" s="624"/>
      <c r="N156" s="626"/>
      <c r="O156" s="624"/>
      <c r="P156" s="624"/>
      <c r="Q156" s="626"/>
      <c r="R156" s="624"/>
      <c r="S156" s="624"/>
      <c r="T156" s="624"/>
      <c r="U156" s="624"/>
      <c r="V156" s="624"/>
      <c r="W156" s="624"/>
      <c r="X156" s="624"/>
      <c r="Y156" s="624"/>
      <c r="Z156" s="624"/>
    </row>
    <row r="157" ht="13.5" customHeight="1" spans="1:26">
      <c r="A157" s="619"/>
      <c r="B157" s="620"/>
      <c r="C157" s="620"/>
      <c r="D157" s="620"/>
      <c r="E157" s="620"/>
      <c r="F157" s="620"/>
      <c r="G157" s="620"/>
      <c r="H157" s="620"/>
      <c r="I157" s="620"/>
      <c r="J157" s="620"/>
      <c r="K157" s="620"/>
      <c r="L157" s="627"/>
      <c r="M157" s="624"/>
      <c r="N157" s="626"/>
      <c r="O157" s="624"/>
      <c r="P157" s="624"/>
      <c r="Q157" s="626"/>
      <c r="R157" s="624"/>
      <c r="S157" s="624"/>
      <c r="T157" s="624"/>
      <c r="U157" s="624"/>
      <c r="V157" s="624"/>
      <c r="W157" s="624"/>
      <c r="X157" s="624"/>
      <c r="Y157" s="624"/>
      <c r="Z157" s="624"/>
    </row>
    <row r="158" ht="13.5" customHeight="1" spans="1:26">
      <c r="A158" s="619"/>
      <c r="B158" s="620"/>
      <c r="C158" s="620"/>
      <c r="D158" s="620"/>
      <c r="E158" s="620"/>
      <c r="F158" s="620"/>
      <c r="G158" s="620"/>
      <c r="H158" s="620"/>
      <c r="I158" s="620"/>
      <c r="J158" s="620"/>
      <c r="K158" s="620"/>
      <c r="L158" s="627"/>
      <c r="M158" s="624"/>
      <c r="N158" s="626"/>
      <c r="O158" s="624"/>
      <c r="P158" s="624"/>
      <c r="Q158" s="626"/>
      <c r="R158" s="624"/>
      <c r="S158" s="624"/>
      <c r="T158" s="624"/>
      <c r="U158" s="624"/>
      <c r="V158" s="624"/>
      <c r="W158" s="624"/>
      <c r="X158" s="624"/>
      <c r="Y158" s="624"/>
      <c r="Z158" s="624"/>
    </row>
    <row r="159" ht="13.5" customHeight="1" spans="1:26">
      <c r="A159" s="619"/>
      <c r="B159" s="620"/>
      <c r="C159" s="620"/>
      <c r="D159" s="620"/>
      <c r="E159" s="620"/>
      <c r="F159" s="620"/>
      <c r="G159" s="620"/>
      <c r="H159" s="620"/>
      <c r="I159" s="620"/>
      <c r="J159" s="620"/>
      <c r="K159" s="620"/>
      <c r="L159" s="627"/>
      <c r="M159" s="624"/>
      <c r="N159" s="626"/>
      <c r="O159" s="624"/>
      <c r="P159" s="624"/>
      <c r="Q159" s="626"/>
      <c r="R159" s="624"/>
      <c r="S159" s="624"/>
      <c r="T159" s="624"/>
      <c r="U159" s="624"/>
      <c r="V159" s="624"/>
      <c r="W159" s="624"/>
      <c r="X159" s="624"/>
      <c r="Y159" s="624"/>
      <c r="Z159" s="624"/>
    </row>
    <row r="160" ht="13.5" customHeight="1" spans="1:26">
      <c r="A160" s="619"/>
      <c r="B160" s="620"/>
      <c r="C160" s="620"/>
      <c r="D160" s="620"/>
      <c r="E160" s="620"/>
      <c r="F160" s="620"/>
      <c r="G160" s="620"/>
      <c r="H160" s="620"/>
      <c r="I160" s="620"/>
      <c r="J160" s="620"/>
      <c r="K160" s="620"/>
      <c r="L160" s="627"/>
      <c r="M160" s="624"/>
      <c r="N160" s="626"/>
      <c r="O160" s="624"/>
      <c r="P160" s="624"/>
      <c r="Q160" s="626"/>
      <c r="R160" s="624"/>
      <c r="S160" s="624"/>
      <c r="T160" s="624"/>
      <c r="U160" s="624"/>
      <c r="V160" s="624"/>
      <c r="W160" s="624"/>
      <c r="X160" s="624"/>
      <c r="Y160" s="624"/>
      <c r="Z160" s="624"/>
    </row>
    <row r="161" ht="13.5" customHeight="1" spans="1:26">
      <c r="A161" s="619"/>
      <c r="B161" s="620"/>
      <c r="C161" s="620"/>
      <c r="D161" s="620"/>
      <c r="E161" s="620"/>
      <c r="F161" s="620"/>
      <c r="G161" s="620"/>
      <c r="H161" s="620"/>
      <c r="I161" s="620"/>
      <c r="J161" s="620"/>
      <c r="K161" s="620"/>
      <c r="L161" s="627"/>
      <c r="M161" s="624"/>
      <c r="N161" s="626"/>
      <c r="O161" s="624"/>
      <c r="P161" s="624"/>
      <c r="Q161" s="626"/>
      <c r="R161" s="624"/>
      <c r="S161" s="624"/>
      <c r="T161" s="624"/>
      <c r="U161" s="624"/>
      <c r="V161" s="624"/>
      <c r="W161" s="624"/>
      <c r="X161" s="624"/>
      <c r="Y161" s="624"/>
      <c r="Z161" s="624"/>
    </row>
    <row r="162" ht="13.5" customHeight="1" spans="1:26">
      <c r="A162" s="619"/>
      <c r="B162" s="620"/>
      <c r="C162" s="620"/>
      <c r="D162" s="620"/>
      <c r="E162" s="620"/>
      <c r="F162" s="620"/>
      <c r="G162" s="620"/>
      <c r="H162" s="620"/>
      <c r="I162" s="620"/>
      <c r="J162" s="620"/>
      <c r="K162" s="620"/>
      <c r="L162" s="627"/>
      <c r="M162" s="624"/>
      <c r="N162" s="628"/>
      <c r="O162" s="624"/>
      <c r="P162" s="624"/>
      <c r="Q162" s="626"/>
      <c r="R162" s="624"/>
      <c r="S162" s="624"/>
      <c r="T162" s="624"/>
      <c r="U162" s="624"/>
      <c r="V162" s="624"/>
      <c r="W162" s="624"/>
      <c r="X162" s="624"/>
      <c r="Y162" s="624"/>
      <c r="Z162" s="624"/>
    </row>
    <row r="163" ht="13.5" customHeight="1" spans="1:26">
      <c r="A163" s="619"/>
      <c r="B163" s="620"/>
      <c r="C163" s="620"/>
      <c r="D163" s="620"/>
      <c r="E163" s="620"/>
      <c r="F163" s="620"/>
      <c r="G163" s="620"/>
      <c r="H163" s="620"/>
      <c r="I163" s="620"/>
      <c r="J163" s="620"/>
      <c r="K163" s="620"/>
      <c r="L163" s="627"/>
      <c r="M163" s="624"/>
      <c r="N163" s="626"/>
      <c r="O163" s="624"/>
      <c r="P163" s="624"/>
      <c r="Q163" s="626"/>
      <c r="R163" s="624"/>
      <c r="S163" s="624"/>
      <c r="T163" s="624"/>
      <c r="U163" s="624"/>
      <c r="V163" s="624"/>
      <c r="W163" s="624"/>
      <c r="X163" s="624"/>
      <c r="Y163" s="624"/>
      <c r="Z163" s="624"/>
    </row>
    <row r="164" ht="13.5" customHeight="1" spans="1:26">
      <c r="A164" s="619"/>
      <c r="B164" s="620"/>
      <c r="C164" s="620"/>
      <c r="D164" s="620"/>
      <c r="E164" s="620"/>
      <c r="F164" s="620"/>
      <c r="G164" s="620"/>
      <c r="H164" s="620"/>
      <c r="I164" s="620"/>
      <c r="J164" s="620"/>
      <c r="K164" s="620"/>
      <c r="L164" s="627"/>
      <c r="M164" s="624"/>
      <c r="N164" s="626"/>
      <c r="O164" s="624"/>
      <c r="P164" s="624"/>
      <c r="Q164" s="626"/>
      <c r="R164" s="624"/>
      <c r="S164" s="624"/>
      <c r="T164" s="624"/>
      <c r="U164" s="624"/>
      <c r="V164" s="624"/>
      <c r="W164" s="624"/>
      <c r="X164" s="624"/>
      <c r="Y164" s="624"/>
      <c r="Z164" s="624"/>
    </row>
    <row r="165" ht="13.5" customHeight="1" spans="1:26">
      <c r="A165" s="619"/>
      <c r="B165" s="620"/>
      <c r="C165" s="620"/>
      <c r="D165" s="620"/>
      <c r="E165" s="620"/>
      <c r="F165" s="620"/>
      <c r="G165" s="620"/>
      <c r="H165" s="620"/>
      <c r="I165" s="620"/>
      <c r="J165" s="620"/>
      <c r="K165" s="620"/>
      <c r="L165" s="627"/>
      <c r="M165" s="624"/>
      <c r="N165" s="628"/>
      <c r="O165" s="624"/>
      <c r="P165" s="624"/>
      <c r="Q165" s="626"/>
      <c r="R165" s="624"/>
      <c r="S165" s="624"/>
      <c r="T165" s="624"/>
      <c r="U165" s="624"/>
      <c r="V165" s="624"/>
      <c r="W165" s="624"/>
      <c r="X165" s="624"/>
      <c r="Y165" s="624"/>
      <c r="Z165" s="624"/>
    </row>
    <row r="166" ht="13.5" customHeight="1" spans="1:26">
      <c r="A166" s="619"/>
      <c r="B166" s="620"/>
      <c r="C166" s="620"/>
      <c r="D166" s="620"/>
      <c r="E166" s="620"/>
      <c r="F166" s="620"/>
      <c r="G166" s="620"/>
      <c r="H166" s="620"/>
      <c r="I166" s="620"/>
      <c r="J166" s="620"/>
      <c r="K166" s="620"/>
      <c r="L166" s="627"/>
      <c r="M166" s="624"/>
      <c r="N166" s="626"/>
      <c r="O166" s="624"/>
      <c r="P166" s="624"/>
      <c r="Q166" s="626"/>
      <c r="R166" s="624"/>
      <c r="S166" s="624"/>
      <c r="T166" s="624"/>
      <c r="U166" s="624"/>
      <c r="V166" s="624"/>
      <c r="W166" s="624"/>
      <c r="X166" s="624"/>
      <c r="Y166" s="624"/>
      <c r="Z166" s="624"/>
    </row>
    <row r="167" ht="13.5" customHeight="1" spans="1:26">
      <c r="A167" s="619"/>
      <c r="B167" s="620"/>
      <c r="C167" s="620"/>
      <c r="D167" s="620"/>
      <c r="E167" s="620"/>
      <c r="F167" s="620"/>
      <c r="G167" s="620"/>
      <c r="H167" s="620"/>
      <c r="I167" s="620"/>
      <c r="J167" s="620"/>
      <c r="K167" s="620"/>
      <c r="L167" s="627"/>
      <c r="M167" s="624"/>
      <c r="N167" s="626"/>
      <c r="O167" s="624"/>
      <c r="P167" s="624"/>
      <c r="Q167" s="626"/>
      <c r="R167" s="624"/>
      <c r="S167" s="624"/>
      <c r="T167" s="624"/>
      <c r="U167" s="624"/>
      <c r="V167" s="624"/>
      <c r="W167" s="624"/>
      <c r="X167" s="624"/>
      <c r="Y167" s="624"/>
      <c r="Z167" s="624"/>
    </row>
    <row r="168" ht="13.5" customHeight="1" spans="1:26">
      <c r="A168" s="619"/>
      <c r="B168" s="620"/>
      <c r="C168" s="620"/>
      <c r="D168" s="620"/>
      <c r="E168" s="620"/>
      <c r="F168" s="620"/>
      <c r="G168" s="620"/>
      <c r="H168" s="620"/>
      <c r="I168" s="620"/>
      <c r="J168" s="620"/>
      <c r="K168" s="620"/>
      <c r="L168" s="627"/>
      <c r="M168" s="624"/>
      <c r="N168" s="626"/>
      <c r="O168" s="624"/>
      <c r="P168" s="624"/>
      <c r="Q168" s="626"/>
      <c r="R168" s="624"/>
      <c r="S168" s="624"/>
      <c r="T168" s="624"/>
      <c r="U168" s="624"/>
      <c r="V168" s="624"/>
      <c r="W168" s="624"/>
      <c r="X168" s="624"/>
      <c r="Y168" s="624"/>
      <c r="Z168" s="624"/>
    </row>
    <row r="169" ht="13.5" customHeight="1" spans="1:26">
      <c r="A169" s="619"/>
      <c r="B169" s="620"/>
      <c r="C169" s="620"/>
      <c r="D169" s="620"/>
      <c r="E169" s="620"/>
      <c r="F169" s="620"/>
      <c r="G169" s="620"/>
      <c r="H169" s="620"/>
      <c r="I169" s="620"/>
      <c r="J169" s="620"/>
      <c r="K169" s="620"/>
      <c r="L169" s="627"/>
      <c r="M169" s="624"/>
      <c r="N169" s="626"/>
      <c r="O169" s="624"/>
      <c r="P169" s="624"/>
      <c r="Q169" s="626"/>
      <c r="R169" s="624"/>
      <c r="S169" s="624"/>
      <c r="T169" s="624"/>
      <c r="U169" s="624"/>
      <c r="V169" s="624"/>
      <c r="W169" s="624"/>
      <c r="X169" s="624"/>
      <c r="Y169" s="624"/>
      <c r="Z169" s="624"/>
    </row>
    <row r="170" ht="13.5" customHeight="1" spans="1:26">
      <c r="A170" s="619"/>
      <c r="B170" s="620"/>
      <c r="C170" s="620"/>
      <c r="D170" s="620"/>
      <c r="E170" s="620"/>
      <c r="F170" s="620"/>
      <c r="G170" s="620"/>
      <c r="H170" s="620"/>
      <c r="I170" s="620"/>
      <c r="J170" s="620"/>
      <c r="K170" s="620"/>
      <c r="L170" s="627"/>
      <c r="M170" s="624"/>
      <c r="N170" s="626"/>
      <c r="O170" s="624"/>
      <c r="P170" s="624"/>
      <c r="Q170" s="626"/>
      <c r="R170" s="624"/>
      <c r="S170" s="624"/>
      <c r="T170" s="624"/>
      <c r="U170" s="624"/>
      <c r="V170" s="624"/>
      <c r="W170" s="624"/>
      <c r="X170" s="624"/>
      <c r="Y170" s="624"/>
      <c r="Z170" s="624"/>
    </row>
    <row r="171" ht="13.5" customHeight="1" spans="1:26">
      <c r="A171" s="619"/>
      <c r="B171" s="620"/>
      <c r="C171" s="620"/>
      <c r="D171" s="620"/>
      <c r="E171" s="620"/>
      <c r="F171" s="620"/>
      <c r="G171" s="620"/>
      <c r="H171" s="620"/>
      <c r="I171" s="620"/>
      <c r="J171" s="620"/>
      <c r="K171" s="620"/>
      <c r="L171" s="627"/>
      <c r="M171" s="624"/>
      <c r="N171" s="626"/>
      <c r="O171" s="624"/>
      <c r="P171" s="624"/>
      <c r="Q171" s="626"/>
      <c r="R171" s="631"/>
      <c r="S171" s="624"/>
      <c r="T171" s="624"/>
      <c r="U171" s="624"/>
      <c r="V171" s="624"/>
      <c r="W171" s="624"/>
      <c r="X171" s="624"/>
      <c r="Y171" s="624"/>
      <c r="Z171" s="624"/>
    </row>
    <row r="172" ht="13.5" customHeight="1" spans="1:26">
      <c r="A172" s="619"/>
      <c r="B172" s="620"/>
      <c r="C172" s="620"/>
      <c r="D172" s="620"/>
      <c r="E172" s="620"/>
      <c r="F172" s="620"/>
      <c r="G172" s="620"/>
      <c r="H172" s="620"/>
      <c r="I172" s="620"/>
      <c r="J172" s="620"/>
      <c r="K172" s="620"/>
      <c r="L172" s="627"/>
      <c r="M172" s="624"/>
      <c r="N172" s="626"/>
      <c r="O172" s="624"/>
      <c r="P172" s="624"/>
      <c r="Q172" s="626"/>
      <c r="R172" s="624"/>
      <c r="S172" s="624"/>
      <c r="T172" s="624"/>
      <c r="U172" s="624"/>
      <c r="V172" s="624"/>
      <c r="W172" s="624"/>
      <c r="X172" s="624"/>
      <c r="Y172" s="624"/>
      <c r="Z172" s="624"/>
    </row>
    <row r="173" ht="13.5" customHeight="1" spans="1:26">
      <c r="A173" s="619"/>
      <c r="B173" s="620"/>
      <c r="C173" s="620"/>
      <c r="D173" s="620"/>
      <c r="E173" s="620"/>
      <c r="F173" s="620"/>
      <c r="G173" s="620"/>
      <c r="H173" s="620"/>
      <c r="I173" s="620"/>
      <c r="J173" s="620"/>
      <c r="K173" s="620"/>
      <c r="L173" s="627"/>
      <c r="M173" s="624"/>
      <c r="N173" s="626"/>
      <c r="O173" s="624"/>
      <c r="P173" s="624"/>
      <c r="Q173" s="626"/>
      <c r="R173" s="624"/>
      <c r="S173" s="624"/>
      <c r="T173" s="624"/>
      <c r="U173" s="624"/>
      <c r="V173" s="624"/>
      <c r="W173" s="624"/>
      <c r="X173" s="624"/>
      <c r="Y173" s="624"/>
      <c r="Z173" s="624"/>
    </row>
    <row r="174" ht="13.5" customHeight="1" spans="1:26">
      <c r="A174" s="619"/>
      <c r="B174" s="620"/>
      <c r="C174" s="620"/>
      <c r="D174" s="620"/>
      <c r="E174" s="620"/>
      <c r="F174" s="620"/>
      <c r="G174" s="620"/>
      <c r="H174" s="620"/>
      <c r="I174" s="620"/>
      <c r="J174" s="620"/>
      <c r="K174" s="620"/>
      <c r="L174" s="627"/>
      <c r="M174" s="624"/>
      <c r="N174" s="626"/>
      <c r="O174" s="624"/>
      <c r="P174" s="624"/>
      <c r="Q174" s="626"/>
      <c r="R174" s="624"/>
      <c r="S174" s="624"/>
      <c r="T174" s="624"/>
      <c r="U174" s="624"/>
      <c r="V174" s="624"/>
      <c r="W174" s="624"/>
      <c r="X174" s="624"/>
      <c r="Y174" s="624"/>
      <c r="Z174" s="624"/>
    </row>
    <row r="175" ht="13.5" customHeight="1" spans="1:26">
      <c r="A175" s="619"/>
      <c r="B175" s="620"/>
      <c r="C175" s="620"/>
      <c r="D175" s="620"/>
      <c r="E175" s="620"/>
      <c r="F175" s="620"/>
      <c r="G175" s="620"/>
      <c r="H175" s="620"/>
      <c r="I175" s="620"/>
      <c r="J175" s="620"/>
      <c r="K175" s="620"/>
      <c r="L175" s="627"/>
      <c r="M175" s="624"/>
      <c r="N175" s="626"/>
      <c r="O175" s="624"/>
      <c r="P175" s="624"/>
      <c r="Q175" s="626"/>
      <c r="R175" s="624"/>
      <c r="S175" s="624"/>
      <c r="T175" s="624"/>
      <c r="U175" s="624"/>
      <c r="V175" s="624"/>
      <c r="W175" s="624"/>
      <c r="X175" s="624"/>
      <c r="Y175" s="624"/>
      <c r="Z175" s="624"/>
    </row>
    <row r="176" ht="13.5" customHeight="1" spans="1:26">
      <c r="A176" s="619"/>
      <c r="B176" s="620"/>
      <c r="C176" s="620"/>
      <c r="D176" s="620"/>
      <c r="E176" s="620"/>
      <c r="F176" s="620"/>
      <c r="G176" s="620"/>
      <c r="H176" s="620"/>
      <c r="I176" s="620"/>
      <c r="J176" s="620"/>
      <c r="K176" s="620"/>
      <c r="L176" s="627"/>
      <c r="M176" s="624"/>
      <c r="N176" s="626"/>
      <c r="O176" s="624"/>
      <c r="P176" s="624"/>
      <c r="Q176" s="626"/>
      <c r="R176" s="624"/>
      <c r="S176" s="624"/>
      <c r="T176" s="624"/>
      <c r="U176" s="624"/>
      <c r="V176" s="624"/>
      <c r="W176" s="624"/>
      <c r="X176" s="624"/>
      <c r="Y176" s="624"/>
      <c r="Z176" s="624"/>
    </row>
    <row r="177" ht="13.5" customHeight="1" spans="1:26">
      <c r="A177" s="619"/>
      <c r="B177" s="620"/>
      <c r="C177" s="620"/>
      <c r="D177" s="620"/>
      <c r="E177" s="620"/>
      <c r="F177" s="620"/>
      <c r="G177" s="620"/>
      <c r="H177" s="620"/>
      <c r="I177" s="620"/>
      <c r="J177" s="620"/>
      <c r="K177" s="620"/>
      <c r="L177" s="627"/>
      <c r="M177" s="624"/>
      <c r="N177" s="624"/>
      <c r="O177" s="624"/>
      <c r="P177" s="624"/>
      <c r="Q177" s="624"/>
      <c r="R177" s="624"/>
      <c r="S177" s="624"/>
      <c r="T177" s="624"/>
      <c r="U177" s="624"/>
      <c r="V177" s="624"/>
      <c r="W177" s="624"/>
      <c r="X177" s="624"/>
      <c r="Y177" s="624"/>
      <c r="Z177" s="624"/>
    </row>
    <row r="178" ht="13.5" customHeight="1" spans="1:26">
      <c r="A178" s="619"/>
      <c r="B178" s="620"/>
      <c r="C178" s="620"/>
      <c r="D178" s="620"/>
      <c r="E178" s="620"/>
      <c r="F178" s="620"/>
      <c r="G178" s="620"/>
      <c r="H178" s="620"/>
      <c r="I178" s="620"/>
      <c r="J178" s="620"/>
      <c r="K178" s="620"/>
      <c r="L178" s="627"/>
      <c r="M178" s="624"/>
      <c r="N178" s="624"/>
      <c r="O178" s="624"/>
      <c r="P178" s="624"/>
      <c r="Q178" s="624"/>
      <c r="R178" s="624"/>
      <c r="S178" s="624"/>
      <c r="T178" s="624"/>
      <c r="U178" s="624"/>
      <c r="V178" s="624"/>
      <c r="W178" s="624"/>
      <c r="X178" s="624"/>
      <c r="Y178" s="624"/>
      <c r="Z178" s="624"/>
    </row>
    <row r="179" ht="13.5" customHeight="1" spans="1:26">
      <c r="A179" s="619"/>
      <c r="B179" s="620"/>
      <c r="C179" s="620"/>
      <c r="D179" s="620"/>
      <c r="E179" s="620"/>
      <c r="F179" s="620"/>
      <c r="G179" s="620"/>
      <c r="H179" s="620"/>
      <c r="I179" s="620"/>
      <c r="J179" s="620"/>
      <c r="K179" s="620"/>
      <c r="L179" s="627"/>
      <c r="M179" s="624"/>
      <c r="N179" s="624"/>
      <c r="O179" s="624"/>
      <c r="P179" s="624"/>
      <c r="Q179" s="624"/>
      <c r="R179" s="624"/>
      <c r="S179" s="624"/>
      <c r="T179" s="624"/>
      <c r="U179" s="624"/>
      <c r="V179" s="624"/>
      <c r="W179" s="624"/>
      <c r="X179" s="624"/>
      <c r="Y179" s="624"/>
      <c r="Z179" s="624"/>
    </row>
    <row r="180" ht="13.5" customHeight="1" spans="1:26">
      <c r="A180" s="619"/>
      <c r="B180" s="620"/>
      <c r="C180" s="620"/>
      <c r="D180" s="620"/>
      <c r="E180" s="620"/>
      <c r="F180" s="620"/>
      <c r="G180" s="620"/>
      <c r="H180" s="620"/>
      <c r="I180" s="620"/>
      <c r="J180" s="620"/>
      <c r="K180" s="620"/>
      <c r="L180" s="627"/>
      <c r="M180" s="624"/>
      <c r="N180" s="624"/>
      <c r="O180" s="624"/>
      <c r="P180" s="624"/>
      <c r="Q180" s="624"/>
      <c r="R180" s="624"/>
      <c r="S180" s="624"/>
      <c r="T180" s="624"/>
      <c r="U180" s="624"/>
      <c r="V180" s="624"/>
      <c r="W180" s="624"/>
      <c r="X180" s="624"/>
      <c r="Y180" s="624"/>
      <c r="Z180" s="624"/>
    </row>
    <row r="181" ht="13.5" customHeight="1" spans="1:26">
      <c r="A181" s="619"/>
      <c r="B181" s="620"/>
      <c r="C181" s="620"/>
      <c r="D181" s="620"/>
      <c r="E181" s="620"/>
      <c r="F181" s="620"/>
      <c r="G181" s="620"/>
      <c r="H181" s="620"/>
      <c r="I181" s="620"/>
      <c r="J181" s="620"/>
      <c r="K181" s="620"/>
      <c r="L181" s="627"/>
      <c r="M181" s="624"/>
      <c r="N181" s="624"/>
      <c r="O181" s="624"/>
      <c r="P181" s="624"/>
      <c r="Q181" s="624"/>
      <c r="R181" s="624"/>
      <c r="S181" s="624"/>
      <c r="T181" s="624"/>
      <c r="U181" s="624"/>
      <c r="V181" s="624"/>
      <c r="W181" s="624"/>
      <c r="X181" s="624"/>
      <c r="Y181" s="624"/>
      <c r="Z181" s="624"/>
    </row>
    <row r="182" s="601" customFormat="1" ht="13.5" customHeight="1" spans="1:26">
      <c r="A182" s="619"/>
      <c r="B182" s="620"/>
      <c r="C182" s="620"/>
      <c r="D182" s="620"/>
      <c r="E182" s="620"/>
      <c r="F182" s="620"/>
      <c r="G182" s="620"/>
      <c r="H182" s="620"/>
      <c r="I182" s="620"/>
      <c r="J182" s="620"/>
      <c r="K182" s="620"/>
      <c r="L182" s="627"/>
      <c r="M182" s="629"/>
      <c r="N182" s="629"/>
      <c r="O182" s="629"/>
      <c r="P182" s="629"/>
      <c r="Q182" s="629"/>
      <c r="R182" s="629"/>
      <c r="S182" s="629"/>
      <c r="T182" s="629"/>
      <c r="U182" s="629"/>
      <c r="V182" s="629"/>
      <c r="W182" s="629"/>
      <c r="X182" s="629"/>
      <c r="Y182" s="629"/>
      <c r="Z182" s="629"/>
    </row>
    <row r="183" s="601" customFormat="1" ht="13.5" customHeight="1" spans="1:26">
      <c r="A183" s="619"/>
      <c r="B183" s="620"/>
      <c r="C183" s="620"/>
      <c r="D183" s="620"/>
      <c r="E183" s="620"/>
      <c r="F183" s="620"/>
      <c r="G183" s="620"/>
      <c r="H183" s="620"/>
      <c r="I183" s="620"/>
      <c r="J183" s="620"/>
      <c r="K183" s="620"/>
      <c r="L183" s="627"/>
      <c r="M183" s="629"/>
      <c r="N183" s="629"/>
      <c r="O183" s="629"/>
      <c r="P183" s="629"/>
      <c r="Q183" s="629"/>
      <c r="R183" s="629"/>
      <c r="S183" s="629"/>
      <c r="T183" s="629"/>
      <c r="U183" s="629"/>
      <c r="V183" s="629"/>
      <c r="W183" s="629"/>
      <c r="X183" s="629"/>
      <c r="Y183" s="629"/>
      <c r="Z183" s="629"/>
    </row>
    <row r="184" s="601" customFormat="1" ht="13.5" customHeight="1" spans="1:26">
      <c r="A184" s="619"/>
      <c r="B184" s="620"/>
      <c r="C184" s="620"/>
      <c r="D184" s="620"/>
      <c r="E184" s="620"/>
      <c r="F184" s="620"/>
      <c r="G184" s="620"/>
      <c r="H184" s="620"/>
      <c r="I184" s="620"/>
      <c r="J184" s="620"/>
      <c r="K184" s="620"/>
      <c r="L184" s="627"/>
      <c r="M184" s="629"/>
      <c r="N184" s="629"/>
      <c r="O184" s="629"/>
      <c r="P184" s="629"/>
      <c r="Q184" s="629"/>
      <c r="R184" s="629"/>
      <c r="S184" s="629"/>
      <c r="T184" s="629"/>
      <c r="U184" s="629"/>
      <c r="V184" s="629"/>
      <c r="W184" s="629"/>
      <c r="X184" s="629"/>
      <c r="Y184" s="629"/>
      <c r="Z184" s="629"/>
    </row>
    <row r="185" s="601" customFormat="1" ht="13.5" customHeight="1" spans="1:26">
      <c r="A185" s="619"/>
      <c r="B185" s="620"/>
      <c r="C185" s="620"/>
      <c r="D185" s="620"/>
      <c r="E185" s="620"/>
      <c r="F185" s="620"/>
      <c r="G185" s="620"/>
      <c r="H185" s="620"/>
      <c r="I185" s="620"/>
      <c r="J185" s="620"/>
      <c r="K185" s="620"/>
      <c r="L185" s="627"/>
      <c r="M185" s="629"/>
      <c r="N185" s="629"/>
      <c r="O185" s="629"/>
      <c r="P185" s="629"/>
      <c r="Q185" s="629"/>
      <c r="R185" s="629"/>
      <c r="S185" s="629"/>
      <c r="T185" s="629"/>
      <c r="U185" s="629"/>
      <c r="V185" s="629"/>
      <c r="W185" s="629"/>
      <c r="X185" s="629"/>
      <c r="Y185" s="629"/>
      <c r="Z185" s="629"/>
    </row>
    <row r="186" s="601" customFormat="1" ht="13.5" customHeight="1" spans="1:26">
      <c r="A186" s="619"/>
      <c r="B186" s="620"/>
      <c r="C186" s="620"/>
      <c r="D186" s="620"/>
      <c r="E186" s="620"/>
      <c r="F186" s="620"/>
      <c r="G186" s="620"/>
      <c r="H186" s="620"/>
      <c r="I186" s="620"/>
      <c r="J186" s="620"/>
      <c r="K186" s="620"/>
      <c r="L186" s="627"/>
      <c r="M186" s="629"/>
      <c r="N186" s="629"/>
      <c r="O186" s="629"/>
      <c r="P186" s="629"/>
      <c r="Q186" s="629"/>
      <c r="R186" s="629"/>
      <c r="S186" s="629"/>
      <c r="T186" s="629"/>
      <c r="U186" s="629"/>
      <c r="V186" s="629"/>
      <c r="W186" s="629"/>
      <c r="X186" s="629"/>
      <c r="Y186" s="629"/>
      <c r="Z186" s="629"/>
    </row>
    <row r="187" s="601" customFormat="1" ht="13.5" customHeight="1" spans="1:26">
      <c r="A187" s="619"/>
      <c r="B187" s="620"/>
      <c r="C187" s="620"/>
      <c r="D187" s="620"/>
      <c r="E187" s="620"/>
      <c r="F187" s="620"/>
      <c r="G187" s="620"/>
      <c r="H187" s="620"/>
      <c r="I187" s="620"/>
      <c r="J187" s="620"/>
      <c r="K187" s="620"/>
      <c r="L187" s="627"/>
      <c r="M187" s="629"/>
      <c r="N187" s="629"/>
      <c r="O187" s="629"/>
      <c r="P187" s="629"/>
      <c r="Q187" s="629"/>
      <c r="R187" s="629"/>
      <c r="S187" s="629"/>
      <c r="T187" s="629"/>
      <c r="U187" s="629"/>
      <c r="V187" s="629"/>
      <c r="W187" s="629"/>
      <c r="X187" s="629"/>
      <c r="Y187" s="629"/>
      <c r="Z187" s="629"/>
    </row>
    <row r="188" s="601" customFormat="1" ht="13.5" customHeight="1" spans="1:26">
      <c r="A188" s="619"/>
      <c r="B188" s="620"/>
      <c r="C188" s="620"/>
      <c r="D188" s="620"/>
      <c r="E188" s="620"/>
      <c r="F188" s="620"/>
      <c r="G188" s="620"/>
      <c r="H188" s="620"/>
      <c r="I188" s="620"/>
      <c r="J188" s="620"/>
      <c r="K188" s="620"/>
      <c r="L188" s="627"/>
      <c r="M188" s="629"/>
      <c r="N188" s="629"/>
      <c r="O188" s="629"/>
      <c r="P188" s="629"/>
      <c r="Q188" s="629"/>
      <c r="R188" s="629"/>
      <c r="S188" s="629"/>
      <c r="T188" s="629"/>
      <c r="U188" s="629"/>
      <c r="V188" s="629"/>
      <c r="W188" s="629"/>
      <c r="X188" s="629"/>
      <c r="Y188" s="629"/>
      <c r="Z188" s="629"/>
    </row>
    <row r="189" s="601" customFormat="1" ht="13.5" customHeight="1" spans="1:26">
      <c r="A189" s="621"/>
      <c r="B189" s="622"/>
      <c r="C189" s="622"/>
      <c r="D189" s="622"/>
      <c r="E189" s="622"/>
      <c r="F189" s="622"/>
      <c r="G189" s="622"/>
      <c r="H189" s="622"/>
      <c r="I189" s="622"/>
      <c r="J189" s="622"/>
      <c r="K189" s="622"/>
      <c r="L189" s="630"/>
      <c r="M189" s="629"/>
      <c r="N189" s="629"/>
      <c r="O189" s="629"/>
      <c r="P189" s="629"/>
      <c r="Q189" s="629"/>
      <c r="R189" s="629"/>
      <c r="S189" s="629"/>
      <c r="T189" s="629"/>
      <c r="U189" s="629"/>
      <c r="V189" s="629"/>
      <c r="W189" s="629"/>
      <c r="X189" s="629"/>
      <c r="Y189" s="629"/>
      <c r="Z189" s="629"/>
    </row>
    <row r="190" ht="33.75" customHeight="1" spans="1:26">
      <c r="A190" s="602"/>
      <c r="B190" s="602"/>
      <c r="C190" s="602"/>
      <c r="D190" s="602"/>
      <c r="E190" s="602"/>
      <c r="F190" s="602"/>
      <c r="G190" s="602"/>
      <c r="H190" s="602"/>
      <c r="I190" s="602"/>
      <c r="J190" s="602"/>
      <c r="K190" s="602"/>
      <c r="L190" s="602"/>
      <c r="M190" s="310"/>
      <c r="N190" s="623"/>
      <c r="O190" s="623"/>
      <c r="P190" s="623"/>
      <c r="Q190" s="623"/>
      <c r="R190" s="623"/>
      <c r="S190" s="623"/>
      <c r="T190" s="623"/>
      <c r="U190" s="623"/>
      <c r="V190" s="623"/>
      <c r="W190" s="623"/>
      <c r="X190" s="623"/>
      <c r="Y190" s="623"/>
      <c r="Z190" s="623"/>
    </row>
    <row r="191" ht="13.5" customHeight="1" spans="1:26">
      <c r="A191" s="603" t="s">
        <v>8</v>
      </c>
      <c r="B191" s="604" t="s">
        <v>9</v>
      </c>
      <c r="C191" s="605" t="s">
        <v>10</v>
      </c>
      <c r="D191" s="606">
        <v>45470</v>
      </c>
      <c r="E191" s="291"/>
      <c r="F191" s="607"/>
      <c r="G191" s="607"/>
      <c r="H191" s="607"/>
      <c r="I191" s="607"/>
      <c r="J191" s="607"/>
      <c r="K191" s="607"/>
      <c r="L191" s="607"/>
      <c r="M191" s="310"/>
      <c r="N191" s="624"/>
      <c r="O191" s="624"/>
      <c r="P191" s="624"/>
      <c r="Q191" s="624"/>
      <c r="R191" s="624"/>
      <c r="S191" s="624"/>
      <c r="T191" s="624"/>
      <c r="U191" s="624"/>
      <c r="V191" s="624"/>
      <c r="W191" s="624"/>
      <c r="X191" s="624"/>
      <c r="Y191" s="624"/>
      <c r="Z191" s="624"/>
    </row>
    <row r="192" ht="13.5" customHeight="1" spans="1:26">
      <c r="A192" s="608" t="s">
        <v>11</v>
      </c>
      <c r="B192" s="609" t="s">
        <v>12</v>
      </c>
      <c r="C192" s="610" t="s">
        <v>13</v>
      </c>
      <c r="D192" s="609" t="s">
        <v>14</v>
      </c>
      <c r="E192" s="291"/>
      <c r="F192" s="611"/>
      <c r="G192" s="611"/>
      <c r="H192" s="611"/>
      <c r="I192" s="611"/>
      <c r="J192" s="611"/>
      <c r="K192" s="611"/>
      <c r="L192" s="611"/>
      <c r="M192" s="310"/>
      <c r="N192" s="624"/>
      <c r="O192" s="624"/>
      <c r="P192" s="624"/>
      <c r="Q192" s="624"/>
      <c r="R192" s="624"/>
      <c r="S192" s="624"/>
      <c r="T192" s="624"/>
      <c r="U192" s="624"/>
      <c r="V192" s="624"/>
      <c r="W192" s="624"/>
      <c r="X192" s="624"/>
      <c r="Y192" s="624"/>
      <c r="Z192" s="624"/>
    </row>
    <row r="193" ht="13.5" customHeight="1" spans="1:26">
      <c r="A193" s="608" t="s">
        <v>15</v>
      </c>
      <c r="B193" s="604" t="s">
        <v>16</v>
      </c>
      <c r="C193" s="610" t="s">
        <v>17</v>
      </c>
      <c r="D193" s="609" t="s">
        <v>18</v>
      </c>
      <c r="E193" s="291"/>
      <c r="F193" s="611"/>
      <c r="G193" s="611"/>
      <c r="H193" s="611"/>
      <c r="I193" s="611"/>
      <c r="J193" s="611"/>
      <c r="K193" s="611"/>
      <c r="L193" s="611"/>
      <c r="M193" s="310"/>
      <c r="N193" s="624"/>
      <c r="O193" s="624"/>
      <c r="P193" s="624"/>
      <c r="Q193" s="624"/>
      <c r="R193" s="624"/>
      <c r="S193" s="624"/>
      <c r="T193" s="624"/>
      <c r="U193" s="624"/>
      <c r="V193" s="624"/>
      <c r="W193" s="624"/>
      <c r="X193" s="624"/>
      <c r="Y193" s="624"/>
      <c r="Z193" s="624"/>
    </row>
    <row r="194" ht="13.5" customHeight="1" spans="1:26">
      <c r="A194" s="612" t="s">
        <v>19</v>
      </c>
      <c r="B194" s="613" t="s">
        <v>20</v>
      </c>
      <c r="C194" s="614" t="s">
        <v>21</v>
      </c>
      <c r="D194" s="609" t="s">
        <v>22</v>
      </c>
      <c r="E194" s="291"/>
      <c r="F194" s="615"/>
      <c r="G194" s="615"/>
      <c r="H194" s="615"/>
      <c r="I194" s="615"/>
      <c r="J194" s="615"/>
      <c r="K194" s="615"/>
      <c r="L194" s="615"/>
      <c r="M194" s="310"/>
      <c r="N194" s="624"/>
      <c r="O194" s="624"/>
      <c r="P194" s="624"/>
      <c r="Q194" s="624"/>
      <c r="R194" s="624"/>
      <c r="S194" s="624"/>
      <c r="T194" s="624"/>
      <c r="U194" s="624"/>
      <c r="V194" s="624"/>
      <c r="W194" s="624"/>
      <c r="X194" s="624"/>
      <c r="Y194" s="624"/>
      <c r="Z194" s="624"/>
    </row>
    <row r="195" ht="13.5" customHeight="1" spans="1:26">
      <c r="A195" s="616"/>
      <c r="B195" s="616"/>
      <c r="C195" s="616"/>
      <c r="D195" s="616"/>
      <c r="E195" s="616"/>
      <c r="F195" s="616"/>
      <c r="G195" s="616"/>
      <c r="H195" s="616"/>
      <c r="I195" s="616"/>
      <c r="J195" s="616"/>
      <c r="K195" s="616"/>
      <c r="L195" s="616"/>
      <c r="M195" s="624"/>
      <c r="N195" s="624"/>
      <c r="O195" s="624"/>
      <c r="P195" s="624"/>
      <c r="Q195" s="624"/>
      <c r="R195" s="624"/>
      <c r="S195" s="624"/>
      <c r="T195" s="624"/>
      <c r="U195" s="624"/>
      <c r="V195" s="624"/>
      <c r="W195" s="624"/>
      <c r="X195" s="624"/>
      <c r="Y195" s="624"/>
      <c r="Z195" s="624"/>
    </row>
    <row r="196" ht="13.5" customHeight="1" spans="1:26">
      <c r="A196" s="616"/>
      <c r="B196" s="616"/>
      <c r="C196" s="616"/>
      <c r="D196" s="616"/>
      <c r="E196" s="616"/>
      <c r="F196" s="616"/>
      <c r="G196" s="616"/>
      <c r="H196" s="616"/>
      <c r="I196" s="616"/>
      <c r="J196" s="616"/>
      <c r="K196" s="616"/>
      <c r="L196" s="616"/>
      <c r="M196" s="624"/>
      <c r="N196" s="624"/>
      <c r="O196" s="624"/>
      <c r="P196" s="624"/>
      <c r="Q196" s="624"/>
      <c r="R196" s="624"/>
      <c r="S196" s="624"/>
      <c r="T196" s="624"/>
      <c r="U196" s="624"/>
      <c r="V196" s="624"/>
      <c r="W196" s="624"/>
      <c r="X196" s="624"/>
      <c r="Y196" s="624"/>
      <c r="Z196" s="624"/>
    </row>
    <row r="197" ht="13.5" customHeight="1" spans="1:26">
      <c r="A197" s="632"/>
      <c r="B197" s="632"/>
      <c r="C197" s="632"/>
      <c r="D197" s="632"/>
      <c r="E197" s="632"/>
      <c r="F197" s="632"/>
      <c r="G197" s="632"/>
      <c r="H197" s="632"/>
      <c r="I197" s="632"/>
      <c r="J197" s="632"/>
      <c r="K197" s="632"/>
      <c r="L197" s="632"/>
      <c r="N197" s="626"/>
      <c r="O197" s="624"/>
      <c r="P197" s="624"/>
      <c r="Q197" s="626"/>
      <c r="R197" s="624"/>
      <c r="S197" s="624"/>
      <c r="T197" s="624"/>
      <c r="U197" s="624"/>
      <c r="V197" s="624"/>
      <c r="W197" s="624"/>
      <c r="X197" s="624"/>
      <c r="Y197" s="624"/>
      <c r="Z197" s="624"/>
    </row>
    <row r="198" ht="13.5" customHeight="1" spans="1:26">
      <c r="A198" s="632"/>
      <c r="B198" s="632"/>
      <c r="C198" s="632"/>
      <c r="D198" s="632"/>
      <c r="E198" s="632"/>
      <c r="F198" s="632"/>
      <c r="G198" s="632"/>
      <c r="H198" s="632"/>
      <c r="I198" s="632"/>
      <c r="J198" s="632"/>
      <c r="K198" s="632"/>
      <c r="L198" s="632"/>
      <c r="M198" s="624"/>
      <c r="N198" s="626"/>
      <c r="O198" s="624"/>
      <c r="P198" s="624"/>
      <c r="Q198" s="626"/>
      <c r="R198" s="624"/>
      <c r="S198" s="624"/>
      <c r="T198" s="624"/>
      <c r="U198" s="624"/>
      <c r="V198" s="624"/>
      <c r="W198" s="624"/>
      <c r="X198" s="624"/>
      <c r="Y198" s="624"/>
      <c r="Z198" s="624"/>
    </row>
    <row r="199" ht="13.5" customHeight="1" spans="1:26">
      <c r="A199" s="632"/>
      <c r="B199" s="632"/>
      <c r="C199" s="632"/>
      <c r="D199" s="632"/>
      <c r="E199" s="632"/>
      <c r="F199" s="632"/>
      <c r="G199" s="632"/>
      <c r="H199" s="632"/>
      <c r="I199" s="632"/>
      <c r="J199" s="632"/>
      <c r="K199" s="632"/>
      <c r="L199" s="632"/>
      <c r="M199" s="624"/>
      <c r="N199" s="626"/>
      <c r="O199" s="624"/>
      <c r="P199" s="624"/>
      <c r="Q199" s="626"/>
      <c r="R199" s="624"/>
      <c r="S199" s="624"/>
      <c r="T199" s="624"/>
      <c r="U199" s="624"/>
      <c r="V199" s="624"/>
      <c r="W199" s="624"/>
      <c r="X199" s="624"/>
      <c r="Y199" s="624"/>
      <c r="Z199" s="624"/>
    </row>
    <row r="200" ht="13.5" customHeight="1" spans="1:26">
      <c r="A200" s="632"/>
      <c r="B200" s="632"/>
      <c r="C200" s="632"/>
      <c r="D200" s="632"/>
      <c r="E200" s="632"/>
      <c r="F200" s="632"/>
      <c r="G200" s="632"/>
      <c r="H200" s="632"/>
      <c r="I200" s="632"/>
      <c r="J200" s="632"/>
      <c r="K200" s="632"/>
      <c r="L200" s="632"/>
      <c r="M200" s="624"/>
      <c r="N200" s="626"/>
      <c r="O200" s="624"/>
      <c r="P200" s="624"/>
      <c r="Q200" s="626"/>
      <c r="R200" s="624"/>
      <c r="S200" s="624"/>
      <c r="T200" s="624"/>
      <c r="U200" s="624"/>
      <c r="V200" s="624"/>
      <c r="W200" s="624"/>
      <c r="X200" s="624"/>
      <c r="Y200" s="624"/>
      <c r="Z200" s="624"/>
    </row>
    <row r="201" ht="13.5" customHeight="1" spans="1:26">
      <c r="A201" s="632"/>
      <c r="B201" s="632"/>
      <c r="C201" s="632"/>
      <c r="D201" s="632"/>
      <c r="E201" s="632"/>
      <c r="F201" s="632"/>
      <c r="G201" s="632"/>
      <c r="H201" s="632"/>
      <c r="I201" s="632"/>
      <c r="J201" s="632"/>
      <c r="K201" s="632"/>
      <c r="L201" s="632"/>
      <c r="N201" s="626"/>
      <c r="O201" s="624"/>
      <c r="P201" s="624"/>
      <c r="Q201" s="626"/>
      <c r="R201" s="624"/>
      <c r="S201" s="624"/>
      <c r="T201" s="624"/>
      <c r="U201" s="624"/>
      <c r="V201" s="624"/>
      <c r="W201" s="624"/>
      <c r="X201" s="624"/>
      <c r="Y201" s="624"/>
      <c r="Z201" s="624"/>
    </row>
    <row r="202" ht="13.5" customHeight="1" spans="1:26">
      <c r="A202" s="632"/>
      <c r="B202" s="632"/>
      <c r="C202" s="632"/>
      <c r="D202" s="632"/>
      <c r="E202" s="632"/>
      <c r="F202" s="632"/>
      <c r="G202" s="632"/>
      <c r="H202" s="632"/>
      <c r="I202" s="632"/>
      <c r="J202" s="632"/>
      <c r="K202" s="632"/>
      <c r="L202" s="632"/>
      <c r="M202" s="624"/>
      <c r="N202" s="626"/>
      <c r="O202" s="624"/>
      <c r="P202" s="624"/>
      <c r="Q202" s="626"/>
      <c r="R202" s="624"/>
      <c r="S202" s="624"/>
      <c r="T202" s="624"/>
      <c r="U202" s="624"/>
      <c r="V202" s="624"/>
      <c r="W202" s="624"/>
      <c r="X202" s="624"/>
      <c r="Y202" s="624"/>
      <c r="Z202" s="624"/>
    </row>
    <row r="203" ht="13.5" customHeight="1" spans="1:26">
      <c r="A203" s="632"/>
      <c r="B203" s="632"/>
      <c r="C203" s="632"/>
      <c r="D203" s="632"/>
      <c r="E203" s="632"/>
      <c r="F203" s="632"/>
      <c r="G203" s="632"/>
      <c r="H203" s="632"/>
      <c r="I203" s="632"/>
      <c r="J203" s="632"/>
      <c r="K203" s="632"/>
      <c r="L203" s="632"/>
      <c r="M203" s="624"/>
      <c r="N203" s="626"/>
      <c r="O203" s="624"/>
      <c r="P203" s="624"/>
      <c r="Q203" s="626"/>
      <c r="R203" s="624"/>
      <c r="S203" s="624"/>
      <c r="T203" s="624"/>
      <c r="U203" s="624"/>
      <c r="V203" s="624"/>
      <c r="W203" s="624"/>
      <c r="X203" s="624"/>
      <c r="Y203" s="624"/>
      <c r="Z203" s="624"/>
    </row>
    <row r="204" ht="13.5" customHeight="1" spans="1:26">
      <c r="A204" s="632"/>
      <c r="B204" s="632"/>
      <c r="C204" s="632"/>
      <c r="D204" s="632"/>
      <c r="E204" s="632"/>
      <c r="F204" s="632"/>
      <c r="G204" s="632"/>
      <c r="H204" s="632"/>
      <c r="I204" s="632"/>
      <c r="J204" s="632"/>
      <c r="K204" s="632"/>
      <c r="L204" s="632"/>
      <c r="M204" s="624"/>
      <c r="N204" s="626"/>
      <c r="O204" s="624"/>
      <c r="P204" s="624"/>
      <c r="Q204" s="626"/>
      <c r="R204" s="624"/>
      <c r="S204" s="624"/>
      <c r="T204" s="624"/>
      <c r="U204" s="624"/>
      <c r="V204" s="624"/>
      <c r="W204" s="624"/>
      <c r="X204" s="624"/>
      <c r="Y204" s="624"/>
      <c r="Z204" s="624"/>
    </row>
    <row r="205" ht="13.5" customHeight="1" spans="1:26">
      <c r="A205" s="632"/>
      <c r="B205" s="632"/>
      <c r="C205" s="632"/>
      <c r="D205" s="632"/>
      <c r="E205" s="632"/>
      <c r="F205" s="632"/>
      <c r="G205" s="632"/>
      <c r="H205" s="632"/>
      <c r="I205" s="632"/>
      <c r="J205" s="632"/>
      <c r="K205" s="632"/>
      <c r="L205" s="632"/>
      <c r="M205" s="624"/>
      <c r="N205" s="626"/>
      <c r="O205" s="624"/>
      <c r="P205" s="624"/>
      <c r="Q205" s="626"/>
      <c r="R205" s="624"/>
      <c r="S205" s="624"/>
      <c r="T205" s="624"/>
      <c r="U205" s="624"/>
      <c r="V205" s="624"/>
      <c r="W205" s="624"/>
      <c r="X205" s="624"/>
      <c r="Y205" s="624"/>
      <c r="Z205" s="624"/>
    </row>
    <row r="206" ht="13.5" customHeight="1" spans="1:26">
      <c r="A206" s="632"/>
      <c r="B206" s="632"/>
      <c r="C206" s="632"/>
      <c r="D206" s="632"/>
      <c r="E206" s="632"/>
      <c r="F206" s="632"/>
      <c r="G206" s="632"/>
      <c r="H206" s="632"/>
      <c r="I206" s="632"/>
      <c r="J206" s="632"/>
      <c r="K206" s="632"/>
      <c r="L206" s="632"/>
      <c r="M206" s="624"/>
      <c r="N206" s="626"/>
      <c r="O206" s="624"/>
      <c r="P206" s="624"/>
      <c r="Q206" s="626"/>
      <c r="R206" s="624"/>
      <c r="S206" s="624"/>
      <c r="T206" s="624"/>
      <c r="U206" s="624"/>
      <c r="V206" s="624"/>
      <c r="W206" s="624"/>
      <c r="X206" s="624"/>
      <c r="Y206" s="624"/>
      <c r="Z206" s="624"/>
    </row>
    <row r="207" ht="13.5" customHeight="1" spans="1:26">
      <c r="A207" s="632"/>
      <c r="B207" s="632"/>
      <c r="C207" s="632"/>
      <c r="D207" s="632"/>
      <c r="E207" s="632"/>
      <c r="F207" s="632"/>
      <c r="G207" s="632"/>
      <c r="H207" s="632"/>
      <c r="I207" s="632"/>
      <c r="J207" s="632"/>
      <c r="K207" s="632"/>
      <c r="L207" s="632"/>
      <c r="M207" s="624"/>
      <c r="N207" s="626"/>
      <c r="O207" s="624"/>
      <c r="P207" s="624"/>
      <c r="Q207" s="626"/>
      <c r="R207" s="624"/>
      <c r="S207" s="624"/>
      <c r="T207" s="624"/>
      <c r="U207" s="624"/>
      <c r="V207" s="624"/>
      <c r="W207" s="624"/>
      <c r="X207" s="624"/>
      <c r="Y207" s="624"/>
      <c r="Z207" s="624"/>
    </row>
    <row r="208" ht="13.5" customHeight="1" spans="1:26">
      <c r="A208" s="632"/>
      <c r="B208" s="632"/>
      <c r="C208" s="632"/>
      <c r="D208" s="632"/>
      <c r="E208" s="632"/>
      <c r="F208" s="632"/>
      <c r="G208" s="632"/>
      <c r="H208" s="632"/>
      <c r="I208" s="632"/>
      <c r="J208" s="632"/>
      <c r="K208" s="632"/>
      <c r="L208" s="632"/>
      <c r="M208" s="624"/>
      <c r="N208" s="626"/>
      <c r="O208" s="624"/>
      <c r="P208" s="624"/>
      <c r="Q208" s="626"/>
      <c r="R208" s="624"/>
      <c r="S208" s="624"/>
      <c r="T208" s="624"/>
      <c r="U208" s="624"/>
      <c r="V208" s="624"/>
      <c r="W208" s="624"/>
      <c r="X208" s="624"/>
      <c r="Y208" s="624"/>
      <c r="Z208" s="624"/>
    </row>
    <row r="209" ht="13.5" customHeight="1" spans="1:26">
      <c r="A209" s="632"/>
      <c r="B209" s="632"/>
      <c r="C209" s="632"/>
      <c r="D209" s="632"/>
      <c r="E209" s="632"/>
      <c r="F209" s="632"/>
      <c r="G209" s="632"/>
      <c r="H209" s="632"/>
      <c r="I209" s="632"/>
      <c r="J209" s="632"/>
      <c r="K209" s="632"/>
      <c r="L209" s="632"/>
      <c r="M209" s="624"/>
      <c r="N209" s="628"/>
      <c r="O209" s="624"/>
      <c r="P209" s="624"/>
      <c r="Q209" s="626"/>
      <c r="R209" s="624"/>
      <c r="S209" s="624"/>
      <c r="T209" s="624"/>
      <c r="U209" s="624"/>
      <c r="V209" s="624"/>
      <c r="W209" s="624"/>
      <c r="X209" s="624"/>
      <c r="Y209" s="624"/>
      <c r="Z209" s="624"/>
    </row>
    <row r="210" ht="13.5" customHeight="1" spans="1:26">
      <c r="A210" s="632"/>
      <c r="B210" s="632"/>
      <c r="C210" s="632"/>
      <c r="D210" s="632"/>
      <c r="E210" s="632"/>
      <c r="F210" s="632"/>
      <c r="G210" s="632"/>
      <c r="H210" s="632"/>
      <c r="I210" s="632"/>
      <c r="J210" s="632"/>
      <c r="K210" s="632"/>
      <c r="L210" s="632"/>
      <c r="M210" s="624"/>
      <c r="N210" s="626"/>
      <c r="O210" s="624"/>
      <c r="P210" s="624"/>
      <c r="Q210" s="626"/>
      <c r="R210" s="624"/>
      <c r="S210" s="624"/>
      <c r="T210" s="624"/>
      <c r="U210" s="624"/>
      <c r="V210" s="624"/>
      <c r="W210" s="624"/>
      <c r="X210" s="624"/>
      <c r="Y210" s="624"/>
      <c r="Z210" s="624"/>
    </row>
    <row r="211" ht="13.5" customHeight="1" spans="1:26">
      <c r="A211" s="632"/>
      <c r="B211" s="632"/>
      <c r="C211" s="632"/>
      <c r="D211" s="632"/>
      <c r="E211" s="632"/>
      <c r="F211" s="632"/>
      <c r="G211" s="632"/>
      <c r="H211" s="632"/>
      <c r="I211" s="632"/>
      <c r="J211" s="632"/>
      <c r="K211" s="632"/>
      <c r="L211" s="632"/>
      <c r="M211" s="624"/>
      <c r="N211" s="626"/>
      <c r="O211" s="624"/>
      <c r="P211" s="624"/>
      <c r="Q211" s="626"/>
      <c r="R211" s="624"/>
      <c r="S211" s="624"/>
      <c r="T211" s="624"/>
      <c r="U211" s="624"/>
      <c r="V211" s="624"/>
      <c r="W211" s="624"/>
      <c r="X211" s="624"/>
      <c r="Y211" s="624"/>
      <c r="Z211" s="624"/>
    </row>
    <row r="212" ht="13.5" customHeight="1" spans="1:26">
      <c r="A212" s="632"/>
      <c r="B212" s="632"/>
      <c r="C212" s="632"/>
      <c r="D212" s="632"/>
      <c r="E212" s="632"/>
      <c r="F212" s="632"/>
      <c r="G212" s="632"/>
      <c r="H212" s="632"/>
      <c r="I212" s="632"/>
      <c r="J212" s="632"/>
      <c r="K212" s="632"/>
      <c r="L212" s="632"/>
      <c r="M212" s="624"/>
      <c r="N212" s="628"/>
      <c r="O212" s="624"/>
      <c r="P212" s="624"/>
      <c r="Q212" s="626"/>
      <c r="R212" s="624"/>
      <c r="S212" s="624"/>
      <c r="T212" s="624"/>
      <c r="U212" s="624"/>
      <c r="V212" s="624"/>
      <c r="W212" s="624"/>
      <c r="X212" s="624"/>
      <c r="Y212" s="624"/>
      <c r="Z212" s="624"/>
    </row>
    <row r="213" ht="13.5" customHeight="1" spans="1:26">
      <c r="A213" s="632"/>
      <c r="B213" s="632"/>
      <c r="C213" s="632"/>
      <c r="D213" s="632"/>
      <c r="E213" s="632"/>
      <c r="F213" s="632"/>
      <c r="G213" s="632"/>
      <c r="H213" s="632"/>
      <c r="I213" s="632"/>
      <c r="J213" s="632"/>
      <c r="K213" s="632"/>
      <c r="L213" s="632"/>
      <c r="M213" s="624"/>
      <c r="N213" s="626"/>
      <c r="O213" s="624"/>
      <c r="P213" s="624"/>
      <c r="Q213" s="626"/>
      <c r="R213" s="624"/>
      <c r="S213" s="624"/>
      <c r="T213" s="624"/>
      <c r="U213" s="624"/>
      <c r="V213" s="624"/>
      <c r="W213" s="624"/>
      <c r="X213" s="624"/>
      <c r="Y213" s="624"/>
      <c r="Z213" s="624"/>
    </row>
    <row r="214" ht="13.5" customHeight="1" spans="1:26">
      <c r="A214" s="632"/>
      <c r="B214" s="632"/>
      <c r="C214" s="632"/>
      <c r="D214" s="632"/>
      <c r="E214" s="632"/>
      <c r="F214" s="632"/>
      <c r="G214" s="632"/>
      <c r="H214" s="632"/>
      <c r="I214" s="632"/>
      <c r="J214" s="632"/>
      <c r="K214" s="632"/>
      <c r="L214" s="632"/>
      <c r="M214" s="624"/>
      <c r="N214" s="626"/>
      <c r="O214" s="624"/>
      <c r="P214" s="624"/>
      <c r="Q214" s="626"/>
      <c r="R214" s="624"/>
      <c r="S214" s="624"/>
      <c r="T214" s="624"/>
      <c r="U214" s="624"/>
      <c r="V214" s="624"/>
      <c r="W214" s="624"/>
      <c r="X214" s="624"/>
      <c r="Y214" s="624"/>
      <c r="Z214" s="624"/>
    </row>
    <row r="215" ht="13.5" customHeight="1" spans="1:26">
      <c r="A215" s="632"/>
      <c r="B215" s="632"/>
      <c r="C215" s="632"/>
      <c r="D215" s="632"/>
      <c r="E215" s="632"/>
      <c r="F215" s="632"/>
      <c r="G215" s="632"/>
      <c r="H215" s="632"/>
      <c r="I215" s="632"/>
      <c r="J215" s="632"/>
      <c r="K215" s="632"/>
      <c r="L215" s="632"/>
      <c r="M215" s="624"/>
      <c r="N215" s="626"/>
      <c r="O215" s="624"/>
      <c r="P215" s="624"/>
      <c r="Q215" s="626"/>
      <c r="R215" s="624"/>
      <c r="S215" s="624"/>
      <c r="T215" s="624"/>
      <c r="U215" s="624"/>
      <c r="V215" s="624"/>
      <c r="W215" s="624"/>
      <c r="X215" s="624"/>
      <c r="Y215" s="624"/>
      <c r="Z215" s="624"/>
    </row>
    <row r="216" ht="13.5" customHeight="1" spans="1:26">
      <c r="A216" s="632"/>
      <c r="B216" s="632"/>
      <c r="C216" s="632"/>
      <c r="D216" s="632"/>
      <c r="E216" s="632"/>
      <c r="F216" s="632"/>
      <c r="G216" s="632"/>
      <c r="H216" s="632"/>
      <c r="I216" s="632"/>
      <c r="J216" s="632"/>
      <c r="K216" s="632"/>
      <c r="L216" s="632"/>
      <c r="M216" s="624"/>
      <c r="N216" s="626"/>
      <c r="O216" s="624"/>
      <c r="P216" s="624"/>
      <c r="Q216" s="626"/>
      <c r="R216" s="624"/>
      <c r="S216" s="624"/>
      <c r="T216" s="624"/>
      <c r="U216" s="624"/>
      <c r="V216" s="624"/>
      <c r="W216" s="624"/>
      <c r="X216" s="624"/>
      <c r="Y216" s="624"/>
      <c r="Z216" s="624"/>
    </row>
    <row r="217" ht="13.5" customHeight="1" spans="1:26">
      <c r="A217" s="632"/>
      <c r="B217" s="632"/>
      <c r="C217" s="632"/>
      <c r="D217" s="632"/>
      <c r="E217" s="632"/>
      <c r="F217" s="632"/>
      <c r="G217" s="632"/>
      <c r="H217" s="632"/>
      <c r="I217" s="632"/>
      <c r="J217" s="632"/>
      <c r="K217" s="632"/>
      <c r="L217" s="632"/>
      <c r="M217" s="624"/>
      <c r="N217" s="626"/>
      <c r="O217" s="624"/>
      <c r="P217" s="624"/>
      <c r="Q217" s="626"/>
      <c r="R217" s="624"/>
      <c r="S217" s="624"/>
      <c r="T217" s="624"/>
      <c r="U217" s="624"/>
      <c r="V217" s="624"/>
      <c r="W217" s="624"/>
      <c r="X217" s="624"/>
      <c r="Y217" s="624"/>
      <c r="Z217" s="624"/>
    </row>
    <row r="218" ht="13.5" customHeight="1" spans="1:26">
      <c r="A218" s="632"/>
      <c r="B218" s="632"/>
      <c r="C218" s="632"/>
      <c r="D218" s="632"/>
      <c r="E218" s="632"/>
      <c r="F218" s="632"/>
      <c r="G218" s="632"/>
      <c r="H218" s="632"/>
      <c r="I218" s="632"/>
      <c r="J218" s="632"/>
      <c r="K218" s="632"/>
      <c r="L218" s="632"/>
      <c r="M218" s="624"/>
      <c r="N218" s="626"/>
      <c r="O218" s="624"/>
      <c r="P218" s="624"/>
      <c r="Q218" s="626"/>
      <c r="R218" s="631"/>
      <c r="S218" s="624"/>
      <c r="T218" s="624"/>
      <c r="U218" s="624"/>
      <c r="V218" s="624"/>
      <c r="W218" s="624"/>
      <c r="X218" s="624"/>
      <c r="Y218" s="624"/>
      <c r="Z218" s="624"/>
    </row>
    <row r="219" ht="13.5" customHeight="1" spans="1:26">
      <c r="A219" s="632"/>
      <c r="B219" s="632"/>
      <c r="C219" s="632"/>
      <c r="D219" s="632"/>
      <c r="E219" s="632"/>
      <c r="F219" s="632"/>
      <c r="G219" s="632"/>
      <c r="H219" s="632"/>
      <c r="I219" s="632"/>
      <c r="J219" s="632"/>
      <c r="K219" s="632"/>
      <c r="L219" s="632"/>
      <c r="M219" s="624"/>
      <c r="N219" s="626"/>
      <c r="O219" s="624"/>
      <c r="P219" s="624"/>
      <c r="Q219" s="626"/>
      <c r="R219" s="624"/>
      <c r="S219" s="624"/>
      <c r="T219" s="624"/>
      <c r="U219" s="624"/>
      <c r="V219" s="624"/>
      <c r="W219" s="624"/>
      <c r="X219" s="624"/>
      <c r="Y219" s="624"/>
      <c r="Z219" s="624"/>
    </row>
    <row r="220" ht="13.5" customHeight="1" spans="1:26">
      <c r="A220" s="632"/>
      <c r="B220" s="632"/>
      <c r="C220" s="632"/>
      <c r="D220" s="632"/>
      <c r="E220" s="632"/>
      <c r="F220" s="632"/>
      <c r="G220" s="632"/>
      <c r="H220" s="632"/>
      <c r="I220" s="632"/>
      <c r="J220" s="632"/>
      <c r="K220" s="632"/>
      <c r="L220" s="632"/>
      <c r="M220" s="624"/>
      <c r="N220" s="626"/>
      <c r="O220" s="624"/>
      <c r="P220" s="624"/>
      <c r="Q220" s="626"/>
      <c r="R220" s="624"/>
      <c r="S220" s="624"/>
      <c r="T220" s="624"/>
      <c r="U220" s="624"/>
      <c r="V220" s="624"/>
      <c r="W220" s="624"/>
      <c r="X220" s="624"/>
      <c r="Y220" s="624"/>
      <c r="Z220" s="624"/>
    </row>
    <row r="221" ht="13.5" customHeight="1" spans="1:26">
      <c r="A221" s="632"/>
      <c r="B221" s="632"/>
      <c r="C221" s="632"/>
      <c r="D221" s="632"/>
      <c r="E221" s="632"/>
      <c r="F221" s="632"/>
      <c r="G221" s="632"/>
      <c r="H221" s="632"/>
      <c r="I221" s="632"/>
      <c r="J221" s="632"/>
      <c r="K221" s="632"/>
      <c r="L221" s="632"/>
      <c r="M221" s="624"/>
      <c r="N221" s="626"/>
      <c r="O221" s="624"/>
      <c r="P221" s="624"/>
      <c r="Q221" s="626"/>
      <c r="R221" s="624"/>
      <c r="S221" s="624"/>
      <c r="T221" s="624"/>
      <c r="U221" s="624"/>
      <c r="V221" s="624"/>
      <c r="W221" s="624"/>
      <c r="X221" s="624"/>
      <c r="Y221" s="624"/>
      <c r="Z221" s="624"/>
    </row>
    <row r="222" ht="13.5" customHeight="1" spans="1:26">
      <c r="A222" s="632"/>
      <c r="B222" s="632"/>
      <c r="C222" s="632"/>
      <c r="D222" s="632"/>
      <c r="E222" s="632"/>
      <c r="F222" s="632"/>
      <c r="G222" s="632"/>
      <c r="H222" s="632"/>
      <c r="I222" s="632"/>
      <c r="J222" s="632"/>
      <c r="K222" s="632"/>
      <c r="L222" s="632"/>
      <c r="M222" s="624"/>
      <c r="N222" s="626"/>
      <c r="O222" s="624"/>
      <c r="P222" s="624"/>
      <c r="Q222" s="626"/>
      <c r="R222" s="624"/>
      <c r="S222" s="624"/>
      <c r="T222" s="624"/>
      <c r="U222" s="624"/>
      <c r="V222" s="624"/>
      <c r="W222" s="624"/>
      <c r="X222" s="624"/>
      <c r="Y222" s="624"/>
      <c r="Z222" s="624"/>
    </row>
    <row r="223" ht="13.5" customHeight="1" spans="1:26">
      <c r="A223" s="632"/>
      <c r="B223" s="632"/>
      <c r="C223" s="632"/>
      <c r="D223" s="632"/>
      <c r="E223" s="632"/>
      <c r="F223" s="632"/>
      <c r="G223" s="632"/>
      <c r="H223" s="632"/>
      <c r="I223" s="632"/>
      <c r="J223" s="632"/>
      <c r="K223" s="632"/>
      <c r="L223" s="632"/>
      <c r="M223" s="624"/>
      <c r="N223" s="626"/>
      <c r="O223" s="624"/>
      <c r="P223" s="624"/>
      <c r="Q223" s="626"/>
      <c r="R223" s="624"/>
      <c r="S223" s="624"/>
      <c r="T223" s="624"/>
      <c r="U223" s="624"/>
      <c r="V223" s="624"/>
      <c r="W223" s="624"/>
      <c r="X223" s="624"/>
      <c r="Y223" s="624"/>
      <c r="Z223" s="624"/>
    </row>
    <row r="224" ht="13.5" customHeight="1" spans="1:26">
      <c r="A224" s="632"/>
      <c r="B224" s="632"/>
      <c r="C224" s="632"/>
      <c r="D224" s="632"/>
      <c r="E224" s="632"/>
      <c r="F224" s="632"/>
      <c r="G224" s="632"/>
      <c r="H224" s="632"/>
      <c r="I224" s="632"/>
      <c r="J224" s="632"/>
      <c r="K224" s="632"/>
      <c r="L224" s="632"/>
      <c r="M224" s="624"/>
      <c r="N224" s="624"/>
      <c r="O224" s="624"/>
      <c r="P224" s="624"/>
      <c r="Q224" s="624"/>
      <c r="R224" s="624"/>
      <c r="S224" s="624"/>
      <c r="T224" s="624"/>
      <c r="U224" s="624"/>
      <c r="V224" s="624"/>
      <c r="W224" s="624"/>
      <c r="X224" s="624"/>
      <c r="Y224" s="624"/>
      <c r="Z224" s="624"/>
    </row>
    <row r="225" ht="13.5" customHeight="1" spans="1:26">
      <c r="A225" s="632"/>
      <c r="B225" s="632"/>
      <c r="C225" s="632"/>
      <c r="D225" s="632"/>
      <c r="E225" s="632"/>
      <c r="F225" s="632"/>
      <c r="G225" s="632"/>
      <c r="H225" s="632"/>
      <c r="I225" s="632"/>
      <c r="J225" s="632"/>
      <c r="K225" s="632"/>
      <c r="L225" s="632"/>
      <c r="M225" s="624"/>
      <c r="N225" s="624"/>
      <c r="O225" s="624"/>
      <c r="P225" s="624"/>
      <c r="Q225" s="624"/>
      <c r="R225" s="624"/>
      <c r="S225" s="624"/>
      <c r="T225" s="624"/>
      <c r="U225" s="624"/>
      <c r="V225" s="624"/>
      <c r="W225" s="624"/>
      <c r="X225" s="624"/>
      <c r="Y225" s="624"/>
      <c r="Z225" s="624"/>
    </row>
    <row r="226" ht="13.5" customHeight="1" spans="1:26">
      <c r="A226" s="632"/>
      <c r="B226" s="632"/>
      <c r="C226" s="632"/>
      <c r="D226" s="632"/>
      <c r="E226" s="632"/>
      <c r="F226" s="632"/>
      <c r="G226" s="632"/>
      <c r="H226" s="632"/>
      <c r="I226" s="632"/>
      <c r="J226" s="632"/>
      <c r="K226" s="632"/>
      <c r="L226" s="632"/>
      <c r="M226" s="624"/>
      <c r="N226" s="624"/>
      <c r="O226" s="624"/>
      <c r="P226" s="624"/>
      <c r="Q226" s="624"/>
      <c r="R226" s="624"/>
      <c r="S226" s="624"/>
      <c r="T226" s="624"/>
      <c r="U226" s="624"/>
      <c r="V226" s="624"/>
      <c r="W226" s="624"/>
      <c r="X226" s="624"/>
      <c r="Y226" s="624"/>
      <c r="Z226" s="624"/>
    </row>
    <row r="227" ht="13.5" customHeight="1" spans="1:26">
      <c r="A227" s="632"/>
      <c r="B227" s="632"/>
      <c r="C227" s="632"/>
      <c r="D227" s="632"/>
      <c r="E227" s="632"/>
      <c r="F227" s="632"/>
      <c r="G227" s="632"/>
      <c r="H227" s="632"/>
      <c r="I227" s="632"/>
      <c r="J227" s="632"/>
      <c r="K227" s="632"/>
      <c r="L227" s="632"/>
      <c r="M227" s="624"/>
      <c r="N227" s="624"/>
      <c r="O227" s="624"/>
      <c r="P227" s="624"/>
      <c r="Q227" s="624"/>
      <c r="R227" s="624"/>
      <c r="S227" s="624"/>
      <c r="T227" s="624"/>
      <c r="U227" s="624"/>
      <c r="V227" s="624"/>
      <c r="W227" s="624"/>
      <c r="X227" s="624"/>
      <c r="Y227" s="624"/>
      <c r="Z227" s="624"/>
    </row>
    <row r="228" ht="13.5" customHeight="1" spans="1:26">
      <c r="A228" s="632"/>
      <c r="B228" s="632"/>
      <c r="C228" s="632"/>
      <c r="D228" s="632"/>
      <c r="E228" s="632"/>
      <c r="F228" s="632"/>
      <c r="G228" s="632"/>
      <c r="H228" s="632"/>
      <c r="I228" s="632"/>
      <c r="J228" s="632"/>
      <c r="K228" s="632"/>
      <c r="L228" s="632"/>
      <c r="M228" s="624"/>
      <c r="N228" s="624"/>
      <c r="O228" s="624"/>
      <c r="P228" s="624"/>
      <c r="Q228" s="624"/>
      <c r="R228" s="624"/>
      <c r="S228" s="624"/>
      <c r="T228" s="624"/>
      <c r="U228" s="624"/>
      <c r="V228" s="624"/>
      <c r="W228" s="624"/>
      <c r="X228" s="624"/>
      <c r="Y228" s="624"/>
      <c r="Z228" s="624"/>
    </row>
    <row r="229" s="601" customFormat="1" ht="13.5" customHeight="1" spans="1:26">
      <c r="A229" s="632"/>
      <c r="B229" s="632"/>
      <c r="C229" s="632"/>
      <c r="D229" s="632"/>
      <c r="E229" s="632"/>
      <c r="F229" s="632"/>
      <c r="G229" s="632"/>
      <c r="H229" s="632"/>
      <c r="I229" s="632"/>
      <c r="J229" s="632"/>
      <c r="K229" s="632"/>
      <c r="L229" s="632"/>
      <c r="M229" s="629"/>
      <c r="N229" s="629"/>
      <c r="O229" s="629"/>
      <c r="P229" s="629"/>
      <c r="Q229" s="629"/>
      <c r="R229" s="629"/>
      <c r="S229" s="629"/>
      <c r="T229" s="629"/>
      <c r="U229" s="629"/>
      <c r="V229" s="629"/>
      <c r="W229" s="629"/>
      <c r="X229" s="629"/>
      <c r="Y229" s="629"/>
      <c r="Z229" s="629"/>
    </row>
    <row r="230" s="601" customFormat="1" ht="13.5" customHeight="1" spans="1:26">
      <c r="A230" s="632"/>
      <c r="B230" s="632"/>
      <c r="C230" s="632"/>
      <c r="D230" s="632"/>
      <c r="E230" s="632"/>
      <c r="F230" s="632"/>
      <c r="G230" s="632"/>
      <c r="H230" s="632"/>
      <c r="I230" s="632"/>
      <c r="J230" s="632"/>
      <c r="K230" s="632"/>
      <c r="L230" s="632"/>
      <c r="M230" s="629"/>
      <c r="N230" s="629"/>
      <c r="O230" s="629"/>
      <c r="P230" s="629"/>
      <c r="Q230" s="629"/>
      <c r="R230" s="629"/>
      <c r="S230" s="629"/>
      <c r="T230" s="629"/>
      <c r="U230" s="629"/>
      <c r="V230" s="629"/>
      <c r="W230" s="629"/>
      <c r="X230" s="629"/>
      <c r="Y230" s="629"/>
      <c r="Z230" s="629"/>
    </row>
    <row r="231" s="601" customFormat="1" ht="13.5" customHeight="1" spans="1:26">
      <c r="A231" s="632"/>
      <c r="B231" s="632"/>
      <c r="C231" s="632"/>
      <c r="D231" s="632"/>
      <c r="E231" s="632"/>
      <c r="F231" s="632"/>
      <c r="G231" s="632"/>
      <c r="H231" s="632"/>
      <c r="I231" s="632"/>
      <c r="J231" s="632"/>
      <c r="K231" s="632"/>
      <c r="L231" s="632"/>
      <c r="M231" s="629"/>
      <c r="N231" s="629"/>
      <c r="O231" s="629"/>
      <c r="P231" s="629"/>
      <c r="Q231" s="629"/>
      <c r="R231" s="629"/>
      <c r="S231" s="629"/>
      <c r="T231" s="629"/>
      <c r="U231" s="629"/>
      <c r="V231" s="629"/>
      <c r="W231" s="629"/>
      <c r="X231" s="629"/>
      <c r="Y231" s="629"/>
      <c r="Z231" s="629"/>
    </row>
    <row r="232" s="601" customFormat="1" ht="13.5" customHeight="1" spans="1:26">
      <c r="A232" s="632"/>
      <c r="B232" s="632"/>
      <c r="C232" s="632"/>
      <c r="D232" s="632"/>
      <c r="E232" s="632"/>
      <c r="F232" s="632"/>
      <c r="G232" s="632"/>
      <c r="H232" s="632"/>
      <c r="I232" s="632"/>
      <c r="J232" s="632"/>
      <c r="K232" s="632"/>
      <c r="L232" s="632"/>
      <c r="M232" s="629"/>
      <c r="N232" s="629"/>
      <c r="O232" s="629"/>
      <c r="P232" s="629"/>
      <c r="Q232" s="629"/>
      <c r="R232" s="629"/>
      <c r="S232" s="629"/>
      <c r="T232" s="629"/>
      <c r="U232" s="629"/>
      <c r="V232" s="629"/>
      <c r="W232" s="629"/>
      <c r="X232" s="629"/>
      <c r="Y232" s="629"/>
      <c r="Z232" s="629"/>
    </row>
    <row r="233" s="601" customFormat="1" ht="13.5" customHeight="1" spans="1:26">
      <c r="A233" s="632"/>
      <c r="B233" s="632"/>
      <c r="C233" s="632"/>
      <c r="D233" s="632"/>
      <c r="E233" s="632"/>
      <c r="F233" s="632"/>
      <c r="G233" s="632"/>
      <c r="H233" s="632"/>
      <c r="I233" s="632"/>
      <c r="J233" s="632"/>
      <c r="K233" s="632"/>
      <c r="L233" s="632"/>
      <c r="M233" s="629"/>
      <c r="N233" s="629"/>
      <c r="O233" s="629"/>
      <c r="P233" s="629"/>
      <c r="Q233" s="629"/>
      <c r="R233" s="629"/>
      <c r="S233" s="629"/>
      <c r="T233" s="629"/>
      <c r="U233" s="629"/>
      <c r="V233" s="629"/>
      <c r="W233" s="629"/>
      <c r="X233" s="629"/>
      <c r="Y233" s="629"/>
      <c r="Z233" s="629"/>
    </row>
    <row r="234" s="601" customFormat="1" ht="13.5" customHeight="1" spans="1:26">
      <c r="A234" s="632"/>
      <c r="B234" s="632"/>
      <c r="C234" s="632"/>
      <c r="D234" s="632"/>
      <c r="E234" s="632"/>
      <c r="F234" s="632"/>
      <c r="G234" s="632"/>
      <c r="H234" s="632"/>
      <c r="I234" s="632"/>
      <c r="J234" s="632"/>
      <c r="K234" s="632"/>
      <c r="L234" s="632"/>
      <c r="M234" s="629"/>
      <c r="N234" s="629"/>
      <c r="O234" s="629"/>
      <c r="P234" s="629"/>
      <c r="Q234" s="629"/>
      <c r="R234" s="629"/>
      <c r="S234" s="629"/>
      <c r="T234" s="629"/>
      <c r="U234" s="629"/>
      <c r="V234" s="629"/>
      <c r="W234" s="629"/>
      <c r="X234" s="629"/>
      <c r="Y234" s="629"/>
      <c r="Z234" s="629"/>
    </row>
    <row r="235" s="601" customFormat="1" ht="13.5" customHeight="1" spans="1:26">
      <c r="A235" s="632"/>
      <c r="B235" s="632"/>
      <c r="C235" s="632"/>
      <c r="D235" s="632"/>
      <c r="E235" s="632"/>
      <c r="F235" s="632"/>
      <c r="G235" s="632"/>
      <c r="H235" s="632"/>
      <c r="I235" s="632"/>
      <c r="J235" s="632"/>
      <c r="K235" s="632"/>
      <c r="L235" s="632"/>
      <c r="M235" s="629"/>
      <c r="N235" s="629"/>
      <c r="O235" s="629"/>
      <c r="P235" s="629"/>
      <c r="Q235" s="629"/>
      <c r="R235" s="629"/>
      <c r="S235" s="629"/>
      <c r="T235" s="629"/>
      <c r="U235" s="629"/>
      <c r="V235" s="629"/>
      <c r="W235" s="629"/>
      <c r="X235" s="629"/>
      <c r="Y235" s="629"/>
      <c r="Z235" s="629"/>
    </row>
    <row r="236" s="601" customFormat="1" ht="13.5" customHeight="1" spans="1:26">
      <c r="A236" s="632"/>
      <c r="B236" s="632"/>
      <c r="C236" s="632"/>
      <c r="D236" s="632"/>
      <c r="E236" s="632"/>
      <c r="F236" s="632"/>
      <c r="G236" s="632"/>
      <c r="H236" s="632"/>
      <c r="I236" s="632"/>
      <c r="J236" s="632"/>
      <c r="K236" s="632"/>
      <c r="L236" s="632"/>
      <c r="M236" s="629"/>
      <c r="N236" s="629"/>
      <c r="O236" s="629"/>
      <c r="P236" s="629"/>
      <c r="Q236" s="629"/>
      <c r="R236" s="629"/>
      <c r="S236" s="629"/>
      <c r="T236" s="629"/>
      <c r="U236" s="629"/>
      <c r="V236" s="629"/>
      <c r="W236" s="629"/>
      <c r="X236" s="629"/>
      <c r="Y236" s="629"/>
      <c r="Z236" s="629"/>
    </row>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row r="302" ht="12.75"/>
    <row r="303" ht="12.75"/>
    <row r="304"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row r="329" ht="12.75"/>
    <row r="330" ht="12.75"/>
    <row r="331" ht="12.75"/>
    <row r="332" ht="12.75"/>
    <row r="333" ht="12.75"/>
    <row r="334" ht="12.75"/>
    <row r="335" ht="12.75"/>
    <row r="336" ht="12.75"/>
    <row r="337" ht="12.75"/>
    <row r="338" ht="12.75"/>
    <row r="339" ht="12.75"/>
    <row r="340" ht="12.75"/>
    <row r="341" ht="12.75"/>
    <row r="342" ht="12.75"/>
    <row r="343" ht="12.75"/>
    <row r="344" ht="12.75"/>
    <row r="345" ht="12.75"/>
    <row r="346" ht="12.75"/>
    <row r="347" ht="12.75"/>
    <row r="348" ht="12.75"/>
    <row r="349" ht="12.75"/>
    <row r="350" ht="12.75"/>
    <row r="351" ht="12.75"/>
    <row r="352" ht="12.75"/>
    <row r="353" ht="12.75"/>
    <row r="354" ht="12.75"/>
    <row r="355" ht="12.75"/>
    <row r="356" ht="12.75"/>
    <row r="357" ht="12.75"/>
    <row r="358" ht="12.75"/>
    <row r="359" ht="12.75"/>
    <row r="360" ht="12.75"/>
    <row r="361" ht="12.75"/>
    <row r="362" ht="12.75"/>
    <row r="363" ht="12.75"/>
    <row r="364" ht="12.75"/>
    <row r="365" ht="12.75"/>
    <row r="366" ht="12.75"/>
    <row r="367" ht="12.75"/>
    <row r="368" ht="12.75"/>
    <row r="369" ht="12.75"/>
    <row r="370" ht="12.75"/>
    <row r="371" ht="12.75"/>
    <row r="372" ht="12.75"/>
    <row r="373" ht="12.75"/>
    <row r="374" ht="12.75"/>
    <row r="375" ht="12.75"/>
    <row r="376" ht="12.75"/>
    <row r="377" ht="12.75"/>
    <row r="378" ht="12.75"/>
    <row r="379" ht="12.75"/>
    <row r="380" ht="12.75"/>
    <row r="381" ht="12.75"/>
    <row r="382" ht="12.75"/>
    <row r="383" ht="12.75"/>
    <row r="384"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row r="603" ht="12.75"/>
    <row r="604" ht="12.75"/>
    <row r="605" ht="12.75"/>
    <row r="606" ht="12.75"/>
    <row r="607" ht="12.75"/>
    <row r="608" ht="12.75"/>
    <row r="609" ht="12.75"/>
    <row r="610" ht="12.75"/>
    <row r="611" ht="12.75"/>
    <row r="612" ht="12.75"/>
    <row r="613" ht="12.75"/>
    <row r="614" ht="12.75"/>
    <row r="615" ht="12.75"/>
    <row r="616" ht="12.75"/>
    <row r="617" ht="12.75"/>
    <row r="618" ht="12.75"/>
    <row r="619" ht="12.75"/>
    <row r="620" ht="12.75"/>
    <row r="621" ht="12.75"/>
    <row r="622" ht="12.75"/>
    <row r="623" ht="12.75"/>
    <row r="624" ht="12.75"/>
    <row r="625" ht="12.75"/>
    <row r="626" ht="12.75"/>
    <row r="627" ht="12.75"/>
    <row r="628" ht="12.75"/>
    <row r="629" ht="12.75"/>
    <row r="630" ht="12.75"/>
    <row r="631" ht="12.75"/>
    <row r="632" ht="12.75"/>
    <row r="633" ht="12.75"/>
    <row r="634" ht="12.75"/>
    <row r="635" ht="12.75"/>
    <row r="636" ht="12.75"/>
    <row r="637" ht="12.75"/>
    <row r="638" ht="12.75"/>
    <row r="639" ht="12.75"/>
    <row r="640" ht="12.75"/>
    <row r="641" ht="12.75"/>
    <row r="642" ht="12.75"/>
    <row r="643" ht="12.75"/>
    <row r="644" ht="12.75"/>
    <row r="645" ht="12.75"/>
    <row r="646" ht="12.75"/>
    <row r="647" ht="12.75"/>
    <row r="648" ht="12.75"/>
    <row r="649" ht="12.75"/>
    <row r="650" ht="12.75"/>
    <row r="651" ht="12.75"/>
    <row r="652" ht="12.75"/>
    <row r="653" ht="12.75"/>
    <row r="654" ht="12.75"/>
    <row r="655" ht="12.75"/>
    <row r="656" ht="12.75"/>
    <row r="657" ht="12.75"/>
    <row r="658" ht="12.75"/>
    <row r="659" ht="12.75"/>
    <row r="660" ht="12.75"/>
    <row r="661" ht="12.75"/>
    <row r="662" ht="12.75"/>
    <row r="663" ht="12.75"/>
    <row r="664" ht="12.75"/>
    <row r="665" ht="12.75"/>
    <row r="666" ht="12.75"/>
    <row r="667" ht="12.75"/>
    <row r="668" ht="12.75"/>
    <row r="669" ht="12.75"/>
    <row r="670" ht="12.75"/>
    <row r="671" ht="12.75"/>
    <row r="672" ht="12.75"/>
    <row r="673" ht="12.75"/>
    <row r="674" ht="12.75"/>
    <row r="675" ht="12.75"/>
    <row r="676" ht="12.75"/>
    <row r="677" ht="12.75"/>
    <row r="678" ht="12.75"/>
    <row r="679" ht="12.75"/>
    <row r="680" ht="12.75"/>
    <row r="681" ht="12.75"/>
    <row r="682" ht="12.75"/>
    <row r="683" ht="12.75"/>
    <row r="684" ht="12.75"/>
    <row r="685" ht="12.75"/>
    <row r="686" ht="12.75"/>
    <row r="687" ht="12.75"/>
    <row r="688" ht="12.75"/>
    <row r="689" ht="12.75"/>
    <row r="690" ht="12.75"/>
    <row r="691" ht="12.75"/>
    <row r="692" ht="12.75"/>
    <row r="693" ht="12.75"/>
    <row r="694" ht="12.75"/>
    <row r="695" ht="12.75"/>
    <row r="696" ht="12.75"/>
    <row r="697" ht="12.75"/>
    <row r="698" ht="12.75"/>
    <row r="699" ht="12.75"/>
    <row r="700" ht="12.75"/>
    <row r="701" ht="12.75"/>
    <row r="702" ht="12.75"/>
    <row r="703" ht="12.75"/>
    <row r="704" ht="12.75"/>
    <row r="705" ht="12.75"/>
    <row r="706" ht="12.75"/>
    <row r="707" ht="12.75"/>
    <row r="708" ht="12.75"/>
    <row r="709" ht="12.75"/>
    <row r="710" ht="12.75"/>
    <row r="711" ht="12.75"/>
    <row r="712" ht="12.75"/>
    <row r="713" ht="12.75"/>
    <row r="714" ht="12.75"/>
    <row r="715" ht="12.75"/>
    <row r="716" ht="12.75"/>
    <row r="717" ht="12.75"/>
    <row r="718" ht="12.75"/>
    <row r="719" ht="12.75"/>
    <row r="720" ht="12.75"/>
    <row r="721" ht="12.75"/>
    <row r="722" ht="12.75"/>
    <row r="723" ht="12.75"/>
    <row r="724" ht="12.75"/>
    <row r="725" ht="12.75"/>
    <row r="726" ht="12.75"/>
    <row r="727" ht="12.75"/>
    <row r="728" ht="12.75"/>
    <row r="729" ht="12.75"/>
    <row r="730" ht="12.75"/>
    <row r="731" ht="12.75"/>
    <row r="732" ht="12.75"/>
    <row r="733" ht="12.75"/>
    <row r="734" ht="12.75"/>
    <row r="735" ht="12.75"/>
    <row r="736" ht="12.75"/>
    <row r="737" ht="12.75"/>
    <row r="738" ht="12.75"/>
    <row r="739" ht="12.75"/>
    <row r="740" ht="12.75"/>
    <row r="741" ht="12.75"/>
    <row r="742" ht="12.75"/>
    <row r="743" ht="12.75"/>
    <row r="744" ht="12.75"/>
    <row r="745" ht="12.75"/>
    <row r="746" ht="12.75"/>
    <row r="747" ht="12.75"/>
    <row r="748" ht="12.75"/>
    <row r="749" ht="12.75"/>
    <row r="750" ht="12.75"/>
    <row r="751" ht="12.75"/>
    <row r="752" ht="12.75"/>
    <row r="753" ht="12.75"/>
    <row r="754" ht="12.75"/>
    <row r="755" ht="12.75"/>
    <row r="756" ht="12.75"/>
    <row r="757" ht="12.75"/>
    <row r="758" ht="12.75"/>
    <row r="759" ht="12.75"/>
    <row r="760" ht="12.75"/>
    <row r="761" ht="12.75"/>
    <row r="762" ht="12.75"/>
    <row r="763" ht="12.75"/>
    <row r="764" ht="12.75"/>
    <row r="765" ht="12.75"/>
    <row r="766" ht="12.75"/>
    <row r="767" ht="12.75"/>
    <row r="768" ht="12.75"/>
    <row r="769" ht="12.75"/>
    <row r="770" ht="12.75"/>
    <row r="771" ht="12.75"/>
    <row r="772" ht="12.75"/>
    <row r="773" ht="12.75"/>
    <row r="774" ht="12.75"/>
    <row r="775" ht="12.75"/>
    <row r="776" ht="12.75"/>
    <row r="777" ht="12.75"/>
    <row r="778" ht="12.75"/>
    <row r="779" ht="12.75"/>
    <row r="780" ht="12.75"/>
    <row r="781" ht="12.75"/>
    <row r="782" ht="12.75"/>
    <row r="783" ht="12.75"/>
    <row r="784" ht="12.75"/>
    <row r="785" ht="12.75"/>
    <row r="786" ht="12.75"/>
    <row r="787" ht="12.75"/>
    <row r="788" ht="12.75"/>
    <row r="789" ht="12.75"/>
    <row r="790" ht="12.75"/>
    <row r="791" ht="12.75"/>
    <row r="792" ht="12.75"/>
    <row r="793" ht="12.75"/>
    <row r="794" ht="12.75"/>
    <row r="795" ht="12.75"/>
    <row r="796" ht="12.75"/>
    <row r="797" ht="12.75"/>
    <row r="798" ht="12.75"/>
    <row r="799" ht="12.75"/>
    <row r="800" ht="12.75"/>
    <row r="801" ht="12.75"/>
    <row r="802" ht="12.75"/>
    <row r="803" ht="12.75"/>
    <row r="804" ht="12.75"/>
    <row r="805" ht="12.75"/>
    <row r="806" ht="12.75"/>
    <row r="807" ht="12.75"/>
    <row r="808" ht="12.75"/>
    <row r="809" ht="12.75"/>
    <row r="810" ht="12.75"/>
    <row r="811" ht="12.75"/>
    <row r="812" ht="12.75"/>
    <row r="813" ht="12.75"/>
    <row r="814" ht="12.75"/>
    <row r="815" ht="12.75"/>
    <row r="816" ht="12.75"/>
    <row r="817" ht="12.75"/>
    <row r="818" ht="12.75"/>
    <row r="819" ht="12.75"/>
    <row r="820" ht="12.75"/>
    <row r="821" ht="12.75"/>
    <row r="822" ht="12.75"/>
    <row r="823" ht="12.75"/>
    <row r="824" ht="12.75"/>
    <row r="825" ht="12.75"/>
    <row r="826" ht="12.75"/>
    <row r="827" ht="12.75"/>
    <row r="828" ht="12.75"/>
    <row r="829" ht="12.75"/>
    <row r="830" ht="12.75"/>
    <row r="831" ht="12.75"/>
    <row r="832" ht="12.75"/>
    <row r="833" ht="12.75"/>
    <row r="834" ht="12.75"/>
    <row r="835" ht="12.75"/>
    <row r="836" ht="12.75"/>
    <row r="837" ht="12.75"/>
    <row r="838" ht="12.75"/>
    <row r="839" ht="12.75"/>
    <row r="840" ht="12.75"/>
    <row r="841" ht="12.75"/>
    <row r="842" ht="12.75"/>
    <row r="843" ht="12.75"/>
    <row r="844" ht="12.75"/>
    <row r="845" ht="12.75"/>
    <row r="846" ht="12.75"/>
    <row r="847" ht="12.75"/>
    <row r="848" ht="12.75"/>
    <row r="849" ht="12.75"/>
    <row r="850" ht="12.75"/>
    <row r="851" ht="12.75"/>
    <row r="852" ht="12.75"/>
    <row r="853" ht="12.75"/>
    <row r="854" ht="12.75"/>
    <row r="855" ht="12.75"/>
    <row r="856" ht="12.75"/>
    <row r="857" ht="12.75"/>
    <row r="858" ht="12.75"/>
    <row r="859" ht="12.75"/>
    <row r="860" ht="12.75"/>
    <row r="861" ht="12.75"/>
    <row r="862" ht="12.75"/>
    <row r="863" ht="12.75"/>
    <row r="864" ht="12.75"/>
    <row r="865" ht="12.75"/>
    <row r="866" ht="12.75"/>
    <row r="867" ht="12.75"/>
    <row r="868" ht="12.75"/>
    <row r="869" ht="12.75"/>
    <row r="870" ht="12.75"/>
    <row r="871" ht="12.75"/>
    <row r="872" ht="12.75"/>
    <row r="873" ht="12.75"/>
    <row r="874" ht="12.75"/>
    <row r="875" ht="12.75"/>
    <row r="876" ht="12.75"/>
    <row r="877" ht="12.75"/>
    <row r="878" ht="12.75"/>
    <row r="879" ht="12.75"/>
    <row r="880" ht="12.75"/>
    <row r="881" ht="12.75"/>
    <row r="882" ht="12.75"/>
  </sheetData>
  <mergeCells count="40">
    <mergeCell ref="A1:L1"/>
    <mergeCell ref="D2:E2"/>
    <mergeCell ref="D3:E3"/>
    <mergeCell ref="D4:E4"/>
    <mergeCell ref="D5:E5"/>
    <mergeCell ref="A49:L49"/>
    <mergeCell ref="D50:E50"/>
    <mergeCell ref="D51:E51"/>
    <mergeCell ref="D52:E52"/>
    <mergeCell ref="D53:E53"/>
    <mergeCell ref="A96:L96"/>
    <mergeCell ref="D97:E97"/>
    <mergeCell ref="D98:E98"/>
    <mergeCell ref="D99:E99"/>
    <mergeCell ref="D100:E100"/>
    <mergeCell ref="A143:L143"/>
    <mergeCell ref="D144:E144"/>
    <mergeCell ref="D145:E145"/>
    <mergeCell ref="D146:E146"/>
    <mergeCell ref="D147:E147"/>
    <mergeCell ref="A190:L190"/>
    <mergeCell ref="D191:E191"/>
    <mergeCell ref="D192:E192"/>
    <mergeCell ref="D193:E193"/>
    <mergeCell ref="D194:E194"/>
    <mergeCell ref="F2:L5"/>
    <mergeCell ref="A6:L7"/>
    <mergeCell ref="A8:L48"/>
    <mergeCell ref="F50:L53"/>
    <mergeCell ref="A54:L55"/>
    <mergeCell ref="A56:L95"/>
    <mergeCell ref="F97:L100"/>
    <mergeCell ref="A101:L102"/>
    <mergeCell ref="A103:L142"/>
    <mergeCell ref="F144:L147"/>
    <mergeCell ref="A195:L196"/>
    <mergeCell ref="A197:L236"/>
    <mergeCell ref="A148:L149"/>
    <mergeCell ref="A150:L189"/>
    <mergeCell ref="F191:L194"/>
  </mergeCells>
  <printOptions horizontalCentered="1" verticalCentered="1"/>
  <pageMargins left="0.5" right="0.5" top="0.5" bottom="0.5" header="0" footer="0"/>
  <pageSetup paperSize="1" scale="80" fitToWidth="0" fitToHeight="0" pageOrder="overThenDown" orientation="landscape"/>
  <headerFooter/>
  <rowBreaks count="2" manualBreakCount="2">
    <brk id="48" max="11" man="1"/>
    <brk id="189" max="11" man="1"/>
  </rowBreak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008"/>
  <sheetViews>
    <sheetView view="pageBreakPreview" zoomScaleNormal="100" topLeftCell="C1" workbookViewId="0">
      <selection activeCell="H9" sqref="H9:H29"/>
    </sheetView>
  </sheetViews>
  <sheetFormatPr defaultColWidth="14.4513274336283" defaultRowHeight="15" customHeight="1"/>
  <cols>
    <col min="1" max="1" width="16.2654867256637" style="525" customWidth="1"/>
    <col min="2" max="2" width="14.8141592920354" style="525" customWidth="1"/>
    <col min="3" max="4" width="28.2654867256637" style="525" customWidth="1"/>
    <col min="5" max="5" width="16.6637168141593" style="525" customWidth="1"/>
    <col min="6" max="6" width="4.6283185840708" style="525" hidden="1" customWidth="1"/>
    <col min="7" max="12" width="10" style="583" customWidth="1"/>
    <col min="13" max="13" width="9.6283185840708" style="525" customWidth="1"/>
    <col min="14" max="14" width="7.45132743362832" style="525" customWidth="1"/>
    <col min="15" max="15" width="11.4513274336283" style="525" customWidth="1"/>
    <col min="16" max="16" width="10.9115044247788" style="525" customWidth="1"/>
    <col min="17" max="17" width="1.44247787610619" style="525" customWidth="1"/>
    <col min="18" max="18" width="13.6283185840708" style="525" customWidth="1"/>
    <col min="19" max="16384" width="14.4513274336283" style="525"/>
  </cols>
  <sheetData>
    <row r="1" s="525" customFormat="1" ht="30" customHeight="1" spans="1:12">
      <c r="A1" s="528"/>
      <c r="B1" s="528"/>
      <c r="C1" s="529"/>
      <c r="D1" s="529"/>
      <c r="E1" s="529"/>
      <c r="F1" s="530"/>
      <c r="G1" s="584"/>
      <c r="H1" s="585"/>
      <c r="I1" s="585"/>
      <c r="J1" s="585"/>
      <c r="K1" s="585"/>
      <c r="L1" s="585"/>
    </row>
    <row r="2" s="525" customFormat="1" ht="15.75" customHeight="1" spans="1:12">
      <c r="A2" s="533" t="str">
        <f>'[3]Style Summary Cover Page'!$A$2</f>
        <v>STYLE NAME:</v>
      </c>
      <c r="B2" s="534" t="str">
        <f>'[3]Style Summary Cover Page'!$B$2</f>
        <v>MAI DRESS</v>
      </c>
      <c r="C2" s="535" t="s">
        <v>23</v>
      </c>
      <c r="D2" s="536" t="s">
        <v>24</v>
      </c>
      <c r="E2" s="586"/>
      <c r="F2" s="537" t="s">
        <v>25</v>
      </c>
      <c r="G2" s="587"/>
      <c r="H2" s="587"/>
      <c r="I2" s="587"/>
      <c r="J2" s="587"/>
      <c r="K2" s="587"/>
      <c r="L2" s="596"/>
    </row>
    <row r="3" s="525" customFormat="1" ht="15.75" customHeight="1" spans="1:12">
      <c r="A3" s="533" t="str">
        <f>'[3]Style Summary Cover Page'!$A$3</f>
        <v>DATE CREATED:</v>
      </c>
      <c r="B3" s="539">
        <f>'[3]Style Summary Cover Page'!$B$3</f>
        <v>45400</v>
      </c>
      <c r="C3" s="535" t="s">
        <v>26</v>
      </c>
      <c r="D3" s="536" t="s">
        <v>27</v>
      </c>
      <c r="E3" s="586"/>
      <c r="F3" s="540"/>
      <c r="G3" s="588"/>
      <c r="H3" s="588"/>
      <c r="I3" s="588"/>
      <c r="J3" s="588"/>
      <c r="K3" s="588"/>
      <c r="L3" s="596"/>
    </row>
    <row r="4" s="525" customFormat="1" ht="15.75" customHeight="1" spans="1:12">
      <c r="A4" s="533" t="str">
        <f>'[3]Style Summary Cover Page'!$A$4</f>
        <v>SEASON:</v>
      </c>
      <c r="B4" s="534" t="str">
        <f>'[3]Style Summary Cover Page'!$B$4</f>
        <v>SPRING 25</v>
      </c>
      <c r="C4" s="535" t="s">
        <v>17</v>
      </c>
      <c r="D4" s="536" t="s">
        <v>28</v>
      </c>
      <c r="E4" s="586"/>
      <c r="F4" s="540"/>
      <c r="G4" s="588"/>
      <c r="H4" s="588"/>
      <c r="I4" s="588"/>
      <c r="J4" s="588"/>
      <c r="K4" s="588"/>
      <c r="L4" s="596"/>
    </row>
    <row r="5" s="525" customFormat="1" ht="15.75" customHeight="1" spans="1:12">
      <c r="A5" s="533" t="str">
        <f>'[3]Style Summary Cover Page'!$A$5</f>
        <v>DELIVERY:</v>
      </c>
      <c r="B5" s="542" t="str">
        <f>'[3]Style Summary Cover Page'!$B$5</f>
        <v>N/A</v>
      </c>
      <c r="C5" s="535" t="s">
        <v>21</v>
      </c>
      <c r="D5" s="536" t="s">
        <v>22</v>
      </c>
      <c r="E5" s="586"/>
      <c r="F5" s="540"/>
      <c r="G5" s="588"/>
      <c r="H5" s="588"/>
      <c r="I5" s="588"/>
      <c r="J5" s="588"/>
      <c r="K5" s="588"/>
      <c r="L5" s="596"/>
    </row>
    <row r="6" s="525" customFormat="1" ht="15.75" customHeight="1" spans="1:12">
      <c r="A6" s="533" t="str">
        <f>'[3]Style Summary Cover Page'!$A$6</f>
        <v>SIZE RANGE:</v>
      </c>
      <c r="B6" s="543" t="s">
        <v>29</v>
      </c>
      <c r="C6" s="535" t="s">
        <v>13</v>
      </c>
      <c r="D6" s="536" t="s">
        <v>30</v>
      </c>
      <c r="E6" s="586"/>
      <c r="F6" s="544"/>
      <c r="G6" s="589"/>
      <c r="H6" s="589"/>
      <c r="I6" s="589"/>
      <c r="J6" s="589"/>
      <c r="K6" s="589"/>
      <c r="L6" s="589"/>
    </row>
    <row r="7" s="525" customFormat="1" ht="15.75" customHeight="1" spans="1:12">
      <c r="A7" s="546" t="s">
        <v>31</v>
      </c>
      <c r="B7" s="547"/>
      <c r="C7" s="547"/>
      <c r="D7" s="548"/>
      <c r="E7" s="548" t="s">
        <v>32</v>
      </c>
      <c r="F7" s="548" t="s">
        <v>33</v>
      </c>
      <c r="G7" s="590" t="s">
        <v>34</v>
      </c>
      <c r="H7" s="591" t="s">
        <v>30</v>
      </c>
      <c r="I7" s="597" t="s">
        <v>35</v>
      </c>
      <c r="J7" s="590" t="s">
        <v>36</v>
      </c>
      <c r="K7" s="590" t="s">
        <v>37</v>
      </c>
      <c r="L7" s="598" t="s">
        <v>38</v>
      </c>
    </row>
    <row r="8" s="525" customFormat="1" customHeight="1" spans="1:12">
      <c r="A8" s="551"/>
      <c r="B8" s="552"/>
      <c r="C8" s="552"/>
      <c r="D8" s="553"/>
      <c r="E8" s="553"/>
      <c r="F8" s="553"/>
      <c r="G8" s="592"/>
      <c r="H8" s="592"/>
      <c r="I8" s="592"/>
      <c r="J8" s="592"/>
      <c r="K8" s="592"/>
      <c r="L8" s="599"/>
    </row>
    <row r="9" s="525" customFormat="1" ht="31" customHeight="1" spans="1:12">
      <c r="A9" s="555" t="s">
        <v>39</v>
      </c>
      <c r="B9" s="556"/>
      <c r="C9" s="556"/>
      <c r="D9" s="557" t="s">
        <v>40</v>
      </c>
      <c r="E9" s="558">
        <v>44930</v>
      </c>
      <c r="F9" s="559">
        <f>SUM(G9-1/4)</f>
        <v>8.125</v>
      </c>
      <c r="G9" s="593">
        <f t="shared" ref="G9:G12" si="0">SUM(H9-1/8)</f>
        <v>8.375</v>
      </c>
      <c r="H9" s="593">
        <v>8.5</v>
      </c>
      <c r="I9" s="593">
        <f t="shared" ref="I9:L9" si="1">SUM(H9+0.125)</f>
        <v>8.625</v>
      </c>
      <c r="J9" s="593">
        <f t="shared" si="1"/>
        <v>8.75</v>
      </c>
      <c r="K9" s="593">
        <f t="shared" si="1"/>
        <v>8.875</v>
      </c>
      <c r="L9" s="593">
        <f t="shared" si="1"/>
        <v>9</v>
      </c>
    </row>
    <row r="10" s="525" customFormat="1" ht="37" customHeight="1" spans="1:12">
      <c r="A10" s="555" t="s">
        <v>41</v>
      </c>
      <c r="B10" s="556"/>
      <c r="C10" s="556"/>
      <c r="D10" s="561" t="s">
        <v>42</v>
      </c>
      <c r="E10" s="562">
        <v>44930</v>
      </c>
      <c r="F10" s="559">
        <f>SUM(G10-1/8)</f>
        <v>9.125</v>
      </c>
      <c r="G10" s="593">
        <f t="shared" ref="G10:G15" si="2">SUM(H10-1/4)</f>
        <v>9.25</v>
      </c>
      <c r="H10" s="593">
        <v>9.5</v>
      </c>
      <c r="I10" s="593">
        <f t="shared" ref="I10:L10" si="3">SUM(H10+0.25)</f>
        <v>9.75</v>
      </c>
      <c r="J10" s="593">
        <f t="shared" si="3"/>
        <v>10</v>
      </c>
      <c r="K10" s="593">
        <f t="shared" si="3"/>
        <v>10.25</v>
      </c>
      <c r="L10" s="593">
        <f t="shared" si="3"/>
        <v>10.5</v>
      </c>
    </row>
    <row r="11" s="525" customFormat="1" ht="27" customHeight="1" spans="1:12">
      <c r="A11" s="563" t="s">
        <v>43</v>
      </c>
      <c r="B11" s="564"/>
      <c r="C11" s="564"/>
      <c r="D11" s="565" t="s">
        <v>44</v>
      </c>
      <c r="E11" s="562"/>
      <c r="F11" s="559"/>
      <c r="G11" s="593">
        <f t="shared" si="0"/>
        <v>6.625</v>
      </c>
      <c r="H11" s="593">
        <v>6.75</v>
      </c>
      <c r="I11" s="593">
        <f t="shared" ref="I11:L11" si="4">SUM(H11+0.125)</f>
        <v>6.875</v>
      </c>
      <c r="J11" s="593">
        <f t="shared" si="4"/>
        <v>7</v>
      </c>
      <c r="K11" s="593">
        <f t="shared" si="4"/>
        <v>7.125</v>
      </c>
      <c r="L11" s="593">
        <f t="shared" si="4"/>
        <v>7.25</v>
      </c>
    </row>
    <row r="12" s="525" customFormat="1" ht="25" customHeight="1" spans="1:12">
      <c r="A12" s="555" t="s">
        <v>45</v>
      </c>
      <c r="B12" s="556"/>
      <c r="C12" s="556"/>
      <c r="D12" s="565" t="s">
        <v>46</v>
      </c>
      <c r="E12" s="562">
        <v>44930</v>
      </c>
      <c r="F12" s="559">
        <f>SUM(G12-1/8)</f>
        <v>5.75</v>
      </c>
      <c r="G12" s="593">
        <f t="shared" si="0"/>
        <v>5.875</v>
      </c>
      <c r="H12" s="593">
        <v>6</v>
      </c>
      <c r="I12" s="593">
        <f t="shared" ref="I12:L12" si="5">SUM(H12+0.125)</f>
        <v>6.125</v>
      </c>
      <c r="J12" s="593">
        <f t="shared" si="5"/>
        <v>6.25</v>
      </c>
      <c r="K12" s="593">
        <f t="shared" si="5"/>
        <v>6.375</v>
      </c>
      <c r="L12" s="593">
        <f t="shared" si="5"/>
        <v>6.5</v>
      </c>
    </row>
    <row r="13" s="525" customFormat="1" ht="40" customHeight="1" spans="1:12">
      <c r="A13" s="555" t="s">
        <v>47</v>
      </c>
      <c r="B13" s="556"/>
      <c r="C13" s="556"/>
      <c r="D13" s="561" t="s">
        <v>48</v>
      </c>
      <c r="E13" s="566">
        <v>44928</v>
      </c>
      <c r="F13" s="567">
        <f>SUM(G13-0.25)</f>
        <v>44</v>
      </c>
      <c r="G13" s="593">
        <f t="shared" si="2"/>
        <v>44.25</v>
      </c>
      <c r="H13" s="593">
        <v>44.5</v>
      </c>
      <c r="I13" s="593">
        <f t="shared" ref="I13:I15" si="6">SUM(H13+0.25)</f>
        <v>44.75</v>
      </c>
      <c r="J13" s="593">
        <f t="shared" ref="J13:J15" si="7">SUM(I13+0.25)</f>
        <v>45</v>
      </c>
      <c r="K13" s="593">
        <f t="shared" ref="K13:K15" si="8">SUM(J13+0)</f>
        <v>45</v>
      </c>
      <c r="L13" s="593">
        <f t="shared" ref="L13:L15" si="9">SUM(K13+0)</f>
        <v>45</v>
      </c>
    </row>
    <row r="14" s="525" customFormat="1" ht="39" customHeight="1" spans="1:12">
      <c r="A14" s="563" t="s">
        <v>49</v>
      </c>
      <c r="B14" s="564"/>
      <c r="C14" s="564"/>
      <c r="D14" s="561" t="s">
        <v>50</v>
      </c>
      <c r="E14" s="566"/>
      <c r="F14" s="567"/>
      <c r="G14" s="593">
        <f t="shared" si="2"/>
        <v>44.75</v>
      </c>
      <c r="H14" s="593">
        <v>45</v>
      </c>
      <c r="I14" s="593">
        <f t="shared" si="6"/>
        <v>45.25</v>
      </c>
      <c r="J14" s="593">
        <f t="shared" si="7"/>
        <v>45.5</v>
      </c>
      <c r="K14" s="593">
        <f t="shared" si="8"/>
        <v>45.5</v>
      </c>
      <c r="L14" s="593">
        <f t="shared" si="9"/>
        <v>45.5</v>
      </c>
    </row>
    <row r="15" s="525" customFormat="1" ht="41" customHeight="1" spans="1:12">
      <c r="A15" s="555" t="s">
        <v>51</v>
      </c>
      <c r="B15" s="556"/>
      <c r="C15" s="556"/>
      <c r="D15" s="561" t="s">
        <v>52</v>
      </c>
      <c r="E15" s="566">
        <v>44928</v>
      </c>
      <c r="F15" s="567">
        <f>SUM(G15-0.25)</f>
        <v>44.5</v>
      </c>
      <c r="G15" s="593">
        <f t="shared" si="2"/>
        <v>44.75</v>
      </c>
      <c r="H15" s="593">
        <v>45</v>
      </c>
      <c r="I15" s="593">
        <f t="shared" si="6"/>
        <v>45.25</v>
      </c>
      <c r="J15" s="593">
        <f t="shared" si="7"/>
        <v>45.5</v>
      </c>
      <c r="K15" s="593">
        <f t="shared" si="8"/>
        <v>45.5</v>
      </c>
      <c r="L15" s="593">
        <f t="shared" si="9"/>
        <v>45.5</v>
      </c>
    </row>
    <row r="16" s="525" customFormat="1" ht="24" customHeight="1" spans="1:12">
      <c r="A16" s="568" t="s">
        <v>53</v>
      </c>
      <c r="B16" s="569"/>
      <c r="C16" s="569"/>
      <c r="D16" s="561" t="s">
        <v>54</v>
      </c>
      <c r="E16" s="566"/>
      <c r="F16" s="567"/>
      <c r="G16" s="593">
        <f>H16-0</f>
        <v>4.5</v>
      </c>
      <c r="H16" s="593">
        <v>4.5</v>
      </c>
      <c r="I16" s="593">
        <f t="shared" ref="I16:L16" si="10">H16+0</f>
        <v>4.5</v>
      </c>
      <c r="J16" s="593">
        <f t="shared" si="10"/>
        <v>4.5</v>
      </c>
      <c r="K16" s="593">
        <f t="shared" si="10"/>
        <v>4.5</v>
      </c>
      <c r="L16" s="593">
        <f t="shared" si="10"/>
        <v>4.5</v>
      </c>
    </row>
    <row r="17" s="525" customFormat="1" ht="34" customHeight="1" spans="1:12">
      <c r="A17" s="563" t="s">
        <v>55</v>
      </c>
      <c r="B17" s="570"/>
      <c r="C17" s="570"/>
      <c r="D17" s="561" t="s">
        <v>56</v>
      </c>
      <c r="E17" s="566"/>
      <c r="F17" s="567"/>
      <c r="G17" s="593">
        <f>SUM(H17-1/4)</f>
        <v>3</v>
      </c>
      <c r="H17" s="593">
        <v>3.25</v>
      </c>
      <c r="I17" s="593">
        <f t="shared" ref="I17:L17" si="11">SUM(H17+0.25)</f>
        <v>3.5</v>
      </c>
      <c r="J17" s="593">
        <f t="shared" si="11"/>
        <v>3.75</v>
      </c>
      <c r="K17" s="593">
        <f t="shared" si="11"/>
        <v>4</v>
      </c>
      <c r="L17" s="593">
        <f t="shared" si="11"/>
        <v>4.25</v>
      </c>
    </row>
    <row r="18" s="525" customFormat="1" ht="36" customHeight="1" spans="1:12">
      <c r="A18" s="555" t="s">
        <v>57</v>
      </c>
      <c r="B18" s="556"/>
      <c r="C18" s="556"/>
      <c r="D18" s="561" t="s">
        <v>58</v>
      </c>
      <c r="E18" s="566">
        <v>44928</v>
      </c>
      <c r="F18" s="571">
        <f t="shared" ref="F18:F25" si="12">SUM(G18-1)</f>
        <v>11.125</v>
      </c>
      <c r="G18" s="594">
        <f>SUM(H18-5/8)</f>
        <v>12.125</v>
      </c>
      <c r="H18" s="594">
        <v>12.75</v>
      </c>
      <c r="I18" s="594">
        <f t="shared" ref="I18:L18" si="13">SUM(H18+5/8)</f>
        <v>13.375</v>
      </c>
      <c r="J18" s="594">
        <f t="shared" si="13"/>
        <v>14</v>
      </c>
      <c r="K18" s="594">
        <f t="shared" si="13"/>
        <v>14.625</v>
      </c>
      <c r="L18" s="594">
        <f t="shared" si="13"/>
        <v>15.25</v>
      </c>
    </row>
    <row r="19" s="525" customFormat="1" ht="22" customHeight="1" spans="1:12">
      <c r="A19" s="572" t="s">
        <v>59</v>
      </c>
      <c r="B19" s="573"/>
      <c r="C19" s="573"/>
      <c r="D19" s="561" t="s">
        <v>60</v>
      </c>
      <c r="E19" s="566"/>
      <c r="F19" s="571"/>
      <c r="G19" s="593">
        <f>SUM(H19-1/4)</f>
        <v>3.75</v>
      </c>
      <c r="H19" s="593">
        <v>4</v>
      </c>
      <c r="I19" s="593">
        <f t="shared" ref="I19:L19" si="14">SUM(H19+0.25)</f>
        <v>4.25</v>
      </c>
      <c r="J19" s="593">
        <f t="shared" si="14"/>
        <v>4.5</v>
      </c>
      <c r="K19" s="593">
        <f t="shared" si="14"/>
        <v>4.75</v>
      </c>
      <c r="L19" s="593">
        <f t="shared" si="14"/>
        <v>5</v>
      </c>
    </row>
    <row r="20" s="525" customFormat="1" ht="22" customHeight="1" spans="1:12">
      <c r="A20" s="555" t="s">
        <v>61</v>
      </c>
      <c r="B20" s="556"/>
      <c r="C20" s="556"/>
      <c r="D20" s="561" t="s">
        <v>62</v>
      </c>
      <c r="E20" s="574">
        <v>0.125</v>
      </c>
      <c r="F20" s="575"/>
      <c r="G20" s="593">
        <f>SUM(H20-1/2)</f>
        <v>7</v>
      </c>
      <c r="H20" s="595">
        <v>7.5</v>
      </c>
      <c r="I20" s="600">
        <f t="shared" ref="I20:L20" si="15">SUM(H20+0.5)</f>
        <v>8</v>
      </c>
      <c r="J20" s="600">
        <f>SUM(I20+0.625)</f>
        <v>8.625</v>
      </c>
      <c r="K20" s="600">
        <f t="shared" si="15"/>
        <v>9.125</v>
      </c>
      <c r="L20" s="600">
        <f t="shared" si="15"/>
        <v>9.625</v>
      </c>
    </row>
    <row r="21" s="525" customFormat="1" ht="38" customHeight="1" spans="1:12">
      <c r="A21" s="555" t="s">
        <v>63</v>
      </c>
      <c r="B21" s="556"/>
      <c r="C21" s="556"/>
      <c r="D21" s="561" t="s">
        <v>64</v>
      </c>
      <c r="E21" s="566">
        <v>44928</v>
      </c>
      <c r="F21" s="571">
        <f t="shared" si="12"/>
        <v>31.5</v>
      </c>
      <c r="G21" s="594">
        <f t="shared" ref="G21:G25" si="16">SUM(H21-2)</f>
        <v>32.5</v>
      </c>
      <c r="H21" s="594">
        <v>34.5</v>
      </c>
      <c r="I21" s="594">
        <f t="shared" ref="I21:L21" si="17">SUM(H21+2)</f>
        <v>36.5</v>
      </c>
      <c r="J21" s="594">
        <f t="shared" ref="J21:J25" si="18">SUM(I21+2.5)</f>
        <v>39</v>
      </c>
      <c r="K21" s="594">
        <f t="shared" si="17"/>
        <v>41</v>
      </c>
      <c r="L21" s="594">
        <f t="shared" si="17"/>
        <v>43</v>
      </c>
    </row>
    <row r="22" s="525" customFormat="1" ht="23" customHeight="1" spans="1:12">
      <c r="A22" s="563" t="s">
        <v>65</v>
      </c>
      <c r="B22" s="564"/>
      <c r="C22" s="564"/>
      <c r="D22" s="561" t="s">
        <v>66</v>
      </c>
      <c r="E22" s="566">
        <v>44928</v>
      </c>
      <c r="F22" s="571">
        <f t="shared" si="12"/>
        <v>25.5</v>
      </c>
      <c r="G22" s="594">
        <f t="shared" si="16"/>
        <v>26.5</v>
      </c>
      <c r="H22" s="594">
        <v>28.5</v>
      </c>
      <c r="I22" s="594">
        <f t="shared" ref="I22:L22" si="19">SUM(H22+2)</f>
        <v>30.5</v>
      </c>
      <c r="J22" s="594">
        <f t="shared" si="18"/>
        <v>33</v>
      </c>
      <c r="K22" s="594">
        <f t="shared" si="19"/>
        <v>35</v>
      </c>
      <c r="L22" s="594">
        <f t="shared" si="19"/>
        <v>37</v>
      </c>
    </row>
    <row r="23" s="525" customFormat="1" ht="23" customHeight="1" spans="1:12">
      <c r="A23" s="563" t="s">
        <v>67</v>
      </c>
      <c r="B23" s="564"/>
      <c r="C23" s="564"/>
      <c r="D23" s="561" t="s">
        <v>68</v>
      </c>
      <c r="E23" s="566">
        <v>44928</v>
      </c>
      <c r="F23" s="571">
        <f t="shared" si="12"/>
        <v>35</v>
      </c>
      <c r="G23" s="594">
        <f t="shared" si="16"/>
        <v>36</v>
      </c>
      <c r="H23" s="594">
        <v>38</v>
      </c>
      <c r="I23" s="594">
        <f t="shared" ref="I23:L23" si="20">SUM(H23+2)</f>
        <v>40</v>
      </c>
      <c r="J23" s="594">
        <f t="shared" si="18"/>
        <v>42.5</v>
      </c>
      <c r="K23" s="594">
        <f t="shared" si="20"/>
        <v>44.5</v>
      </c>
      <c r="L23" s="594">
        <f t="shared" si="20"/>
        <v>46.5</v>
      </c>
    </row>
    <row r="24" s="525" customFormat="1" ht="23" customHeight="1" spans="1:12">
      <c r="A24" s="563" t="s">
        <v>69</v>
      </c>
      <c r="B24" s="564"/>
      <c r="C24" s="564"/>
      <c r="D24" s="561" t="s">
        <v>70</v>
      </c>
      <c r="E24" s="566">
        <v>44928</v>
      </c>
      <c r="F24" s="571">
        <f t="shared" si="12"/>
        <v>77</v>
      </c>
      <c r="G24" s="594">
        <f t="shared" si="16"/>
        <v>78</v>
      </c>
      <c r="H24" s="594">
        <v>80</v>
      </c>
      <c r="I24" s="594">
        <f t="shared" ref="I24:L24" si="21">SUM(H24+2)</f>
        <v>82</v>
      </c>
      <c r="J24" s="594">
        <f t="shared" si="18"/>
        <v>84.5</v>
      </c>
      <c r="K24" s="594">
        <f t="shared" si="21"/>
        <v>86.5</v>
      </c>
      <c r="L24" s="594">
        <f t="shared" si="21"/>
        <v>88.5</v>
      </c>
    </row>
    <row r="25" s="525" customFormat="1" ht="23" customHeight="1" spans="1:12">
      <c r="A25" s="563" t="s">
        <v>71</v>
      </c>
      <c r="B25" s="564"/>
      <c r="C25" s="564"/>
      <c r="D25" s="561" t="s">
        <v>72</v>
      </c>
      <c r="E25" s="566">
        <v>44928</v>
      </c>
      <c r="F25" s="571">
        <f t="shared" si="12"/>
        <v>70</v>
      </c>
      <c r="G25" s="594">
        <f t="shared" si="16"/>
        <v>71</v>
      </c>
      <c r="H25" s="594">
        <v>73</v>
      </c>
      <c r="I25" s="594">
        <f t="shared" ref="I25:L25" si="22">SUM(H25+2)</f>
        <v>75</v>
      </c>
      <c r="J25" s="594">
        <f t="shared" si="18"/>
        <v>77.5</v>
      </c>
      <c r="K25" s="594">
        <f t="shared" si="22"/>
        <v>79.5</v>
      </c>
      <c r="L25" s="594">
        <f t="shared" si="22"/>
        <v>81.5</v>
      </c>
    </row>
    <row r="26" s="525" customFormat="1" ht="23" customHeight="1" spans="1:12">
      <c r="A26" s="555" t="s">
        <v>73</v>
      </c>
      <c r="B26" s="556"/>
      <c r="C26" s="556"/>
      <c r="D26" s="576" t="s">
        <v>74</v>
      </c>
      <c r="E26" s="577">
        <v>0.25</v>
      </c>
      <c r="F26" s="567">
        <f>SUM(G26-0.25)</f>
        <v>30.5</v>
      </c>
      <c r="G26" s="593">
        <f>SUM(H26-1/4)</f>
        <v>30.75</v>
      </c>
      <c r="H26" s="593">
        <v>31</v>
      </c>
      <c r="I26" s="593">
        <f>SUM(H26+0.25)</f>
        <v>31.25</v>
      </c>
      <c r="J26" s="593">
        <f>SUM(I26+0.25)</f>
        <v>31.5</v>
      </c>
      <c r="K26" s="593">
        <f>SUM(J26+0)</f>
        <v>31.5</v>
      </c>
      <c r="L26" s="593">
        <f>SUM(K26+0)</f>
        <v>31.5</v>
      </c>
    </row>
    <row r="27" s="525" customFormat="1" ht="23" customHeight="1" spans="1:12">
      <c r="A27" s="572" t="s">
        <v>75</v>
      </c>
      <c r="B27" s="573"/>
      <c r="C27" s="573"/>
      <c r="D27" s="561" t="s">
        <v>76</v>
      </c>
      <c r="E27" s="574">
        <v>0.125</v>
      </c>
      <c r="F27" s="571"/>
      <c r="G27" s="593">
        <f>SUM(H27-1/4)</f>
        <v>14</v>
      </c>
      <c r="H27" s="594">
        <v>14.25</v>
      </c>
      <c r="I27" s="593">
        <f t="shared" ref="I27:L27" si="23">SUM(H27+0.25)</f>
        <v>14.5</v>
      </c>
      <c r="J27" s="593">
        <f t="shared" si="23"/>
        <v>14.75</v>
      </c>
      <c r="K27" s="593">
        <f t="shared" si="23"/>
        <v>15</v>
      </c>
      <c r="L27" s="593">
        <f t="shared" si="23"/>
        <v>15.25</v>
      </c>
    </row>
    <row r="28" s="525" customFormat="1" ht="23" customHeight="1" spans="1:12">
      <c r="A28" s="555" t="s">
        <v>77</v>
      </c>
      <c r="B28" s="556"/>
      <c r="C28" s="556"/>
      <c r="D28" s="578" t="s">
        <v>78</v>
      </c>
      <c r="E28" s="562">
        <v>44930</v>
      </c>
      <c r="F28" s="571">
        <f>G28</f>
        <v>2</v>
      </c>
      <c r="G28" s="594">
        <f>H28</f>
        <v>2</v>
      </c>
      <c r="H28" s="594">
        <v>2</v>
      </c>
      <c r="I28" s="594">
        <f t="shared" ref="I28:L28" si="24">H28</f>
        <v>2</v>
      </c>
      <c r="J28" s="594">
        <f t="shared" si="24"/>
        <v>2</v>
      </c>
      <c r="K28" s="594">
        <f t="shared" si="24"/>
        <v>2</v>
      </c>
      <c r="L28" s="594">
        <f t="shared" si="24"/>
        <v>2</v>
      </c>
    </row>
    <row r="29" s="525" customFormat="1" ht="23" customHeight="1" spans="1:12">
      <c r="A29" s="555" t="s">
        <v>79</v>
      </c>
      <c r="B29" s="556"/>
      <c r="C29" s="556"/>
      <c r="D29" s="561" t="s">
        <v>80</v>
      </c>
      <c r="E29" s="577">
        <v>0.25</v>
      </c>
      <c r="F29" s="571">
        <f>SUM(G29+0)</f>
        <v>12.5</v>
      </c>
      <c r="G29" s="594">
        <f>SUM(H29+0)</f>
        <v>12.5</v>
      </c>
      <c r="H29" s="594">
        <v>12.5</v>
      </c>
      <c r="I29" s="600">
        <f>SUM(H29+0.5)</f>
        <v>13</v>
      </c>
      <c r="J29" s="600">
        <f>SUM(I29+0)</f>
        <v>13</v>
      </c>
      <c r="K29" s="600">
        <f>SUM(J29+0.5)</f>
        <v>13.5</v>
      </c>
      <c r="L29" s="600">
        <f>SUM(K29+0)</f>
        <v>13.5</v>
      </c>
    </row>
    <row r="30" s="525" customFormat="1" ht="15.75" customHeight="1"/>
    <row r="31" s="525" customFormat="1" ht="15.75" customHeight="1"/>
    <row r="32" s="525" customFormat="1" ht="15.75" customHeight="1"/>
    <row r="33" s="525" customFormat="1" ht="15.75" customHeight="1"/>
    <row r="34" s="525" customFormat="1" ht="15.75" customHeight="1"/>
    <row r="35" s="525" customFormat="1" ht="15.75" customHeight="1"/>
    <row r="36" s="525" customFormat="1" ht="15.75" customHeight="1"/>
    <row r="37" s="525" customFormat="1" ht="15.75" customHeight="1"/>
    <row r="38" s="525" customFormat="1" ht="13.5"/>
    <row r="39" s="525" customFormat="1" ht="13.5"/>
    <row r="40" s="525" customFormat="1" ht="15.75" customHeight="1"/>
    <row r="41" s="525" customFormat="1" ht="15.75" customHeight="1"/>
    <row r="42" s="525" customFormat="1" ht="15.75" customHeight="1"/>
    <row r="43" s="525" customFormat="1" ht="15.75" customHeight="1"/>
    <row r="44" s="525" customFormat="1" ht="15.75" customHeight="1"/>
    <row r="45" s="525" customFormat="1" ht="15.75" customHeight="1"/>
    <row r="46" s="525" customFormat="1" ht="15.75" customHeight="1"/>
    <row r="47" s="525" customFormat="1" ht="15.75" customHeight="1"/>
    <row r="48" s="525" customFormat="1" ht="15.5" customHeight="1"/>
    <row r="49" s="525" customFormat="1" ht="13.5"/>
    <row r="50" s="525" customFormat="1" ht="13.5"/>
    <row r="51" s="525" customFormat="1" ht="15.75" customHeight="1"/>
    <row r="52" s="525" customFormat="1" ht="15.75" customHeight="1"/>
    <row r="53" s="525" customFormat="1" ht="15.75" customHeight="1"/>
    <row r="54" s="525" customFormat="1" ht="13.5"/>
    <row r="55" s="525" customFormat="1" ht="15.75" customHeight="1"/>
    <row r="56" s="525" customFormat="1" ht="15.75" customHeight="1"/>
    <row r="57" s="525" customFormat="1" ht="15.5" customHeight="1"/>
    <row r="58" s="525" customFormat="1" ht="13.5"/>
    <row r="59" s="525" customFormat="1" ht="15.75" customHeight="1"/>
    <row r="60" s="525" customFormat="1" ht="15.75" customHeight="1"/>
    <row r="61" s="525" customFormat="1" ht="15.5" customHeight="1"/>
    <row r="62" s="525" customFormat="1" ht="13.5"/>
    <row r="63" s="525" customFormat="1" ht="13.5"/>
    <row r="64" s="525" customFormat="1" ht="13.5"/>
    <row r="65" s="525" customFormat="1" ht="13.5"/>
    <row r="66" s="525" customFormat="1" ht="13.5"/>
    <row r="67" s="525" customFormat="1" ht="13.5"/>
    <row r="68" s="525" customFormat="1" ht="13.5"/>
    <row r="69" s="525" customFormat="1" ht="13.5"/>
    <row r="70" s="525" customFormat="1" ht="13.5"/>
    <row r="71" s="525" customFormat="1" ht="13.5"/>
    <row r="72" s="525" customFormat="1" ht="15.75" customHeight="1"/>
    <row r="73" s="525" customFormat="1" ht="15.75" customHeight="1"/>
    <row r="74" s="525" customFormat="1" ht="15.75" customHeight="1"/>
    <row r="75" s="525" customFormat="1" ht="15.75" customHeight="1"/>
    <row r="76" s="525" customFormat="1" ht="13.5"/>
    <row r="77" s="525" customFormat="1" ht="13.5"/>
    <row r="78" s="525" customFormat="1" ht="15.75" customHeight="1"/>
    <row r="79" s="525" customFormat="1" ht="15.75" customHeight="1"/>
    <row r="80" s="525" customFormat="1" ht="15.75" customHeight="1"/>
    <row r="81" s="525" customFormat="1" ht="15.75" customHeight="1"/>
    <row r="82" s="525" customFormat="1" ht="15.75" customHeight="1"/>
    <row r="83" s="525" customFormat="1" ht="15.75" customHeight="1"/>
    <row r="84" s="525" customFormat="1" ht="15.75" customHeight="1"/>
    <row r="85" s="525" customFormat="1" ht="15.75" customHeight="1"/>
    <row r="86" s="525" customFormat="1" ht="15.75" customHeight="1"/>
    <row r="87" s="525" customFormat="1" ht="13.5"/>
    <row r="88" s="525" customFormat="1" ht="13.5"/>
    <row r="89" s="525" customFormat="1" ht="13.5"/>
    <row r="90" s="525" customFormat="1" ht="13.5"/>
    <row r="91" s="525" customFormat="1" ht="15.75" customHeight="1"/>
    <row r="92" s="525" customFormat="1" ht="15.75" customHeight="1"/>
    <row r="93" s="525" customFormat="1" ht="15.75" customHeight="1"/>
    <row r="94" s="525" customFormat="1" ht="13.5"/>
    <row r="95" s="525" customFormat="1" ht="13.5"/>
    <row r="96" s="525" customFormat="1" ht="15.75" customHeight="1"/>
    <row r="97" s="525" customFormat="1" ht="15.75" customHeight="1"/>
    <row r="98" s="525" customFormat="1" ht="15.75" customHeight="1"/>
    <row r="99" s="525" customFormat="1" ht="15.75" customHeight="1"/>
    <row r="100" s="525" customFormat="1" ht="15.75" customHeight="1"/>
    <row r="101" s="525" customFormat="1" ht="15.75" customHeight="1"/>
    <row r="102" s="525" customFormat="1" ht="15.75" customHeight="1"/>
    <row r="103" s="525" customFormat="1" ht="15.75" customHeight="1"/>
    <row r="104" s="525" customFormat="1" ht="15.75" customHeight="1"/>
    <row r="105" s="525" customFormat="1" ht="13.5"/>
    <row r="106" s="525" customFormat="1" ht="13.5"/>
    <row r="107" s="525" customFormat="1" ht="13.5"/>
    <row r="108" s="525" customFormat="1" ht="15.75" customHeight="1"/>
    <row r="109" s="526" customFormat="1" ht="12.75"/>
    <row r="110" s="526" customFormat="1" ht="12.75"/>
    <row r="111" s="526" customFormat="1" ht="12.75"/>
    <row r="112" s="526" customFormat="1" ht="12.75"/>
    <row r="113" s="526" customFormat="1" ht="12.75"/>
    <row r="114" s="526" customFormat="1" ht="12.75"/>
    <row r="115" s="526" customFormat="1" ht="15.75" customHeight="1"/>
    <row r="116" s="526" customFormat="1" ht="15.75" customHeight="1"/>
    <row r="117" s="526" customFormat="1" ht="15.75" customHeight="1"/>
    <row r="118" s="525" customFormat="1" ht="15.75" customHeight="1"/>
    <row r="119" s="525" customFormat="1" ht="15.75" customHeight="1"/>
    <row r="120" s="525" customFormat="1" ht="15.75" customHeight="1"/>
    <row r="121" s="525" customFormat="1" ht="15.75" customHeight="1"/>
    <row r="122" s="525" customFormat="1" ht="15.75" customHeight="1"/>
    <row r="123" s="525" customFormat="1" ht="15.75" customHeight="1"/>
    <row r="124" s="525" customFormat="1" ht="15.75" customHeight="1"/>
    <row r="125" s="525" customFormat="1" ht="15.75" customHeight="1"/>
    <row r="126" s="525" customFormat="1" ht="15.75" customHeight="1"/>
    <row r="127" s="525" customFormat="1" ht="15.75" customHeight="1"/>
    <row r="128" s="525" customFormat="1" ht="15.75" customHeight="1"/>
    <row r="129" s="525" customFormat="1" ht="15.75" customHeight="1"/>
    <row r="130" s="525" customFormat="1" ht="15.75" customHeight="1"/>
    <row r="131" s="525" customFormat="1" ht="15.75" customHeight="1"/>
    <row r="132" s="525" customFormat="1" ht="15.75" customHeight="1"/>
    <row r="133" s="525" customFormat="1" ht="15.75" customHeight="1"/>
    <row r="134" s="525" customFormat="1" ht="15.75" customHeight="1"/>
    <row r="135" s="525" customFormat="1" ht="15.75" customHeight="1"/>
    <row r="136" s="525" customFormat="1" ht="15.75" customHeight="1"/>
    <row r="137" s="525" customFormat="1" ht="15.75" customHeight="1"/>
    <row r="138" s="525" customFormat="1" ht="15.75" customHeight="1"/>
    <row r="139" s="525" customFormat="1" ht="15.75" customHeight="1"/>
    <row r="140" s="525" customFormat="1" ht="15.75" customHeight="1"/>
    <row r="141" s="525" customFormat="1" ht="15.75" customHeight="1"/>
    <row r="142" s="525" customFormat="1" ht="15.75" customHeight="1"/>
    <row r="143" s="525" customFormat="1" ht="15.75" customHeight="1"/>
    <row r="144" s="525" customFormat="1" ht="15.75" customHeight="1"/>
    <row r="145" s="525" customFormat="1" ht="15.75" customHeight="1"/>
    <row r="146" s="525" customFormat="1" ht="15.75" customHeight="1"/>
    <row r="147" s="525" customFormat="1" ht="15.75" customHeight="1"/>
    <row r="148" s="525" customFormat="1" ht="15.75" customHeight="1"/>
    <row r="149" s="525" customFormat="1" ht="15.75" customHeight="1"/>
    <row r="150" s="525" customFormat="1" ht="15.75" customHeight="1"/>
    <row r="151" s="525" customFormat="1" ht="15.75" customHeight="1"/>
    <row r="152" s="525" customFormat="1" ht="15.75" customHeight="1"/>
    <row r="153" s="525" customFormat="1" ht="15.75" customHeight="1"/>
    <row r="154" s="525" customFormat="1" ht="15.75" customHeight="1"/>
    <row r="155" s="525" customFormat="1" ht="15.75" customHeight="1"/>
    <row r="156" s="525" customFormat="1" ht="15.75" customHeight="1"/>
    <row r="157" s="525" customFormat="1" ht="15.75" customHeight="1"/>
    <row r="158" s="525" customFormat="1" ht="15.75" customHeight="1"/>
    <row r="159" s="525" customFormat="1" ht="15.75" customHeight="1"/>
    <row r="160" s="525" customFormat="1" ht="15.75" customHeight="1"/>
    <row r="161" s="525" customFormat="1" ht="15.75" customHeight="1"/>
    <row r="162" s="525" customFormat="1" ht="15.75" customHeight="1"/>
    <row r="163" s="525" customFormat="1" ht="15.75" customHeight="1"/>
    <row r="164" s="525" customFormat="1" ht="15.75" customHeight="1"/>
    <row r="165" s="525" customFormat="1" ht="15.75" customHeight="1"/>
    <row r="166" s="525" customFormat="1" ht="15.75" customHeight="1"/>
    <row r="167" s="525" customFormat="1" ht="15.75" customHeight="1"/>
    <row r="168" s="525" customFormat="1" ht="15.75" customHeight="1"/>
    <row r="169" s="525" customFormat="1" ht="15.75" customHeight="1"/>
    <row r="170" s="525" customFormat="1" ht="15.75" customHeight="1"/>
    <row r="171" s="525" customFormat="1" ht="15.75" customHeight="1"/>
    <row r="172" s="525" customFormat="1" ht="15.75" customHeight="1"/>
    <row r="173" s="525" customFormat="1" ht="15.75" customHeight="1"/>
    <row r="174" s="525" customFormat="1" ht="15.75" customHeight="1"/>
    <row r="175" s="525" customFormat="1" ht="15.75" customHeight="1"/>
    <row r="176" s="525" customFormat="1" ht="15.75" customHeight="1"/>
    <row r="177" s="525" customFormat="1" ht="15.75" customHeight="1"/>
    <row r="178" s="525" customFormat="1" ht="15.75" customHeight="1"/>
    <row r="179" s="525" customFormat="1" ht="15.75" customHeight="1"/>
    <row r="180" s="525" customFormat="1" ht="15.75" customHeight="1"/>
    <row r="181" s="525" customFormat="1" ht="15.75" customHeight="1"/>
    <row r="182" s="525" customFormat="1" ht="15.75" customHeight="1"/>
    <row r="183" s="525" customFormat="1" ht="15.75" customHeight="1"/>
    <row r="184" s="525" customFormat="1" ht="15.75" customHeight="1"/>
    <row r="185" s="525" customFormat="1" ht="15.75" customHeight="1"/>
    <row r="186" s="525" customFormat="1" ht="15.75" customHeight="1"/>
    <row r="187" s="525" customFormat="1" ht="15.75" customHeight="1"/>
    <row r="188" s="525" customFormat="1" ht="15.75" customHeight="1"/>
    <row r="189" s="525" customFormat="1" ht="15.75" customHeight="1"/>
    <row r="190" s="525" customFormat="1" ht="15.75" customHeight="1"/>
    <row r="191" s="525" customFormat="1" ht="15.75" customHeight="1"/>
    <row r="192" s="525" customFormat="1" ht="15.75" customHeight="1"/>
    <row r="193" s="525" customFormat="1" ht="15.75" customHeight="1"/>
    <row r="194" s="525" customFormat="1" ht="15.75" customHeight="1"/>
    <row r="195" s="525" customFormat="1" ht="15.75" customHeight="1"/>
    <row r="196" s="525" customFormat="1" ht="15.75" customHeight="1"/>
    <row r="197" s="525" customFormat="1" ht="15.75" customHeight="1"/>
    <row r="198" s="525" customFormat="1" ht="15.75" customHeight="1"/>
    <row r="199" s="525" customFormat="1" ht="15.75" customHeight="1"/>
    <row r="200" s="525" customFormat="1" ht="15.75" customHeight="1"/>
    <row r="201" s="525" customFormat="1" ht="15.75" customHeight="1"/>
    <row r="202" s="525" customFormat="1" ht="15.75" customHeight="1"/>
    <row r="203" s="525" customFormat="1" ht="15.75" customHeight="1"/>
    <row r="204" s="525" customFormat="1" ht="15.75" customHeight="1"/>
    <row r="205" s="525" customFormat="1" ht="15.75" customHeight="1"/>
    <row r="206" s="525" customFormat="1" ht="15.75" customHeight="1"/>
    <row r="207" s="525" customFormat="1" ht="15.75" customHeight="1"/>
    <row r="208" s="525" customFormat="1" ht="15.75" customHeight="1"/>
    <row r="209" s="525" customFormat="1" ht="15.75" customHeight="1"/>
    <row r="210" s="525" customFormat="1" ht="15.75" customHeight="1"/>
    <row r="211" s="525" customFormat="1" ht="15.75" customHeight="1"/>
    <row r="212" s="525" customFormat="1" ht="15.75" customHeight="1"/>
    <row r="213" s="525" customFormat="1" ht="15.75" customHeight="1"/>
    <row r="214" s="525" customFormat="1" ht="15.75" customHeight="1"/>
    <row r="215" s="525" customFormat="1" ht="15.75" customHeight="1"/>
    <row r="216" s="525" customFormat="1" ht="15.75" customHeight="1"/>
    <row r="217" s="525" customFormat="1" ht="15.75" customHeight="1"/>
    <row r="218" s="525" customFormat="1" ht="15.75" customHeight="1"/>
    <row r="219" s="525" customFormat="1" ht="15.75" customHeight="1"/>
    <row r="220" s="525" customFormat="1" ht="15.75" customHeight="1"/>
    <row r="221" s="525" customFormat="1" ht="15.75" customHeight="1"/>
    <row r="222" s="525" customFormat="1" ht="15.75" customHeight="1"/>
    <row r="223" s="525" customFormat="1" ht="15.75" customHeight="1"/>
    <row r="224" s="525" customFormat="1" ht="15.75" customHeight="1"/>
    <row r="225" s="525" customFormat="1" ht="15.75" customHeight="1"/>
    <row r="226" s="525" customFormat="1" ht="15.75" customHeight="1"/>
    <row r="227" s="525" customFormat="1" ht="15.75" customHeight="1"/>
    <row r="228" s="525" customFormat="1" ht="15.75" customHeight="1"/>
    <row r="229" s="525" customFormat="1" ht="15.75" customHeight="1"/>
    <row r="230" s="525" customFormat="1" ht="15.75" customHeight="1"/>
    <row r="231" s="525" customFormat="1" ht="15.75" customHeight="1"/>
    <row r="232" s="525" customFormat="1" ht="15.75" customHeight="1"/>
    <row r="233" s="525" customFormat="1" ht="15.75" customHeight="1"/>
    <row r="234" s="525" customFormat="1" ht="15.75" customHeight="1"/>
    <row r="235" s="525" customFormat="1" ht="15.75" customHeight="1"/>
    <row r="236" s="525" customFormat="1" ht="15.75" customHeight="1"/>
    <row r="237" s="525" customFormat="1" ht="15.75" customHeight="1"/>
    <row r="238" s="525" customFormat="1" ht="15.75" customHeight="1"/>
    <row r="239" s="525" customFormat="1" ht="15.75" customHeight="1"/>
    <row r="240" s="525" customFormat="1" ht="15.75" customHeight="1"/>
    <row r="241" s="525" customFormat="1" ht="15.75" customHeight="1"/>
    <row r="242" s="525" customFormat="1" ht="15.75" customHeight="1"/>
    <row r="243" s="525" customFormat="1" ht="15.75" customHeight="1"/>
    <row r="244" s="525" customFormat="1" ht="15.75" customHeight="1"/>
    <row r="245" s="525" customFormat="1" ht="15.75" customHeight="1"/>
    <row r="246" s="525" customFormat="1" ht="15.75" customHeight="1"/>
    <row r="247" s="525" customFormat="1" ht="15.75" customHeight="1"/>
    <row r="248" s="525" customFormat="1" ht="15.75" customHeight="1"/>
    <row r="249" s="525" customFormat="1" ht="15.75" customHeight="1"/>
    <row r="250" s="525" customFormat="1" ht="15.75" customHeight="1"/>
    <row r="251" s="525" customFormat="1" ht="15.75" customHeight="1"/>
    <row r="252" s="525" customFormat="1" ht="15.75" customHeight="1"/>
    <row r="253" s="525" customFormat="1" ht="15.75" customHeight="1"/>
    <row r="254" s="525" customFormat="1" ht="15.75" customHeight="1"/>
    <row r="255" s="525" customFormat="1" ht="15.75" customHeight="1"/>
    <row r="256" s="525" customFormat="1" ht="15.75" customHeight="1"/>
    <row r="257" s="525" customFormat="1" ht="15.75" customHeight="1"/>
    <row r="258" s="525" customFormat="1" ht="15.75" customHeight="1"/>
    <row r="259" s="525" customFormat="1" ht="15.75" customHeight="1"/>
    <row r="260" s="525" customFormat="1" ht="15.75" customHeight="1"/>
    <row r="261" s="525" customFormat="1" ht="15.75" customHeight="1"/>
    <row r="262" s="525" customFormat="1" ht="15.75" customHeight="1"/>
    <row r="263" s="525" customFormat="1" ht="15.75" customHeight="1"/>
    <row r="264" s="525" customFormat="1" ht="15.75" customHeight="1"/>
    <row r="265" s="525" customFormat="1" ht="15.75" customHeight="1"/>
    <row r="266" s="525" customFormat="1" ht="15.75" customHeight="1"/>
    <row r="267" s="525" customFormat="1" ht="15.75" customHeight="1"/>
    <row r="268" s="525" customFormat="1" ht="15.75" customHeight="1"/>
    <row r="269" s="525" customFormat="1" ht="15.75" customHeight="1"/>
    <row r="270" s="525" customFormat="1" ht="15.75" customHeight="1"/>
    <row r="271" s="525" customFormat="1" ht="15.75" customHeight="1"/>
    <row r="272" s="525" customFormat="1" ht="15.75" customHeight="1"/>
    <row r="273" s="525" customFormat="1" ht="15.75" customHeight="1"/>
    <row r="274" s="525" customFormat="1" ht="15.75" customHeight="1"/>
    <row r="275" s="525" customFormat="1" ht="15.75" customHeight="1"/>
    <row r="276" s="525" customFormat="1" ht="15.75" customHeight="1"/>
    <row r="277" s="525" customFormat="1" ht="15.75" customHeight="1"/>
    <row r="278" s="525" customFormat="1" ht="15.75" customHeight="1"/>
    <row r="279" s="525" customFormat="1" ht="15.75" customHeight="1"/>
    <row r="280" s="525" customFormat="1" ht="15.75" customHeight="1"/>
    <row r="281" s="525" customFormat="1" ht="15.75" customHeight="1"/>
    <row r="282" s="525" customFormat="1" ht="15.75" customHeight="1"/>
    <row r="283" s="525" customFormat="1" ht="15.75" customHeight="1"/>
    <row r="284" s="525" customFormat="1" ht="15.75" customHeight="1"/>
    <row r="285" s="525" customFormat="1" ht="15.75" customHeight="1"/>
    <row r="286" s="525" customFormat="1" ht="15.75" customHeight="1"/>
    <row r="287" s="525" customFormat="1" ht="15.75" customHeight="1"/>
    <row r="288" s="525" customFormat="1" ht="15.75" customHeight="1"/>
    <row r="289" s="525" customFormat="1" ht="15.75" customHeight="1"/>
    <row r="290" s="525" customFormat="1" ht="15.75" customHeight="1"/>
    <row r="291" s="525" customFormat="1" ht="15.75" customHeight="1"/>
    <row r="292" s="525" customFormat="1" ht="15.75" customHeight="1"/>
    <row r="293" s="525" customFormat="1" ht="15.75" customHeight="1"/>
    <row r="294" s="525" customFormat="1" ht="15.75" customHeight="1"/>
    <row r="295" s="525" customFormat="1" ht="15.75" customHeight="1"/>
    <row r="296" s="525" customFormat="1" ht="15.75" customHeight="1"/>
    <row r="297" s="525" customFormat="1" ht="15.75" customHeight="1"/>
    <row r="298" s="525" customFormat="1" ht="15.75" customHeight="1"/>
    <row r="299" s="525" customFormat="1" ht="15.75" customHeight="1"/>
    <row r="300" s="525" customFormat="1" ht="15.75" customHeight="1"/>
    <row r="301" s="525" customFormat="1" ht="15.75" customHeight="1"/>
    <row r="302" s="525" customFormat="1" ht="15.75" customHeight="1"/>
    <row r="303" s="525" customFormat="1" ht="15.75" customHeight="1"/>
    <row r="304" s="525" customFormat="1" ht="15.75" customHeight="1"/>
    <row r="305" s="525" customFormat="1" ht="15.75" customHeight="1"/>
    <row r="306" s="525" customFormat="1" ht="15.75" customHeight="1"/>
    <row r="307" s="525" customFormat="1" ht="15.75" customHeight="1"/>
    <row r="308" s="525" customFormat="1" ht="15.75" customHeight="1"/>
    <row r="309" s="525" customFormat="1" ht="15.75" customHeight="1"/>
    <row r="310" s="525" customFormat="1" ht="15.75" customHeight="1"/>
    <row r="311" s="525" customFormat="1" ht="15.75" customHeight="1"/>
    <row r="312" s="525" customFormat="1" ht="15.75" customHeight="1"/>
    <row r="313" s="525" customFormat="1" ht="15.75" customHeight="1"/>
    <row r="314" s="525" customFormat="1" ht="15.75" customHeight="1"/>
    <row r="315" s="525" customFormat="1" ht="15.75" customHeight="1"/>
    <row r="316" s="525" customFormat="1" ht="15.75" customHeight="1"/>
    <row r="317" s="525" customFormat="1" ht="15.75" customHeight="1"/>
    <row r="318" s="525" customFormat="1" ht="15.75" customHeight="1"/>
    <row r="319" s="525" customFormat="1" ht="15.75" customHeight="1"/>
    <row r="320" s="525" customFormat="1" ht="15.75" customHeight="1"/>
    <row r="321" s="525" customFormat="1" ht="15.75" customHeight="1"/>
    <row r="322" s="525" customFormat="1" ht="15.75" customHeight="1"/>
    <row r="323" s="525" customFormat="1" ht="15.75" customHeight="1"/>
    <row r="324" s="525" customFormat="1" ht="15.75" customHeight="1"/>
    <row r="325" s="525" customFormat="1" ht="15.75" customHeight="1"/>
    <row r="326" s="525" customFormat="1" ht="15.75" customHeight="1"/>
    <row r="327" s="525" customFormat="1" ht="15.75" customHeight="1"/>
    <row r="328" s="525" customFormat="1" ht="15.75" customHeight="1"/>
    <row r="329" s="525" customFormat="1" ht="15.75" customHeight="1"/>
    <row r="330" s="525" customFormat="1" ht="15.75" customHeight="1"/>
    <row r="331" s="525" customFormat="1" ht="15.75" customHeight="1"/>
    <row r="332" s="525" customFormat="1" ht="15.75" customHeight="1"/>
    <row r="333" s="525" customFormat="1" ht="15.75" customHeight="1"/>
    <row r="334" s="525" customFormat="1" ht="15.75" customHeight="1"/>
    <row r="335" s="525" customFormat="1" ht="15.75" customHeight="1"/>
    <row r="336" s="525" customFormat="1" ht="15.75" customHeight="1"/>
    <row r="337" s="525" customFormat="1" ht="15.75" customHeight="1"/>
    <row r="338" s="525" customFormat="1" ht="15.75" customHeight="1"/>
    <row r="339" s="525" customFormat="1" ht="15.75" customHeight="1"/>
    <row r="340" s="525" customFormat="1" ht="15.75" customHeight="1"/>
    <row r="341" s="525" customFormat="1" ht="15.75" customHeight="1"/>
    <row r="342" s="525" customFormat="1" ht="15.75" customHeight="1"/>
    <row r="343" s="525" customFormat="1" ht="15.75" customHeight="1"/>
    <row r="344" s="525" customFormat="1" ht="15.75" customHeight="1"/>
    <row r="345" s="525" customFormat="1" ht="15.75" customHeight="1"/>
    <row r="346" s="525" customFormat="1" ht="15.75" customHeight="1"/>
    <row r="347" s="525" customFormat="1" ht="15.75" customHeight="1"/>
    <row r="348" s="525" customFormat="1" ht="15.75" customHeight="1"/>
    <row r="349" s="525" customFormat="1" ht="15.75" customHeight="1"/>
    <row r="350" s="525" customFormat="1" ht="15.75" customHeight="1"/>
    <row r="351" s="525" customFormat="1" ht="15.75" customHeight="1"/>
    <row r="352" s="525" customFormat="1" ht="15.75" customHeight="1"/>
    <row r="353" s="525" customFormat="1" ht="15.75" customHeight="1"/>
    <row r="354" s="525" customFormat="1" ht="15.75" customHeight="1"/>
    <row r="355" s="525" customFormat="1" ht="15.75" customHeight="1"/>
    <row r="356" s="525" customFormat="1" ht="15.75" customHeight="1"/>
    <row r="357" s="525" customFormat="1" ht="15.75" customHeight="1"/>
    <row r="358" s="525" customFormat="1" ht="15.75" customHeight="1"/>
    <row r="359" s="525" customFormat="1" ht="15.75" customHeight="1"/>
    <row r="360" s="525" customFormat="1" ht="15.75" customHeight="1"/>
    <row r="361" s="525" customFormat="1" ht="15.75" customHeight="1"/>
    <row r="362" s="525" customFormat="1" ht="15.75" customHeight="1"/>
    <row r="363" s="525" customFormat="1" ht="15.75" customHeight="1"/>
    <row r="364" s="525" customFormat="1" ht="15.75" customHeight="1"/>
    <row r="365" s="525" customFormat="1" ht="15.75" customHeight="1"/>
    <row r="366" s="525" customFormat="1" ht="15.75" customHeight="1"/>
    <row r="367" s="525" customFormat="1" ht="15.75" customHeight="1"/>
    <row r="368" s="525" customFormat="1" ht="15.75" customHeight="1"/>
    <row r="369" s="525" customFormat="1" ht="15.75" customHeight="1"/>
    <row r="370" s="525" customFormat="1" ht="15.75" customHeight="1"/>
    <row r="371" s="525" customFormat="1" ht="15.75" customHeight="1"/>
    <row r="372" s="525" customFormat="1" ht="15.75" customHeight="1"/>
    <row r="373" s="525" customFormat="1" ht="15.75" customHeight="1"/>
    <row r="374" s="525" customFormat="1" ht="15.75" customHeight="1"/>
    <row r="375" s="525" customFormat="1" ht="15.75" customHeight="1"/>
    <row r="376" s="525" customFormat="1" ht="15.75" customHeight="1"/>
    <row r="377" s="525" customFormat="1" ht="15.75" customHeight="1"/>
    <row r="378" s="525" customFormat="1" ht="15.75" customHeight="1"/>
    <row r="379" s="525" customFormat="1" ht="15.75" customHeight="1"/>
    <row r="380" s="525" customFormat="1" ht="15.75" customHeight="1"/>
    <row r="381" s="525" customFormat="1" ht="15.75" customHeight="1"/>
    <row r="382" s="525" customFormat="1" ht="15.75" customHeight="1"/>
    <row r="383" s="525" customFormat="1" ht="15.75" customHeight="1"/>
    <row r="384" s="525" customFormat="1" ht="15.75" customHeight="1"/>
    <row r="385" s="525" customFormat="1" ht="15.75" customHeight="1"/>
    <row r="386" s="525" customFormat="1" ht="15.75" customHeight="1"/>
    <row r="387" s="525" customFormat="1" ht="15.75" customHeight="1"/>
    <row r="388" s="525" customFormat="1" ht="15.75" customHeight="1"/>
    <row r="389" s="525" customFormat="1" ht="15.75" customHeight="1"/>
    <row r="390" s="525" customFormat="1" ht="15.75" customHeight="1"/>
    <row r="391" s="525" customFormat="1" ht="15.75" customHeight="1"/>
    <row r="392" s="525" customFormat="1" ht="15.75" customHeight="1"/>
    <row r="393" s="525" customFormat="1" ht="15.75" customHeight="1"/>
    <row r="394" s="525" customFormat="1" ht="15.75" customHeight="1"/>
    <row r="395" s="525" customFormat="1" ht="15.75" customHeight="1"/>
    <row r="396" s="525" customFormat="1" ht="15.75" customHeight="1"/>
    <row r="397" s="525" customFormat="1" ht="15.75" customHeight="1"/>
    <row r="398" s="525" customFormat="1" ht="15.75" customHeight="1"/>
    <row r="399" s="525" customFormat="1" ht="15.75" customHeight="1"/>
    <row r="400" s="525" customFormat="1" ht="15.75" customHeight="1"/>
    <row r="401" s="525" customFormat="1" ht="15.75" customHeight="1"/>
    <row r="402" s="525" customFormat="1" ht="15.75" customHeight="1"/>
    <row r="403" s="525" customFormat="1" ht="15.75" customHeight="1"/>
    <row r="404" s="525" customFormat="1" ht="15.75" customHeight="1"/>
    <row r="405" s="525" customFormat="1" ht="15.75" customHeight="1"/>
    <row r="406" s="525" customFormat="1" ht="15.75" customHeight="1"/>
    <row r="407" s="525" customFormat="1" ht="15.75" customHeight="1"/>
    <row r="408" s="525" customFormat="1" ht="15.75" customHeight="1"/>
    <row r="409" s="525" customFormat="1" ht="15.75" customHeight="1"/>
    <row r="410" s="525" customFormat="1" ht="15.75" customHeight="1"/>
    <row r="411" s="525" customFormat="1" ht="15.75" customHeight="1"/>
    <row r="412" s="525" customFormat="1" ht="15.75" customHeight="1"/>
    <row r="413" s="525" customFormat="1" ht="15.75" customHeight="1"/>
    <row r="414" s="525" customFormat="1" ht="15.75" customHeight="1"/>
    <row r="415" s="525" customFormat="1" ht="15.75" customHeight="1"/>
    <row r="416" s="525" customFormat="1" ht="15.75" customHeight="1"/>
    <row r="417" s="525" customFormat="1" ht="15.75" customHeight="1"/>
    <row r="418" s="525" customFormat="1" ht="15.75" customHeight="1"/>
    <row r="419" s="525" customFormat="1" ht="15.75" customHeight="1"/>
    <row r="420" s="525" customFormat="1" ht="15.75" customHeight="1"/>
    <row r="421" s="525" customFormat="1" ht="15.75" customHeight="1"/>
    <row r="422" s="525" customFormat="1" ht="15.75" customHeight="1"/>
    <row r="423" s="525" customFormat="1" ht="15.75" customHeight="1"/>
    <row r="424" s="525" customFormat="1" ht="15.75" customHeight="1"/>
    <row r="425" s="525" customFormat="1" ht="15.75" customHeight="1"/>
    <row r="426" s="525" customFormat="1" ht="15.75" customHeight="1"/>
    <row r="427" s="525" customFormat="1" ht="15.75" customHeight="1"/>
    <row r="428" s="525" customFormat="1" ht="15.75" customHeight="1"/>
    <row r="429" s="525" customFormat="1" ht="15.75" customHeight="1"/>
    <row r="430" s="525" customFormat="1" ht="15.75" customHeight="1"/>
    <row r="431" s="525" customFormat="1" ht="15.75" customHeight="1"/>
    <row r="432" s="525" customFormat="1" ht="15.75" customHeight="1"/>
    <row r="433" s="525" customFormat="1" ht="15.75" customHeight="1"/>
    <row r="434" s="525" customFormat="1" ht="15.75" customHeight="1"/>
    <row r="435" s="525" customFormat="1" ht="15.75" customHeight="1"/>
    <row r="436" s="525" customFormat="1" ht="15.75" customHeight="1"/>
    <row r="437" s="525" customFormat="1" ht="15.75" customHeight="1"/>
    <row r="438" s="525" customFormat="1" ht="15.75" customHeight="1"/>
    <row r="439" s="525" customFormat="1" ht="15.75" customHeight="1"/>
    <row r="440" s="525" customFormat="1" ht="15.75" customHeight="1"/>
    <row r="441" s="525" customFormat="1" ht="15.75" customHeight="1"/>
    <row r="442" s="525" customFormat="1" ht="15.75" customHeight="1"/>
    <row r="443" s="525" customFormat="1" ht="15.75" customHeight="1"/>
    <row r="444" s="525" customFormat="1" ht="15.75" customHeight="1"/>
    <row r="445" s="525" customFormat="1" ht="15.75" customHeight="1"/>
    <row r="446" s="525" customFormat="1" ht="15.75" customHeight="1"/>
    <row r="447" s="525" customFormat="1" ht="15.75" customHeight="1"/>
    <row r="448" s="525" customFormat="1" ht="15.75" customHeight="1"/>
    <row r="449" s="525" customFormat="1" ht="15.75" customHeight="1"/>
    <row r="450" s="525" customFormat="1" ht="15.75" customHeight="1"/>
    <row r="451" s="525" customFormat="1" ht="15.75" customHeight="1"/>
    <row r="452" s="525" customFormat="1" ht="15.75" customHeight="1"/>
    <row r="453" s="525" customFormat="1" ht="15.75" customHeight="1"/>
    <row r="454" s="525" customFormat="1" ht="15.75" customHeight="1"/>
    <row r="455" s="525" customFormat="1" ht="15.75" customHeight="1"/>
    <row r="456" s="525" customFormat="1" ht="15.75" customHeight="1"/>
    <row r="457" s="525" customFormat="1" ht="15.75" customHeight="1"/>
    <row r="458" s="525" customFormat="1" ht="15.75" customHeight="1"/>
    <row r="459" s="525" customFormat="1" ht="15.75" customHeight="1"/>
    <row r="460" s="525" customFormat="1" ht="15.75" customHeight="1"/>
    <row r="461" s="525" customFormat="1" ht="15.75" customHeight="1"/>
    <row r="462" s="525" customFormat="1" ht="15.75" customHeight="1"/>
    <row r="463" s="525" customFormat="1" ht="15.75" customHeight="1"/>
    <row r="464" s="525" customFormat="1" ht="15.75" customHeight="1"/>
    <row r="465" s="525" customFormat="1" ht="15.75" customHeight="1"/>
    <row r="466" s="525" customFormat="1" ht="15.75" customHeight="1"/>
    <row r="467" s="525" customFormat="1" ht="15.75" customHeight="1"/>
    <row r="468" s="525" customFormat="1" ht="15.75" customHeight="1"/>
    <row r="469" s="525" customFormat="1" ht="15.75" customHeight="1"/>
    <row r="470" s="525" customFormat="1" ht="15.75" customHeight="1"/>
    <row r="471" s="525" customFormat="1" ht="15.75" customHeight="1"/>
    <row r="472" s="525" customFormat="1" ht="15.75" customHeight="1"/>
    <row r="473" s="525" customFormat="1" ht="15.75" customHeight="1"/>
    <row r="474" s="525" customFormat="1" ht="15.75" customHeight="1"/>
    <row r="475" s="525" customFormat="1" ht="15.75" customHeight="1"/>
    <row r="476" s="525" customFormat="1" ht="15.75" customHeight="1"/>
    <row r="477" s="525" customFormat="1" ht="15.75" customHeight="1"/>
    <row r="478" s="525" customFormat="1" ht="15.75" customHeight="1"/>
    <row r="479" s="525" customFormat="1" ht="15.75" customHeight="1"/>
    <row r="480" s="525" customFormat="1" ht="15.75" customHeight="1"/>
    <row r="481" s="525" customFormat="1" ht="15.75" customHeight="1"/>
    <row r="482" s="525" customFormat="1" ht="15.75" customHeight="1"/>
    <row r="483" s="525" customFormat="1" ht="15.75" customHeight="1"/>
    <row r="484" s="525" customFormat="1" ht="15.75" customHeight="1"/>
    <row r="485" s="525" customFormat="1" ht="15.75" customHeight="1"/>
    <row r="486" s="525" customFormat="1" ht="15.75" customHeight="1"/>
    <row r="487" s="525" customFormat="1" ht="15.75" customHeight="1"/>
    <row r="488" s="525" customFormat="1" ht="15.75" customHeight="1"/>
    <row r="489" s="525" customFormat="1" ht="15.75" customHeight="1"/>
    <row r="490" s="525" customFormat="1" ht="15.75" customHeight="1"/>
    <row r="491" s="525" customFormat="1" ht="15.75" customHeight="1"/>
    <row r="492" s="525" customFormat="1" ht="15.75" customHeight="1"/>
    <row r="493" s="525" customFormat="1" ht="15.75" customHeight="1"/>
    <row r="494" s="525" customFormat="1" ht="15.75" customHeight="1"/>
    <row r="495" s="525" customFormat="1" ht="15.75" customHeight="1"/>
    <row r="496" s="525" customFormat="1" ht="15.75" customHeight="1"/>
    <row r="497" s="525" customFormat="1" ht="15.75" customHeight="1"/>
    <row r="498" s="525" customFormat="1" ht="15.75" customHeight="1"/>
    <row r="499" s="525" customFormat="1" ht="15.75" customHeight="1"/>
    <row r="500" s="525" customFormat="1" ht="15.75" customHeight="1"/>
    <row r="501" s="525" customFormat="1" ht="15.75" customHeight="1"/>
    <row r="502" s="525" customFormat="1" ht="15.75" customHeight="1"/>
    <row r="503" s="525" customFormat="1" ht="15.75" customHeight="1"/>
    <row r="504" s="525" customFormat="1" ht="15.75" customHeight="1"/>
    <row r="505" s="525" customFormat="1" ht="15.75" customHeight="1"/>
    <row r="506" s="525" customFormat="1" ht="15.75" customHeight="1"/>
    <row r="507" s="525" customFormat="1" ht="15.75" customHeight="1"/>
    <row r="508" s="525" customFormat="1" ht="15.75" customHeight="1"/>
    <row r="509" s="525" customFormat="1" ht="15.75" customHeight="1"/>
    <row r="510" s="525" customFormat="1" ht="15.75" customHeight="1"/>
    <row r="511" s="525" customFormat="1" ht="15.75" customHeight="1"/>
    <row r="512" s="525" customFormat="1" ht="15.75" customHeight="1"/>
    <row r="513" s="525" customFormat="1" ht="15.75" customHeight="1"/>
    <row r="514" s="525" customFormat="1" ht="15.75" customHeight="1"/>
    <row r="515" s="525" customFormat="1" ht="15.75" customHeight="1"/>
    <row r="516" s="525" customFormat="1" ht="15.75" customHeight="1"/>
    <row r="517" s="525" customFormat="1" ht="15.75" customHeight="1"/>
    <row r="518" s="525" customFormat="1" ht="15.75" customHeight="1"/>
    <row r="519" s="525" customFormat="1" ht="15.75" customHeight="1"/>
    <row r="520" s="525" customFormat="1" ht="15.75" customHeight="1"/>
    <row r="521" s="525" customFormat="1" ht="15.75" customHeight="1"/>
    <row r="522" s="525" customFormat="1" ht="15.75" customHeight="1"/>
    <row r="523" s="525" customFormat="1" ht="15.75" customHeight="1"/>
    <row r="524" s="525" customFormat="1" ht="15.75" customHeight="1"/>
    <row r="525" s="525" customFormat="1" ht="15.75" customHeight="1"/>
    <row r="526" s="525" customFormat="1" ht="15.75" customHeight="1"/>
    <row r="527" s="525" customFormat="1" ht="15.75" customHeight="1"/>
    <row r="528" s="525" customFormat="1" ht="15.75" customHeight="1"/>
    <row r="529" s="525" customFormat="1" ht="15.75" customHeight="1"/>
    <row r="530" s="525" customFormat="1" ht="15.75" customHeight="1"/>
    <row r="531" s="525" customFormat="1" ht="15.75" customHeight="1"/>
    <row r="532" s="525" customFormat="1" ht="15.75" customHeight="1"/>
    <row r="533" s="525" customFormat="1" ht="15.75" customHeight="1"/>
    <row r="534" s="525" customFormat="1" ht="15.75" customHeight="1"/>
    <row r="535" s="525" customFormat="1" ht="15.75" customHeight="1"/>
    <row r="536" s="525" customFormat="1" ht="15.75" customHeight="1"/>
    <row r="537" s="525" customFormat="1" ht="15.75" customHeight="1"/>
    <row r="538" s="525" customFormat="1" ht="15.75" customHeight="1"/>
    <row r="539" s="525" customFormat="1" ht="15.75" customHeight="1"/>
    <row r="540" s="525" customFormat="1" ht="15.75" customHeight="1"/>
    <row r="541" s="525" customFormat="1" ht="15.75" customHeight="1"/>
    <row r="542" s="525" customFormat="1" ht="15.75" customHeight="1"/>
    <row r="543" s="525" customFormat="1" ht="15.75" customHeight="1"/>
    <row r="544" s="525" customFormat="1" ht="15.75" customHeight="1"/>
    <row r="545" s="525" customFormat="1" ht="15.75" customHeight="1"/>
    <row r="546" s="525" customFormat="1" ht="15.75" customHeight="1"/>
    <row r="547" s="525" customFormat="1" ht="15.75" customHeight="1"/>
    <row r="548" s="525" customFormat="1" ht="15.75" customHeight="1"/>
    <row r="549" s="525" customFormat="1" ht="15.75" customHeight="1"/>
    <row r="550" s="525" customFormat="1" ht="15.75" customHeight="1"/>
    <row r="551" s="525" customFormat="1" ht="15.75" customHeight="1"/>
    <row r="552" s="525" customFormat="1" ht="15.75" customHeight="1"/>
    <row r="553" s="525" customFormat="1" ht="15.75" customHeight="1"/>
    <row r="554" s="525" customFormat="1" ht="15.75" customHeight="1"/>
    <row r="555" s="525" customFormat="1" ht="15.75" customHeight="1"/>
    <row r="556" s="525" customFormat="1" ht="15.75" customHeight="1"/>
    <row r="557" s="525" customFormat="1" ht="15.75" customHeight="1"/>
    <row r="558" s="525" customFormat="1" ht="15.75" customHeight="1"/>
    <row r="559" s="525" customFormat="1" ht="15.75" customHeight="1"/>
    <row r="560" s="525" customFormat="1" ht="15.75" customHeight="1"/>
    <row r="561" s="525" customFormat="1" ht="15.75" customHeight="1"/>
    <row r="562" s="525" customFormat="1" ht="15.75" customHeight="1"/>
    <row r="563" s="525" customFormat="1" ht="15.75" customHeight="1"/>
    <row r="564" s="525" customFormat="1" ht="15.75" customHeight="1"/>
    <row r="565" s="525" customFormat="1" ht="15.75" customHeight="1"/>
    <row r="566" s="525" customFormat="1" ht="15.75" customHeight="1"/>
    <row r="567" s="525" customFormat="1" ht="15.75" customHeight="1"/>
    <row r="568" s="525" customFormat="1" ht="15.75" customHeight="1"/>
    <row r="569" s="525" customFormat="1" ht="15.75" customHeight="1"/>
    <row r="570" s="525" customFormat="1" ht="15.75" customHeight="1"/>
    <row r="571" s="525" customFormat="1" ht="15.75" customHeight="1"/>
    <row r="572" s="525" customFormat="1" ht="15.75" customHeight="1"/>
    <row r="573" s="525" customFormat="1" ht="15.75" customHeight="1"/>
    <row r="574" s="525" customFormat="1" ht="15.75" customHeight="1"/>
    <row r="575" s="525" customFormat="1" ht="15.75" customHeight="1"/>
    <row r="576" s="525" customFormat="1" ht="15.75" customHeight="1"/>
    <row r="577" s="525" customFormat="1" ht="15.75" customHeight="1"/>
    <row r="578" s="525" customFormat="1" ht="15.75" customHeight="1"/>
    <row r="579" s="525" customFormat="1" ht="15.75" customHeight="1"/>
    <row r="580" s="525" customFormat="1" ht="15.75" customHeight="1"/>
    <row r="581" s="525" customFormat="1" ht="15.75" customHeight="1"/>
    <row r="582" s="525" customFormat="1" ht="15.75" customHeight="1"/>
    <row r="583" s="525" customFormat="1" ht="15.75" customHeight="1"/>
    <row r="584" s="525" customFormat="1" ht="15.75" customHeight="1"/>
    <row r="585" s="525" customFormat="1" ht="15.75" customHeight="1"/>
    <row r="586" s="525" customFormat="1" ht="15.75" customHeight="1"/>
    <row r="587" s="525" customFormat="1" ht="15.75" customHeight="1"/>
    <row r="588" s="525" customFormat="1" ht="15.75" customHeight="1"/>
    <row r="589" s="525" customFormat="1" ht="15.75" customHeight="1"/>
    <row r="590" s="525" customFormat="1" ht="15.75" customHeight="1"/>
    <row r="591" s="525" customFormat="1" ht="15.75" customHeight="1"/>
    <row r="592" s="525" customFormat="1" ht="15.75" customHeight="1"/>
    <row r="593" s="525" customFormat="1" ht="15.75" customHeight="1"/>
    <row r="594" s="525" customFormat="1" ht="15.75" customHeight="1"/>
    <row r="595" s="525" customFormat="1" ht="15.75" customHeight="1"/>
    <row r="596" s="525" customFormat="1" ht="15.75" customHeight="1"/>
    <row r="597" s="525" customFormat="1" ht="15.75" customHeight="1"/>
    <row r="598" s="525" customFormat="1" ht="15.75" customHeight="1"/>
    <row r="599" s="525" customFormat="1" ht="15.75" customHeight="1"/>
    <row r="600" s="525" customFormat="1" ht="15.75" customHeight="1"/>
    <row r="601" s="525" customFormat="1" ht="15.75" customHeight="1"/>
    <row r="602" s="525" customFormat="1" ht="15.75" customHeight="1"/>
    <row r="603" s="525" customFormat="1" ht="15.75" customHeight="1"/>
    <row r="604" s="525" customFormat="1" ht="15.75" customHeight="1"/>
    <row r="605" s="525" customFormat="1" ht="15.75" customHeight="1"/>
    <row r="606" s="525" customFormat="1" ht="15.75" customHeight="1"/>
    <row r="607" s="525" customFormat="1" ht="15.75" customHeight="1"/>
    <row r="608" s="525" customFormat="1" ht="15.75" customHeight="1"/>
    <row r="609" s="525" customFormat="1" ht="15.75" customHeight="1"/>
    <row r="610" s="525" customFormat="1" ht="15.75" customHeight="1"/>
    <row r="611" s="525" customFormat="1" ht="15.75" customHeight="1"/>
    <row r="612" s="525" customFormat="1" ht="15.75" customHeight="1"/>
    <row r="613" s="525" customFormat="1" ht="15.75" customHeight="1"/>
    <row r="614" s="525" customFormat="1" ht="15.75" customHeight="1"/>
    <row r="615" s="525" customFormat="1" ht="15.75" customHeight="1"/>
    <row r="616" s="525" customFormat="1" ht="15.75" customHeight="1"/>
    <row r="617" s="525" customFormat="1" ht="15.75" customHeight="1"/>
    <row r="618" s="525" customFormat="1" ht="15.75" customHeight="1"/>
    <row r="619" s="525" customFormat="1" ht="15.75" customHeight="1"/>
    <row r="620" s="525" customFormat="1" ht="15.75" customHeight="1"/>
    <row r="621" s="525" customFormat="1" ht="15.75" customHeight="1"/>
    <row r="622" s="525" customFormat="1" ht="15.75" customHeight="1"/>
    <row r="623" s="525" customFormat="1" ht="15.75" customHeight="1"/>
    <row r="624" s="525" customFormat="1" ht="15.75" customHeight="1"/>
    <row r="625" s="525" customFormat="1" ht="15.75" customHeight="1"/>
    <row r="626" s="525" customFormat="1" ht="15.75" customHeight="1"/>
    <row r="627" s="525" customFormat="1" ht="15.75" customHeight="1"/>
    <row r="628" s="525" customFormat="1" ht="15.75" customHeight="1"/>
    <row r="629" s="525" customFormat="1" ht="15.75" customHeight="1"/>
    <row r="630" s="525" customFormat="1" ht="15.75" customHeight="1"/>
    <row r="631" s="525" customFormat="1" ht="15.75" customHeight="1"/>
    <row r="632" s="525" customFormat="1" ht="15.75" customHeight="1"/>
    <row r="633" s="525" customFormat="1" ht="15.75" customHeight="1"/>
    <row r="634" s="525" customFormat="1" ht="15.75" customHeight="1"/>
    <row r="635" s="525" customFormat="1" ht="15.75" customHeight="1"/>
    <row r="636" s="525" customFormat="1" ht="15.75" customHeight="1"/>
    <row r="637" s="525" customFormat="1" ht="15.75" customHeight="1"/>
    <row r="638" s="525" customFormat="1" ht="15.75" customHeight="1"/>
    <row r="639" s="525" customFormat="1" ht="15.75" customHeight="1"/>
    <row r="640" s="525" customFormat="1" ht="15.75" customHeight="1"/>
    <row r="641" s="525" customFormat="1" ht="15.75" customHeight="1"/>
    <row r="642" s="525" customFormat="1" ht="15.75" customHeight="1"/>
    <row r="643" s="525" customFormat="1" ht="15.75" customHeight="1"/>
    <row r="644" s="525" customFormat="1" ht="15.75" customHeight="1"/>
    <row r="645" s="525" customFormat="1" ht="15.75" customHeight="1"/>
    <row r="646" s="525" customFormat="1" ht="15.75" customHeight="1"/>
    <row r="647" s="525" customFormat="1" ht="15.75" customHeight="1"/>
    <row r="648" s="525" customFormat="1" ht="15.75" customHeight="1"/>
    <row r="649" s="525" customFormat="1" ht="15.75" customHeight="1"/>
    <row r="650" s="525" customFormat="1" ht="15.75" customHeight="1"/>
    <row r="651" s="525" customFormat="1" ht="15.75" customHeight="1"/>
    <row r="652" s="525" customFormat="1" ht="15.75" customHeight="1"/>
    <row r="653" s="525" customFormat="1" ht="15.75" customHeight="1"/>
    <row r="654" s="525" customFormat="1" ht="15.75" customHeight="1"/>
    <row r="655" s="525" customFormat="1" ht="15.75" customHeight="1"/>
    <row r="656" s="525" customFormat="1" ht="15.75" customHeight="1"/>
    <row r="657" s="525" customFormat="1" ht="15.75" customHeight="1"/>
    <row r="658" s="525" customFormat="1" ht="15.75" customHeight="1"/>
    <row r="659" s="525" customFormat="1" ht="15.75" customHeight="1"/>
    <row r="660" s="525" customFormat="1" ht="15.75" customHeight="1"/>
    <row r="661" s="525" customFormat="1" ht="15.75" customHeight="1"/>
    <row r="662" s="525" customFormat="1" ht="15.75" customHeight="1"/>
    <row r="663" s="525" customFormat="1" ht="15.75" customHeight="1"/>
    <row r="664" s="525" customFormat="1" ht="15.75" customHeight="1"/>
    <row r="665" s="525" customFormat="1" ht="15.75" customHeight="1"/>
    <row r="666" s="525" customFormat="1" ht="15.75" customHeight="1"/>
    <row r="667" s="525" customFormat="1" ht="15.75" customHeight="1"/>
    <row r="668" s="525" customFormat="1" ht="15.75" customHeight="1"/>
    <row r="669" s="525" customFormat="1" ht="15.75" customHeight="1"/>
    <row r="670" s="525" customFormat="1" ht="15.75" customHeight="1"/>
    <row r="671" s="525" customFormat="1" ht="15.75" customHeight="1"/>
    <row r="672" s="525" customFormat="1" ht="15.75" customHeight="1"/>
    <row r="673" s="525" customFormat="1" ht="15.75" customHeight="1"/>
    <row r="674" s="525" customFormat="1" ht="15.75" customHeight="1"/>
    <row r="675" s="525" customFormat="1" ht="15.75" customHeight="1"/>
    <row r="676" s="525" customFormat="1" ht="15.75" customHeight="1"/>
    <row r="677" s="525" customFormat="1" ht="15.75" customHeight="1"/>
    <row r="678" s="525" customFormat="1" ht="15.75" customHeight="1"/>
    <row r="679" s="525" customFormat="1" ht="15.75" customHeight="1"/>
    <row r="680" s="525" customFormat="1" ht="15.75" customHeight="1"/>
    <row r="681" s="525" customFormat="1" ht="15.75" customHeight="1"/>
    <row r="682" s="525" customFormat="1" ht="15.75" customHeight="1"/>
    <row r="683" s="525" customFormat="1" ht="15.75" customHeight="1"/>
    <row r="684" s="525" customFormat="1" ht="15.75" customHeight="1"/>
    <row r="685" s="525" customFormat="1" ht="15.75" customHeight="1"/>
    <row r="686" s="525" customFormat="1" ht="15.75" customHeight="1"/>
    <row r="687" s="525" customFormat="1" ht="15.75" customHeight="1"/>
    <row r="688" s="525" customFormat="1" ht="15.75" customHeight="1"/>
    <row r="689" s="525" customFormat="1" ht="15.75" customHeight="1"/>
    <row r="690" s="525" customFormat="1" ht="15.75" customHeight="1"/>
    <row r="691" s="525" customFormat="1" ht="15.75" customHeight="1"/>
    <row r="692" s="525" customFormat="1" ht="15.75" customHeight="1"/>
    <row r="693" s="525" customFormat="1" ht="15.75" customHeight="1"/>
    <row r="694" s="525" customFormat="1" ht="15.75" customHeight="1"/>
    <row r="695" s="525" customFormat="1" ht="15.75" customHeight="1"/>
    <row r="696" s="525" customFormat="1" ht="15.75" customHeight="1"/>
    <row r="697" s="525" customFormat="1" ht="15.75" customHeight="1"/>
    <row r="698" s="525" customFormat="1" ht="15.75" customHeight="1"/>
    <row r="699" s="525" customFormat="1" ht="15.75" customHeight="1"/>
    <row r="700" s="525" customFormat="1" ht="15.75" customHeight="1"/>
    <row r="701" s="525" customFormat="1" ht="15.75" customHeight="1"/>
    <row r="702" s="525" customFormat="1" ht="15.75" customHeight="1"/>
    <row r="703" s="525" customFormat="1" ht="15.75" customHeight="1"/>
    <row r="704" s="525" customFormat="1" ht="15.75" customHeight="1"/>
    <row r="705" s="525" customFormat="1" ht="15.75" customHeight="1"/>
    <row r="706" s="525" customFormat="1" ht="15.75" customHeight="1"/>
    <row r="707" s="525" customFormat="1" ht="15.75" customHeight="1"/>
    <row r="708" s="525" customFormat="1" ht="15.75" customHeight="1"/>
    <row r="709" s="525" customFormat="1" ht="15.75" customHeight="1"/>
    <row r="710" s="525" customFormat="1" ht="15.75" customHeight="1"/>
    <row r="711" s="525" customFormat="1" ht="15.75" customHeight="1"/>
    <row r="712" s="525" customFormat="1" ht="15.75" customHeight="1"/>
    <row r="713" s="525" customFormat="1" ht="15.75" customHeight="1"/>
    <row r="714" s="525" customFormat="1" ht="15.75" customHeight="1"/>
    <row r="715" s="525" customFormat="1" ht="15.75" customHeight="1"/>
    <row r="716" s="525" customFormat="1" ht="15.75" customHeight="1"/>
    <row r="717" s="525" customFormat="1" ht="15.75" customHeight="1"/>
    <row r="718" s="525" customFormat="1" ht="15.75" customHeight="1"/>
    <row r="719" s="525" customFormat="1" ht="15.75" customHeight="1"/>
    <row r="720" s="525" customFormat="1" ht="15.75" customHeight="1"/>
    <row r="721" s="525" customFormat="1" ht="15.75" customHeight="1"/>
    <row r="722" s="525" customFormat="1" ht="15.75" customHeight="1"/>
    <row r="723" s="525" customFormat="1" ht="15.75" customHeight="1"/>
    <row r="724" s="525" customFormat="1" ht="15.75" customHeight="1"/>
    <row r="725" s="525" customFormat="1" ht="15.75" customHeight="1"/>
    <row r="726" s="525" customFormat="1" ht="15.75" customHeight="1"/>
    <row r="727" s="525" customFormat="1" ht="15.75" customHeight="1"/>
    <row r="728" s="525" customFormat="1" ht="15.75" customHeight="1"/>
    <row r="729" s="525" customFormat="1" ht="15.75" customHeight="1"/>
    <row r="730" s="525" customFormat="1" ht="15.75" customHeight="1"/>
    <row r="731" s="525" customFormat="1" ht="15.75" customHeight="1"/>
    <row r="732" s="525" customFormat="1" ht="15.75" customHeight="1"/>
    <row r="733" s="525" customFormat="1" ht="15.75" customHeight="1"/>
    <row r="734" s="525" customFormat="1" ht="15.75" customHeight="1"/>
    <row r="735" s="525" customFormat="1" ht="15.75" customHeight="1"/>
    <row r="736" s="525" customFormat="1" ht="15.75" customHeight="1"/>
    <row r="737" s="525" customFormat="1" ht="15.75" customHeight="1"/>
    <row r="738" s="525" customFormat="1" ht="15.75" customHeight="1"/>
    <row r="739" s="525" customFormat="1" ht="15.75" customHeight="1"/>
    <row r="740" s="525" customFormat="1" ht="15.75" customHeight="1"/>
    <row r="741" s="525" customFormat="1" ht="15.75" customHeight="1"/>
    <row r="742" s="525" customFormat="1" ht="15.75" customHeight="1"/>
    <row r="743" s="525" customFormat="1" ht="15.75" customHeight="1"/>
    <row r="744" s="525" customFormat="1" ht="15.75" customHeight="1"/>
    <row r="745" s="525" customFormat="1" ht="15.75" customHeight="1"/>
    <row r="746" s="525" customFormat="1" ht="15.75" customHeight="1"/>
    <row r="747" s="525" customFormat="1" ht="15.75" customHeight="1"/>
    <row r="748" s="525" customFormat="1" ht="15.75" customHeight="1"/>
    <row r="749" s="525" customFormat="1" ht="15.75" customHeight="1"/>
    <row r="750" s="525" customFormat="1" ht="15.75" customHeight="1"/>
    <row r="751" s="525" customFormat="1" ht="15.75" customHeight="1"/>
    <row r="752" s="525" customFormat="1" ht="15.75" customHeight="1"/>
    <row r="753" s="525" customFormat="1" ht="15.75" customHeight="1"/>
    <row r="754" s="525" customFormat="1" ht="15.75" customHeight="1"/>
    <row r="755" s="525" customFormat="1" ht="15.75" customHeight="1"/>
    <row r="756" s="525" customFormat="1" ht="15.75" customHeight="1"/>
    <row r="757" s="525" customFormat="1" ht="15.75" customHeight="1"/>
    <row r="758" s="525" customFormat="1" ht="15.75" customHeight="1"/>
    <row r="759" s="525" customFormat="1" ht="15.75" customHeight="1"/>
    <row r="760" s="525" customFormat="1" ht="15.75" customHeight="1"/>
    <row r="761" s="525" customFormat="1" ht="15.75" customHeight="1"/>
    <row r="762" s="525" customFormat="1" ht="15.75" customHeight="1"/>
    <row r="763" s="525" customFormat="1" ht="15.75" customHeight="1"/>
    <row r="764" s="525" customFormat="1" ht="15.75" customHeight="1"/>
    <row r="765" s="525" customFormat="1" ht="15.75" customHeight="1"/>
    <row r="766" s="525" customFormat="1" ht="15.75" customHeight="1"/>
    <row r="767" s="525" customFormat="1" ht="15.75" customHeight="1"/>
    <row r="768" s="525" customFormat="1" ht="15.75" customHeight="1"/>
    <row r="769" s="525" customFormat="1" ht="15.75" customHeight="1"/>
    <row r="770" s="525" customFormat="1" ht="15.75" customHeight="1"/>
    <row r="771" s="525" customFormat="1" ht="15.75" customHeight="1"/>
    <row r="772" s="525" customFormat="1" ht="15.75" customHeight="1"/>
    <row r="773" s="525" customFormat="1" ht="15.75" customHeight="1"/>
    <row r="774" s="525" customFormat="1" ht="15.75" customHeight="1"/>
    <row r="775" s="525" customFormat="1" ht="15.75" customHeight="1"/>
    <row r="776" s="525" customFormat="1" ht="15.75" customHeight="1"/>
    <row r="777" s="525" customFormat="1" ht="15.75" customHeight="1"/>
    <row r="778" s="525" customFormat="1" ht="15.75" customHeight="1"/>
    <row r="779" s="525" customFormat="1" ht="15.75" customHeight="1"/>
    <row r="780" s="525" customFormat="1" ht="15.75" customHeight="1"/>
    <row r="781" s="525" customFormat="1" ht="15.75" customHeight="1"/>
    <row r="782" s="525" customFormat="1" ht="15.75" customHeight="1"/>
    <row r="783" s="525" customFormat="1" ht="15.75" customHeight="1"/>
    <row r="784" s="525" customFormat="1" ht="15.75" customHeight="1"/>
    <row r="785" s="525" customFormat="1" ht="15.75" customHeight="1"/>
    <row r="786" s="525" customFormat="1" ht="15.75" customHeight="1"/>
    <row r="787" s="525" customFormat="1" ht="15.75" customHeight="1"/>
    <row r="788" s="525" customFormat="1" ht="15.75" customHeight="1"/>
    <row r="789" s="525" customFormat="1" ht="15.75" customHeight="1"/>
    <row r="790" s="525" customFormat="1" ht="15.75" customHeight="1"/>
    <row r="791" s="525" customFormat="1" ht="15.75" customHeight="1"/>
    <row r="792" s="525" customFormat="1" ht="15.75" customHeight="1"/>
    <row r="793" s="525" customFormat="1" ht="15.75" customHeight="1"/>
    <row r="794" s="525" customFormat="1" ht="15.75" customHeight="1"/>
    <row r="795" s="525" customFormat="1" ht="15.75" customHeight="1"/>
    <row r="796" s="525" customFormat="1" ht="15.75" customHeight="1"/>
    <row r="797" s="525" customFormat="1" ht="15.75" customHeight="1"/>
    <row r="798" s="525" customFormat="1" ht="15.75" customHeight="1"/>
    <row r="799" s="525" customFormat="1" ht="15.75" customHeight="1"/>
    <row r="800" s="525" customFormat="1" ht="15.75" customHeight="1"/>
    <row r="801" s="525" customFormat="1" ht="15.75" customHeight="1"/>
    <row r="802" s="525" customFormat="1" ht="15.75" customHeight="1"/>
    <row r="803" s="525" customFormat="1" ht="15.75" customHeight="1"/>
    <row r="804" s="525" customFormat="1" ht="15.75" customHeight="1"/>
    <row r="805" s="525" customFormat="1" ht="15.75" customHeight="1"/>
    <row r="806" s="525" customFormat="1" ht="15.75" customHeight="1"/>
    <row r="807" s="525" customFormat="1" ht="15.75" customHeight="1"/>
    <row r="808" s="525" customFormat="1" ht="15.75" customHeight="1"/>
    <row r="809" s="525" customFormat="1" ht="15.75" customHeight="1"/>
    <row r="810" s="525" customFormat="1" ht="15.75" customHeight="1"/>
    <row r="811" s="525" customFormat="1" ht="15.75" customHeight="1"/>
    <row r="812" s="525" customFormat="1" ht="15.75" customHeight="1"/>
    <row r="813" s="525" customFormat="1" ht="15.75" customHeight="1"/>
    <row r="814" s="525" customFormat="1" ht="15.75" customHeight="1"/>
    <row r="815" s="525" customFormat="1" ht="15.75" customHeight="1"/>
    <row r="816" s="525" customFormat="1" ht="15.75" customHeight="1"/>
    <row r="817" s="525" customFormat="1" ht="15.75" customHeight="1"/>
    <row r="818" s="525" customFormat="1" ht="15.75" customHeight="1"/>
    <row r="819" s="525" customFormat="1" ht="15.75" customHeight="1"/>
    <row r="820" s="525" customFormat="1" ht="15.75" customHeight="1"/>
    <row r="821" s="525" customFormat="1" ht="15.75" customHeight="1"/>
    <row r="822" s="525" customFormat="1" ht="15.75" customHeight="1"/>
    <row r="823" s="525" customFormat="1" ht="15.75" customHeight="1"/>
    <row r="824" s="525" customFormat="1" ht="15.75" customHeight="1"/>
    <row r="825" s="525" customFormat="1" ht="15.75" customHeight="1"/>
    <row r="826" s="525" customFormat="1" ht="15.75" customHeight="1"/>
    <row r="827" s="525" customFormat="1" ht="15.75" customHeight="1"/>
    <row r="828" s="525" customFormat="1" ht="15.75" customHeight="1"/>
    <row r="829" s="525" customFormat="1" ht="15.75" customHeight="1"/>
    <row r="830" s="525" customFormat="1" ht="15.75" customHeight="1"/>
    <row r="831" s="525" customFormat="1" ht="15.75" customHeight="1"/>
    <row r="832" s="525" customFormat="1" ht="15.75" customHeight="1"/>
    <row r="833" s="525" customFormat="1" ht="15.75" customHeight="1"/>
    <row r="834" s="525" customFormat="1" ht="15.75" customHeight="1"/>
    <row r="835" s="525" customFormat="1" ht="15.75" customHeight="1"/>
    <row r="836" s="525" customFormat="1" ht="15.75" customHeight="1"/>
    <row r="837" s="525" customFormat="1" ht="15.75" customHeight="1"/>
    <row r="838" s="525" customFormat="1" ht="15.75" customHeight="1"/>
    <row r="839" s="525" customFormat="1" ht="15.75" customHeight="1"/>
    <row r="840" s="525" customFormat="1" ht="15.75" customHeight="1"/>
    <row r="841" s="525" customFormat="1" ht="15.75" customHeight="1"/>
    <row r="842" s="525" customFormat="1" ht="15.75" customHeight="1"/>
    <row r="843" s="525" customFormat="1" ht="15.75" customHeight="1"/>
    <row r="844" s="525" customFormat="1" ht="15.75" customHeight="1"/>
    <row r="845" s="525" customFormat="1" ht="15.75" customHeight="1"/>
    <row r="846" s="525" customFormat="1" ht="15.75" customHeight="1"/>
    <row r="847" s="525" customFormat="1" ht="15.75" customHeight="1"/>
    <row r="848" s="525" customFormat="1" ht="15.75" customHeight="1"/>
    <row r="849" s="525" customFormat="1" ht="15.75" customHeight="1"/>
    <row r="850" s="525" customFormat="1" ht="15.75" customHeight="1"/>
    <row r="851" s="525" customFormat="1" ht="15.75" customHeight="1"/>
    <row r="852" s="525" customFormat="1" ht="15.75" customHeight="1"/>
    <row r="853" s="525" customFormat="1" ht="15.75" customHeight="1"/>
    <row r="854" s="525" customFormat="1" ht="15.75" customHeight="1"/>
    <row r="855" s="525" customFormat="1" ht="15.75" customHeight="1"/>
    <row r="856" s="525" customFormat="1" ht="15.75" customHeight="1"/>
    <row r="857" s="525" customFormat="1" ht="15.75" customHeight="1"/>
    <row r="858" s="525" customFormat="1" ht="15.75" customHeight="1"/>
    <row r="859" s="525" customFormat="1" ht="15.75" customHeight="1"/>
    <row r="860" s="525" customFormat="1" ht="15.75" customHeight="1"/>
    <row r="861" s="525" customFormat="1" ht="15.75" customHeight="1"/>
    <row r="862" s="525" customFormat="1" ht="15.75" customHeight="1"/>
    <row r="863" s="525" customFormat="1" ht="15.75" customHeight="1"/>
    <row r="864" s="525" customFormat="1" ht="15.75" customHeight="1"/>
    <row r="865" s="525" customFormat="1" ht="15.75" customHeight="1"/>
    <row r="866" s="525" customFormat="1" ht="15.75" customHeight="1"/>
    <row r="867" s="525" customFormat="1" ht="15.75" customHeight="1"/>
    <row r="868" s="525" customFormat="1" ht="15.75" customHeight="1"/>
    <row r="869" s="525" customFormat="1" ht="15.75" customHeight="1"/>
    <row r="870" s="525" customFormat="1" ht="15.75" customHeight="1"/>
    <row r="871" s="525" customFormat="1" ht="15.75" customHeight="1"/>
    <row r="872" s="525" customFormat="1" ht="15.75" customHeight="1"/>
    <row r="873" s="525" customFormat="1" ht="15.75" customHeight="1"/>
    <row r="874" s="525" customFormat="1" ht="15.75" customHeight="1"/>
    <row r="875" s="525" customFormat="1" ht="15.75" customHeight="1"/>
    <row r="876" s="525" customFormat="1" ht="15.75" customHeight="1"/>
    <row r="877" s="525" customFormat="1" ht="15.75" customHeight="1"/>
    <row r="878" s="525" customFormat="1" ht="15.75" customHeight="1"/>
    <row r="879" s="525" customFormat="1" ht="15.75" customHeight="1"/>
    <row r="880" s="525" customFormat="1" ht="15.75" customHeight="1"/>
    <row r="881" s="525" customFormat="1" ht="15.75" customHeight="1"/>
    <row r="882" s="525" customFormat="1" ht="15.75" customHeight="1"/>
    <row r="883" s="525" customFormat="1" ht="15.75" customHeight="1"/>
    <row r="884" s="525" customFormat="1" ht="15.75" customHeight="1"/>
    <row r="885" s="525" customFormat="1" ht="15.75" customHeight="1"/>
    <row r="886" s="525" customFormat="1" ht="15.75" customHeight="1"/>
    <row r="887" s="525" customFormat="1" ht="15.75" customHeight="1"/>
    <row r="888" s="525" customFormat="1" ht="15.75" customHeight="1"/>
    <row r="889" s="525" customFormat="1" ht="15.75" customHeight="1"/>
    <row r="890" s="525" customFormat="1" ht="15.75" customHeight="1"/>
    <row r="891" s="525" customFormat="1" ht="15.75" customHeight="1"/>
    <row r="892" s="525" customFormat="1" ht="15.75" customHeight="1"/>
    <row r="893" s="525" customFormat="1" ht="15.75" customHeight="1"/>
    <row r="894" s="525" customFormat="1" ht="15.75" customHeight="1"/>
    <row r="895" s="525" customFormat="1" ht="15.75" customHeight="1"/>
    <row r="896" s="525" customFormat="1" ht="15.75" customHeight="1"/>
    <row r="897" s="525" customFormat="1" ht="15.75" customHeight="1"/>
    <row r="898" s="525" customFormat="1" ht="15.75" customHeight="1"/>
    <row r="899" s="525" customFormat="1" ht="15.75" customHeight="1"/>
    <row r="900" s="525" customFormat="1" ht="15.75" customHeight="1"/>
    <row r="901" s="525" customFormat="1" ht="15.75" customHeight="1"/>
    <row r="902" s="525" customFormat="1" ht="15.75" customHeight="1"/>
    <row r="903" s="525" customFormat="1" ht="15.75" customHeight="1"/>
    <row r="904" s="525" customFormat="1" ht="15.75" customHeight="1"/>
    <row r="905" s="525" customFormat="1" ht="15.75" customHeight="1"/>
    <row r="906" s="525" customFormat="1" ht="15.75" customHeight="1"/>
    <row r="907" s="525" customFormat="1" ht="15.75" customHeight="1"/>
    <row r="908" s="525" customFormat="1" ht="15.75" customHeight="1"/>
    <row r="909" s="525" customFormat="1" ht="15.75" customHeight="1"/>
    <row r="910" s="525" customFormat="1" ht="15.75" customHeight="1"/>
    <row r="911" s="525" customFormat="1" ht="15.75" customHeight="1"/>
    <row r="912" s="525" customFormat="1" ht="15.75" customHeight="1"/>
    <row r="913" s="525" customFormat="1" ht="15.75" customHeight="1"/>
    <row r="914" s="525" customFormat="1" ht="15.75" customHeight="1"/>
    <row r="915" s="525" customFormat="1" ht="15.75" customHeight="1"/>
    <row r="916" s="525" customFormat="1" ht="15.75" customHeight="1"/>
    <row r="917" s="525" customFormat="1" ht="15.75" customHeight="1"/>
    <row r="918" s="525" customFormat="1" ht="15.75" customHeight="1"/>
    <row r="919" s="525" customFormat="1" ht="15.75" customHeight="1"/>
    <row r="920" s="525" customFormat="1" ht="15.75" customHeight="1"/>
    <row r="921" s="525" customFormat="1" ht="15.75" customHeight="1"/>
    <row r="922" s="525" customFormat="1" ht="15.75" customHeight="1"/>
    <row r="923" s="525" customFormat="1" ht="15.75" customHeight="1"/>
    <row r="924" s="525" customFormat="1" ht="15.75" customHeight="1"/>
    <row r="925" s="525" customFormat="1" ht="15.75" customHeight="1"/>
    <row r="926" s="525" customFormat="1" ht="15.75" customHeight="1"/>
    <row r="927" s="525" customFormat="1" ht="15.75" customHeight="1"/>
    <row r="928" s="525" customFormat="1" ht="15.75" customHeight="1"/>
    <row r="929" s="525" customFormat="1" ht="15.75" customHeight="1"/>
    <row r="930" s="525" customFormat="1" ht="15.75" customHeight="1"/>
    <row r="931" s="525" customFormat="1" ht="15.75" customHeight="1"/>
    <row r="932" s="525" customFormat="1" ht="15.75" customHeight="1"/>
    <row r="933" s="525" customFormat="1" ht="15.75" customHeight="1"/>
    <row r="934" s="525" customFormat="1" ht="15.75" customHeight="1"/>
    <row r="935" s="525" customFormat="1" ht="15.75" customHeight="1"/>
    <row r="936" s="525" customFormat="1" ht="15.75" customHeight="1"/>
    <row r="937" s="525" customFormat="1" ht="15.75" customHeight="1"/>
    <row r="938" s="525" customFormat="1" ht="15.75" customHeight="1"/>
    <row r="939" s="525" customFormat="1" ht="15.75" customHeight="1"/>
    <row r="940" s="525" customFormat="1" ht="15.75" customHeight="1"/>
    <row r="941" s="525" customFormat="1" ht="15.75" customHeight="1"/>
    <row r="942" s="525" customFormat="1" ht="15.75" customHeight="1"/>
    <row r="943" s="525" customFormat="1" ht="15.75" customHeight="1"/>
    <row r="944" s="525" customFormat="1" ht="15.75" customHeight="1"/>
    <row r="945" s="525" customFormat="1" ht="15.75" customHeight="1"/>
    <row r="946" s="525" customFormat="1" ht="15.75" customHeight="1"/>
    <row r="947" s="525" customFormat="1" ht="15.75" customHeight="1"/>
    <row r="948" s="525" customFormat="1" ht="15.75" customHeight="1"/>
    <row r="949" s="525" customFormat="1" ht="15.75" customHeight="1"/>
    <row r="950" s="525" customFormat="1" ht="15.75" customHeight="1"/>
    <row r="951" s="525" customFormat="1" ht="15.75" customHeight="1"/>
    <row r="952" s="525" customFormat="1" ht="15.75" customHeight="1"/>
    <row r="953" s="525" customFormat="1" ht="15.75" customHeight="1"/>
    <row r="954" s="525" customFormat="1" ht="15.75" customHeight="1"/>
    <row r="955" s="525" customFormat="1" ht="15.75" customHeight="1"/>
    <row r="956" s="525" customFormat="1" ht="15.75" customHeight="1"/>
    <row r="957" s="525" customFormat="1" ht="15.75" customHeight="1"/>
    <row r="958" s="525" customFormat="1" ht="15.75" customHeight="1"/>
    <row r="959" s="525" customFormat="1" ht="15.75" customHeight="1"/>
    <row r="960" s="525" customFormat="1" ht="15.75" customHeight="1"/>
    <row r="961" s="525" customFormat="1" ht="15.75" customHeight="1"/>
    <row r="962" s="525" customFormat="1" ht="15.75" customHeight="1"/>
    <row r="963" s="525" customFormat="1" ht="15.75" customHeight="1"/>
    <row r="964" s="525" customFormat="1" ht="15.75" customHeight="1"/>
    <row r="965" s="525" customFormat="1" ht="15.75" customHeight="1"/>
    <row r="966" s="525" customFormat="1" ht="15.75" customHeight="1"/>
    <row r="967" s="525" customFormat="1" ht="15.75" customHeight="1"/>
    <row r="968" s="525" customFormat="1" ht="15.75" customHeight="1"/>
    <row r="969" s="525" customFormat="1" ht="15.75" customHeight="1"/>
    <row r="970" s="525" customFormat="1" ht="15.75" customHeight="1"/>
    <row r="971" s="525" customFormat="1" ht="15.75" customHeight="1"/>
    <row r="972" s="525" customFormat="1" ht="15.75" customHeight="1"/>
    <row r="973" s="525" customFormat="1" ht="15.75" customHeight="1"/>
    <row r="974" s="525" customFormat="1" ht="15.75" customHeight="1"/>
    <row r="975" s="525" customFormat="1" ht="15.75" customHeight="1"/>
    <row r="976" s="525" customFormat="1" ht="15.75" customHeight="1"/>
    <row r="977" s="525" customFormat="1" ht="15.75" customHeight="1"/>
    <row r="978" s="525" customFormat="1" ht="15.75" customHeight="1"/>
    <row r="979" s="525" customFormat="1" ht="15.75" customHeight="1"/>
    <row r="980" s="525" customFormat="1" ht="15.75" customHeight="1"/>
    <row r="981" s="525" customFormat="1" ht="15.75" customHeight="1"/>
    <row r="982" s="525" customFormat="1" ht="15.75" customHeight="1"/>
    <row r="983" s="525" customFormat="1" ht="15.75" customHeight="1"/>
    <row r="984" s="525" customFormat="1" ht="15.75" customHeight="1"/>
    <row r="985" s="525" customFormat="1" ht="15.75" customHeight="1"/>
    <row r="986" s="525" customFormat="1" ht="15.75" customHeight="1"/>
    <row r="987" s="525" customFormat="1" ht="15.75" customHeight="1"/>
    <row r="988" s="525" customFormat="1" ht="15.75" customHeight="1"/>
    <row r="989" s="525" customFormat="1" ht="15.75" customHeight="1"/>
    <row r="990" s="525" customFormat="1" ht="15.75" customHeight="1"/>
    <row r="991" s="525" customFormat="1" ht="15.75" customHeight="1"/>
    <row r="992" s="525" customFormat="1" ht="15.75" customHeight="1"/>
    <row r="993" s="525" customFormat="1" ht="15.75" customHeight="1"/>
    <row r="994" s="525" customFormat="1" ht="15.75" customHeight="1"/>
    <row r="995" s="525" customFormat="1" ht="15.75" customHeight="1"/>
    <row r="996" s="525" customFormat="1" ht="15.75" customHeight="1"/>
    <row r="997" s="525" customFormat="1" ht="15.75" customHeight="1"/>
    <row r="998" s="525" customFormat="1" ht="15.75" customHeight="1"/>
    <row r="999" s="525" customFormat="1" ht="15.75" customHeight="1"/>
    <row r="1000" s="525" customFormat="1" ht="15.75" customHeight="1"/>
    <row r="1001" s="525" customFormat="1" ht="15.75" customHeight="1"/>
    <row r="1002" s="525" customFormat="1" ht="15.75" customHeight="1"/>
    <row r="1003" s="525" customFormat="1" ht="15.75" customHeight="1"/>
    <row r="1004" s="525" customFormat="1" ht="15.75" customHeight="1"/>
    <row r="1005" s="525" customFormat="1" ht="15.75" customHeight="1"/>
    <row r="1006" s="525" customFormat="1" ht="15.75" customHeight="1"/>
    <row r="1007" s="525" customFormat="1" ht="15.75" customHeight="1"/>
    <row r="1008" s="525" customFormat="1" ht="15.75" customHeight="1"/>
  </sheetData>
  <mergeCells count="33">
    <mergeCell ref="A1:F1"/>
    <mergeCell ref="G1:L1"/>
    <mergeCell ref="A9:C9"/>
    <mergeCell ref="A10:C10"/>
    <mergeCell ref="A11:C11"/>
    <mergeCell ref="A12:C12"/>
    <mergeCell ref="A13:C13"/>
    <mergeCell ref="A14:C14"/>
    <mergeCell ref="A15:C15"/>
    <mergeCell ref="A17:C17"/>
    <mergeCell ref="A18:C18"/>
    <mergeCell ref="A19:C19"/>
    <mergeCell ref="A20:C20"/>
    <mergeCell ref="A21:C21"/>
    <mergeCell ref="A22:C22"/>
    <mergeCell ref="A23:C23"/>
    <mergeCell ref="A24:C24"/>
    <mergeCell ref="A25:C25"/>
    <mergeCell ref="A26:C26"/>
    <mergeCell ref="A27:C27"/>
    <mergeCell ref="A28:C28"/>
    <mergeCell ref="A29:C29"/>
    <mergeCell ref="D7:D8"/>
    <mergeCell ref="E7:E8"/>
    <mergeCell ref="F7:F8"/>
    <mergeCell ref="G7:G8"/>
    <mergeCell ref="H7:H8"/>
    <mergeCell ref="I7:I8"/>
    <mergeCell ref="J7:J8"/>
    <mergeCell ref="K7:K8"/>
    <mergeCell ref="L7:L8"/>
    <mergeCell ref="F2:L6"/>
    <mergeCell ref="A7:C8"/>
  </mergeCells>
  <conditionalFormatting sqref="I9:J9">
    <cfRule type="notContainsBlanks" dxfId="0" priority="5">
      <formula>LEN(TRIM(I9))&gt;0</formula>
    </cfRule>
  </conditionalFormatting>
  <conditionalFormatting sqref="K9:L9">
    <cfRule type="notContainsBlanks" dxfId="0" priority="6">
      <formula>LEN(TRIM(K9))&gt;0</formula>
    </cfRule>
  </conditionalFormatting>
  <conditionalFormatting sqref="I10:J10">
    <cfRule type="notContainsBlanks" dxfId="0" priority="7">
      <formula>LEN(TRIM(I10))&gt;0</formula>
    </cfRule>
  </conditionalFormatting>
  <conditionalFormatting sqref="K10:L10">
    <cfRule type="notContainsBlanks" dxfId="0" priority="8">
      <formula>LEN(TRIM(K10))&gt;0</formula>
    </cfRule>
  </conditionalFormatting>
  <conditionalFormatting sqref="K11:L11">
    <cfRule type="notContainsBlanks" dxfId="0" priority="27">
      <formula>LEN(TRIM(K11))&gt;0</formula>
    </cfRule>
  </conditionalFormatting>
  <conditionalFormatting sqref="I12:J12">
    <cfRule type="notContainsBlanks" dxfId="0" priority="25">
      <formula>LEN(TRIM(I12))&gt;0</formula>
    </cfRule>
    <cfRule type="notContainsBlanks" dxfId="0" priority="22">
      <formula>LEN(TRIM(I12))&gt;0</formula>
    </cfRule>
  </conditionalFormatting>
  <conditionalFormatting sqref="K12:L12">
    <cfRule type="notContainsBlanks" dxfId="0" priority="19">
      <formula>LEN(TRIM(K12))&gt;0</formula>
    </cfRule>
    <cfRule type="notContainsBlanks" dxfId="0" priority="17">
      <formula>LEN(TRIM(K12))&gt;0</formula>
    </cfRule>
  </conditionalFormatting>
  <conditionalFormatting sqref="I15:J15">
    <cfRule type="notContainsBlanks" dxfId="0" priority="32">
      <formula>LEN(TRIM(I15))&gt;0</formula>
    </cfRule>
  </conditionalFormatting>
  <conditionalFormatting sqref="K15:L15">
    <cfRule type="notContainsBlanks" dxfId="0" priority="18">
      <formula>LEN(TRIM(K15))&gt;0</formula>
    </cfRule>
  </conditionalFormatting>
  <conditionalFormatting sqref="I16:L16">
    <cfRule type="notContainsBlanks" dxfId="0" priority="24">
      <formula>LEN(TRIM(I16))&gt;0</formula>
    </cfRule>
  </conditionalFormatting>
  <conditionalFormatting sqref="I17:J17">
    <cfRule type="notContainsBlanks" dxfId="0" priority="3">
      <formula>LEN(TRIM(I17))&gt;0</formula>
    </cfRule>
  </conditionalFormatting>
  <conditionalFormatting sqref="K17:L17">
    <cfRule type="notContainsBlanks" dxfId="0" priority="4">
      <formula>LEN(TRIM(K17))&gt;0</formula>
    </cfRule>
  </conditionalFormatting>
  <conditionalFormatting sqref="I19:J19">
    <cfRule type="notContainsBlanks" dxfId="0" priority="1">
      <formula>LEN(TRIM(I19))&gt;0</formula>
    </cfRule>
  </conditionalFormatting>
  <conditionalFormatting sqref="K19:L19">
    <cfRule type="notContainsBlanks" dxfId="0" priority="2">
      <formula>LEN(TRIM(K19))&gt;0</formula>
    </cfRule>
  </conditionalFormatting>
  <conditionalFormatting sqref="I27:J27">
    <cfRule type="notContainsBlanks" dxfId="0" priority="29">
      <formula>LEN(TRIM(I27))&gt;0</formula>
    </cfRule>
  </conditionalFormatting>
  <conditionalFormatting sqref="K27:L27">
    <cfRule type="notContainsBlanks" dxfId="0" priority="23">
      <formula>LEN(TRIM(K27))&gt;0</formula>
    </cfRule>
  </conditionalFormatting>
  <conditionalFormatting sqref="I28:J28">
    <cfRule type="notContainsBlanks" dxfId="0" priority="30">
      <formula>LEN(TRIM(I28))&gt;0</formula>
    </cfRule>
  </conditionalFormatting>
  <conditionalFormatting sqref="K28:L28">
    <cfRule type="notContainsBlanks" dxfId="0" priority="14">
      <formula>LEN(TRIM(K28))&gt;0</formula>
    </cfRule>
  </conditionalFormatting>
  <conditionalFormatting sqref="I29:J29">
    <cfRule type="notContainsBlanks" dxfId="0" priority="28">
      <formula>LEN(TRIM(I29))&gt;0</formula>
    </cfRule>
  </conditionalFormatting>
  <conditionalFormatting sqref="K29:L29">
    <cfRule type="notContainsBlanks" dxfId="0" priority="20">
      <formula>LEN(TRIM(K29))&gt;0</formula>
    </cfRule>
  </conditionalFormatting>
  <conditionalFormatting sqref="N103">
    <cfRule type="notContainsBlanks" dxfId="0" priority="12">
      <formula>LEN(TRIM(N103))&gt;0</formula>
    </cfRule>
  </conditionalFormatting>
  <conditionalFormatting sqref="N108">
    <cfRule type="notContainsBlanks" dxfId="0" priority="13">
      <formula>LEN(TRIM(N108))&gt;0</formula>
    </cfRule>
  </conditionalFormatting>
  <conditionalFormatting sqref="N116">
    <cfRule type="notContainsBlanks" dxfId="0" priority="10">
      <formula>LEN(TRIM(N116))&gt;0</formula>
    </cfRule>
  </conditionalFormatting>
  <conditionalFormatting sqref="N9:N93">
    <cfRule type="notContainsBlanks" dxfId="0" priority="11">
      <formula>LEN(TRIM(N9))&gt;0</formula>
    </cfRule>
  </conditionalFormatting>
  <conditionalFormatting sqref="I11:J11 I13:J14">
    <cfRule type="notContainsBlanks" dxfId="0" priority="26">
      <formula>LEN(TRIM(I11))&gt;0</formula>
    </cfRule>
  </conditionalFormatting>
  <conditionalFormatting sqref="K13:L14">
    <cfRule type="notContainsBlanks" dxfId="0" priority="16">
      <formula>LEN(TRIM(K13))&gt;0</formula>
    </cfRule>
  </conditionalFormatting>
  <conditionalFormatting sqref="I28:L28 I20:L25 I18:L18">
    <cfRule type="notContainsBlanks" dxfId="0" priority="9">
      <formula>LEN(TRIM(I18))&gt;0</formula>
    </cfRule>
  </conditionalFormatting>
  <conditionalFormatting sqref="I20:J25">
    <cfRule type="notContainsBlanks" dxfId="0" priority="31">
      <formula>LEN(TRIM(I20))&gt;0</formula>
    </cfRule>
  </conditionalFormatting>
  <conditionalFormatting sqref="K20:L25">
    <cfRule type="notContainsBlanks" dxfId="0" priority="15">
      <formula>LEN(TRIM(K20))&gt;0</formula>
    </cfRule>
  </conditionalFormatting>
  <conditionalFormatting sqref="I26:J27">
    <cfRule type="notContainsBlanks" dxfId="0" priority="33">
      <formula>LEN(TRIM(I26))&gt;0</formula>
    </cfRule>
  </conditionalFormatting>
  <conditionalFormatting sqref="K26:L27">
    <cfRule type="notContainsBlanks" dxfId="0" priority="21">
      <formula>LEN(TRIM(K26))&gt;0</formula>
    </cfRule>
  </conditionalFormatting>
  <pageMargins left="0.751388888888889" right="0.751388888888889" top="0.2125" bottom="0.2125" header="0.5" footer="0.5"/>
  <pageSetup paperSize="9" scale="78" orientation="landscape" horizontalDpi="60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008"/>
  <sheetViews>
    <sheetView view="pageBreakPreview" zoomScaleNormal="100" topLeftCell="C1" workbookViewId="0">
      <selection activeCell="O17" sqref="O17"/>
    </sheetView>
  </sheetViews>
  <sheetFormatPr defaultColWidth="14.4513274336283" defaultRowHeight="15" customHeight="1"/>
  <cols>
    <col min="1" max="1" width="16.2654867256637" style="525" customWidth="1"/>
    <col min="2" max="2" width="14.8141592920354" style="525" customWidth="1"/>
    <col min="3" max="4" width="28.2654867256637" style="525" customWidth="1"/>
    <col min="5" max="5" width="7.10619469026549" style="525" customWidth="1"/>
    <col min="6" max="6" width="4.6283185840708" style="525" hidden="1" customWidth="1"/>
    <col min="7" max="12" width="10" style="527" customWidth="1"/>
    <col min="13" max="13" width="9.6283185840708" style="525" customWidth="1"/>
    <col min="14" max="14" width="7.45132743362832" style="525" customWidth="1"/>
    <col min="15" max="15" width="11.4513274336283" style="525" customWidth="1"/>
    <col min="16" max="16" width="10.9115044247788" style="525" customWidth="1"/>
    <col min="17" max="17" width="1.44247787610619" style="525" customWidth="1"/>
    <col min="18" max="18" width="13.6283185840708" style="525" customWidth="1"/>
    <col min="19" max="16384" width="14.4513274336283" style="525"/>
  </cols>
  <sheetData>
    <row r="1" s="525" customFormat="1" ht="30" customHeight="1" spans="1:12">
      <c r="A1" s="528"/>
      <c r="B1" s="528"/>
      <c r="C1" s="529"/>
      <c r="D1" s="529"/>
      <c r="E1" s="529"/>
      <c r="F1" s="530"/>
      <c r="G1" s="531"/>
      <c r="H1" s="532"/>
      <c r="I1" s="532"/>
      <c r="J1" s="532"/>
      <c r="K1" s="532"/>
      <c r="L1" s="532"/>
    </row>
    <row r="2" s="525" customFormat="1" ht="15.75" customHeight="1" spans="1:12">
      <c r="A2" s="533" t="str">
        <f>'[3]Style Summary Cover Page'!$A$2</f>
        <v>STYLE NAME:</v>
      </c>
      <c r="B2" s="534" t="str">
        <f>'[3]Style Summary Cover Page'!$B$2</f>
        <v>MAI DRESS</v>
      </c>
      <c r="C2" s="535" t="s">
        <v>23</v>
      </c>
      <c r="D2" s="536" t="s">
        <v>24</v>
      </c>
      <c r="E2" s="536"/>
      <c r="F2" s="537" t="s">
        <v>25</v>
      </c>
      <c r="G2" s="538"/>
      <c r="H2" s="538"/>
      <c r="I2" s="538"/>
      <c r="J2" s="538"/>
      <c r="K2" s="538"/>
      <c r="L2" s="579"/>
    </row>
    <row r="3" s="525" customFormat="1" ht="15.75" customHeight="1" spans="1:12">
      <c r="A3" s="533" t="str">
        <f>'[3]Style Summary Cover Page'!$A$3</f>
        <v>DATE CREATED:</v>
      </c>
      <c r="B3" s="539">
        <f>'[3]Style Summary Cover Page'!$B$3</f>
        <v>45400</v>
      </c>
      <c r="C3" s="535" t="s">
        <v>26</v>
      </c>
      <c r="D3" s="536" t="s">
        <v>27</v>
      </c>
      <c r="E3" s="536"/>
      <c r="F3" s="540"/>
      <c r="G3" s="541"/>
      <c r="H3" s="541"/>
      <c r="I3" s="541"/>
      <c r="J3" s="541"/>
      <c r="K3" s="541"/>
      <c r="L3" s="579"/>
    </row>
    <row r="4" s="525" customFormat="1" ht="15.75" customHeight="1" spans="1:12">
      <c r="A4" s="533" t="str">
        <f>'[3]Style Summary Cover Page'!$A$4</f>
        <v>SEASON:</v>
      </c>
      <c r="B4" s="534" t="str">
        <f>'[3]Style Summary Cover Page'!$B$4</f>
        <v>SPRING 25</v>
      </c>
      <c r="C4" s="535" t="s">
        <v>17</v>
      </c>
      <c r="D4" s="536" t="s">
        <v>28</v>
      </c>
      <c r="E4" s="536"/>
      <c r="F4" s="540"/>
      <c r="G4" s="541"/>
      <c r="H4" s="541"/>
      <c r="I4" s="541"/>
      <c r="J4" s="541"/>
      <c r="K4" s="541"/>
      <c r="L4" s="579"/>
    </row>
    <row r="5" s="525" customFormat="1" ht="15.75" customHeight="1" spans="1:12">
      <c r="A5" s="533" t="str">
        <f>'[3]Style Summary Cover Page'!$A$5</f>
        <v>DELIVERY:</v>
      </c>
      <c r="B5" s="542" t="str">
        <f>'[3]Style Summary Cover Page'!$B$5</f>
        <v>N/A</v>
      </c>
      <c r="C5" s="535" t="s">
        <v>21</v>
      </c>
      <c r="D5" s="536" t="s">
        <v>22</v>
      </c>
      <c r="E5" s="536"/>
      <c r="F5" s="540"/>
      <c r="G5" s="541"/>
      <c r="H5" s="541"/>
      <c r="I5" s="541"/>
      <c r="J5" s="541"/>
      <c r="K5" s="541"/>
      <c r="L5" s="579"/>
    </row>
    <row r="6" s="525" customFormat="1" ht="15.75" customHeight="1" spans="1:12">
      <c r="A6" s="533" t="str">
        <f>'[3]Style Summary Cover Page'!$A$6</f>
        <v>SIZE RANGE:</v>
      </c>
      <c r="B6" s="543" t="s">
        <v>29</v>
      </c>
      <c r="C6" s="535" t="s">
        <v>13</v>
      </c>
      <c r="D6" s="536" t="s">
        <v>30</v>
      </c>
      <c r="E6" s="536"/>
      <c r="F6" s="544"/>
      <c r="G6" s="545"/>
      <c r="H6" s="545"/>
      <c r="I6" s="545"/>
      <c r="J6" s="545"/>
      <c r="K6" s="545"/>
      <c r="L6" s="545"/>
    </row>
    <row r="7" s="525" customFormat="1" ht="15.75" customHeight="1" spans="1:12">
      <c r="A7" s="546" t="s">
        <v>31</v>
      </c>
      <c r="B7" s="547"/>
      <c r="C7" s="547"/>
      <c r="D7" s="548"/>
      <c r="E7" s="548" t="s">
        <v>32</v>
      </c>
      <c r="F7" s="548" t="s">
        <v>33</v>
      </c>
      <c r="G7" s="549" t="s">
        <v>34</v>
      </c>
      <c r="H7" s="550" t="s">
        <v>30</v>
      </c>
      <c r="I7" s="580" t="s">
        <v>35</v>
      </c>
      <c r="J7" s="549" t="s">
        <v>36</v>
      </c>
      <c r="K7" s="549" t="s">
        <v>37</v>
      </c>
      <c r="L7" s="581" t="s">
        <v>38</v>
      </c>
    </row>
    <row r="8" s="525" customFormat="1" customHeight="1" spans="1:12">
      <c r="A8" s="551"/>
      <c r="B8" s="552"/>
      <c r="C8" s="552"/>
      <c r="D8" s="553"/>
      <c r="E8" s="553"/>
      <c r="F8" s="553"/>
      <c r="G8" s="554"/>
      <c r="H8" s="554"/>
      <c r="I8" s="554"/>
      <c r="J8" s="554"/>
      <c r="K8" s="554"/>
      <c r="L8" s="582"/>
    </row>
    <row r="9" s="525" customFormat="1" ht="31" customHeight="1" spans="1:12">
      <c r="A9" s="555" t="s">
        <v>39</v>
      </c>
      <c r="B9" s="556"/>
      <c r="C9" s="556"/>
      <c r="D9" s="557" t="s">
        <v>40</v>
      </c>
      <c r="E9" s="558">
        <v>44930</v>
      </c>
      <c r="F9" s="559">
        <f>SUM(G9-1/4)</f>
        <v>21.0225</v>
      </c>
      <c r="G9" s="560">
        <f>'XS-XXL'!G9*2.54</f>
        <v>21.2725</v>
      </c>
      <c r="H9" s="560">
        <f>'XS-XXL'!H9*2.54</f>
        <v>21.59</v>
      </c>
      <c r="I9" s="560">
        <f>'XS-XXL'!I9*2.54</f>
        <v>21.9075</v>
      </c>
      <c r="J9" s="560">
        <f>'XS-XXL'!J9*2.54</f>
        <v>22.225</v>
      </c>
      <c r="K9" s="560">
        <f>'XS-XXL'!K9*2.54</f>
        <v>22.5425</v>
      </c>
      <c r="L9" s="560">
        <f>'XS-XXL'!L9*2.54</f>
        <v>22.86</v>
      </c>
    </row>
    <row r="10" s="525" customFormat="1" ht="37" customHeight="1" spans="1:12">
      <c r="A10" s="555" t="s">
        <v>41</v>
      </c>
      <c r="B10" s="556"/>
      <c r="C10" s="556"/>
      <c r="D10" s="561" t="s">
        <v>42</v>
      </c>
      <c r="E10" s="562">
        <v>44930</v>
      </c>
      <c r="F10" s="559">
        <f>SUM(G10-1/8)</f>
        <v>23.37</v>
      </c>
      <c r="G10" s="560">
        <f>'XS-XXL'!G10*2.54</f>
        <v>23.495</v>
      </c>
      <c r="H10" s="560">
        <f>'XS-XXL'!H10*2.54</f>
        <v>24.13</v>
      </c>
      <c r="I10" s="560">
        <f>'XS-XXL'!I10*2.54</f>
        <v>24.765</v>
      </c>
      <c r="J10" s="560">
        <f>'XS-XXL'!J10*2.54</f>
        <v>25.4</v>
      </c>
      <c r="K10" s="560">
        <f>'XS-XXL'!K10*2.54</f>
        <v>26.035</v>
      </c>
      <c r="L10" s="560">
        <f>'XS-XXL'!L10*2.54</f>
        <v>26.67</v>
      </c>
    </row>
    <row r="11" s="525" customFormat="1" ht="27" customHeight="1" spans="1:12">
      <c r="A11" s="563" t="s">
        <v>43</v>
      </c>
      <c r="B11" s="564"/>
      <c r="C11" s="564"/>
      <c r="D11" s="565" t="s">
        <v>44</v>
      </c>
      <c r="E11" s="562"/>
      <c r="F11" s="559"/>
      <c r="G11" s="560">
        <f>'XS-XXL'!G11*2.54</f>
        <v>16.8275</v>
      </c>
      <c r="H11" s="560">
        <f>'XS-XXL'!H11*2.54</f>
        <v>17.145</v>
      </c>
      <c r="I11" s="560">
        <f>'XS-XXL'!I11*2.54</f>
        <v>17.4625</v>
      </c>
      <c r="J11" s="560">
        <f>'XS-XXL'!J11*2.54</f>
        <v>17.78</v>
      </c>
      <c r="K11" s="560">
        <f>'XS-XXL'!K11*2.54</f>
        <v>18.0975</v>
      </c>
      <c r="L11" s="560">
        <f>'XS-XXL'!L11*2.54</f>
        <v>18.415</v>
      </c>
    </row>
    <row r="12" s="525" customFormat="1" ht="25" customHeight="1" spans="1:12">
      <c r="A12" s="555" t="s">
        <v>45</v>
      </c>
      <c r="B12" s="556"/>
      <c r="C12" s="556"/>
      <c r="D12" s="565" t="s">
        <v>46</v>
      </c>
      <c r="E12" s="562">
        <v>44930</v>
      </c>
      <c r="F12" s="559">
        <f>SUM(G12-1/8)</f>
        <v>14.7975</v>
      </c>
      <c r="G12" s="560">
        <f>'XS-XXL'!G12*2.54</f>
        <v>14.9225</v>
      </c>
      <c r="H12" s="560">
        <f>'XS-XXL'!H12*2.54</f>
        <v>15.24</v>
      </c>
      <c r="I12" s="560">
        <f>'XS-XXL'!I12*2.54</f>
        <v>15.5575</v>
      </c>
      <c r="J12" s="560">
        <f>'XS-XXL'!J12*2.54</f>
        <v>15.875</v>
      </c>
      <c r="K12" s="560">
        <f>'XS-XXL'!K12*2.54</f>
        <v>16.1925</v>
      </c>
      <c r="L12" s="560">
        <f>'XS-XXL'!L12*2.54</f>
        <v>16.51</v>
      </c>
    </row>
    <row r="13" s="525" customFormat="1" ht="40" customHeight="1" spans="1:12">
      <c r="A13" s="555" t="s">
        <v>47</v>
      </c>
      <c r="B13" s="556"/>
      <c r="C13" s="556"/>
      <c r="D13" s="561" t="s">
        <v>48</v>
      </c>
      <c r="E13" s="566">
        <v>44928</v>
      </c>
      <c r="F13" s="567">
        <f>SUM(G13-0.25)</f>
        <v>112.145</v>
      </c>
      <c r="G13" s="560">
        <f>'XS-XXL'!G13*2.54</f>
        <v>112.395</v>
      </c>
      <c r="H13" s="560">
        <f>'XS-XXL'!H13*2.54</f>
        <v>113.03</v>
      </c>
      <c r="I13" s="560">
        <f>'XS-XXL'!I13*2.54</f>
        <v>113.665</v>
      </c>
      <c r="J13" s="560">
        <f>'XS-XXL'!J13*2.54</f>
        <v>114.3</v>
      </c>
      <c r="K13" s="560">
        <f>'XS-XXL'!K13*2.54</f>
        <v>114.3</v>
      </c>
      <c r="L13" s="560">
        <f>'XS-XXL'!L13*2.54</f>
        <v>114.3</v>
      </c>
    </row>
    <row r="14" s="525" customFormat="1" ht="39" customHeight="1" spans="1:12">
      <c r="A14" s="563" t="s">
        <v>49</v>
      </c>
      <c r="B14" s="564"/>
      <c r="C14" s="564"/>
      <c r="D14" s="561" t="s">
        <v>50</v>
      </c>
      <c r="E14" s="566"/>
      <c r="F14" s="567"/>
      <c r="G14" s="560">
        <f>'XS-XXL'!G14*2.54</f>
        <v>113.665</v>
      </c>
      <c r="H14" s="560">
        <f>'XS-XXL'!H14*2.54</f>
        <v>114.3</v>
      </c>
      <c r="I14" s="560">
        <f>'XS-XXL'!I14*2.54</f>
        <v>114.935</v>
      </c>
      <c r="J14" s="560">
        <f>'XS-XXL'!J14*2.54</f>
        <v>115.57</v>
      </c>
      <c r="K14" s="560">
        <f>'XS-XXL'!K14*2.54</f>
        <v>115.57</v>
      </c>
      <c r="L14" s="560">
        <f>'XS-XXL'!L14*2.54</f>
        <v>115.57</v>
      </c>
    </row>
    <row r="15" s="525" customFormat="1" ht="41" customHeight="1" spans="1:12">
      <c r="A15" s="555" t="s">
        <v>51</v>
      </c>
      <c r="B15" s="556"/>
      <c r="C15" s="556"/>
      <c r="D15" s="561" t="s">
        <v>52</v>
      </c>
      <c r="E15" s="566">
        <v>44928</v>
      </c>
      <c r="F15" s="567">
        <f>SUM(G15-0.25)</f>
        <v>113.415</v>
      </c>
      <c r="G15" s="560">
        <f>'XS-XXL'!G15*2.54</f>
        <v>113.665</v>
      </c>
      <c r="H15" s="560">
        <f>'XS-XXL'!H15*2.54</f>
        <v>114.3</v>
      </c>
      <c r="I15" s="560">
        <f>'XS-XXL'!I15*2.54</f>
        <v>114.935</v>
      </c>
      <c r="J15" s="560">
        <f>'XS-XXL'!J15*2.54</f>
        <v>115.57</v>
      </c>
      <c r="K15" s="560">
        <f>'XS-XXL'!K15*2.54</f>
        <v>115.57</v>
      </c>
      <c r="L15" s="560">
        <f>'XS-XXL'!L15*2.54</f>
        <v>115.57</v>
      </c>
    </row>
    <row r="16" s="525" customFormat="1" ht="24" customHeight="1" spans="1:12">
      <c r="A16" s="568" t="s">
        <v>53</v>
      </c>
      <c r="B16" s="569"/>
      <c r="C16" s="569"/>
      <c r="D16" s="561" t="s">
        <v>54</v>
      </c>
      <c r="E16" s="566"/>
      <c r="F16" s="567"/>
      <c r="G16" s="560">
        <f>'XS-XXL'!G16*2.54</f>
        <v>11.43</v>
      </c>
      <c r="H16" s="560">
        <f>'XS-XXL'!H16*2.54</f>
        <v>11.43</v>
      </c>
      <c r="I16" s="560">
        <f>'XS-XXL'!I16*2.54</f>
        <v>11.43</v>
      </c>
      <c r="J16" s="560">
        <f>'XS-XXL'!J16*2.54</f>
        <v>11.43</v>
      </c>
      <c r="K16" s="560">
        <f>'XS-XXL'!K16*2.54</f>
        <v>11.43</v>
      </c>
      <c r="L16" s="560">
        <f>'XS-XXL'!L16*2.54</f>
        <v>11.43</v>
      </c>
    </row>
    <row r="17" s="525" customFormat="1" ht="34" customHeight="1" spans="1:12">
      <c r="A17" s="563" t="s">
        <v>55</v>
      </c>
      <c r="B17" s="570"/>
      <c r="C17" s="570"/>
      <c r="D17" s="561" t="s">
        <v>56</v>
      </c>
      <c r="E17" s="566"/>
      <c r="F17" s="567"/>
      <c r="G17" s="560">
        <f>'XS-XXL'!G17*2.54</f>
        <v>7.62</v>
      </c>
      <c r="H17" s="560">
        <f>'XS-XXL'!H17*2.54</f>
        <v>8.255</v>
      </c>
      <c r="I17" s="560">
        <f>'XS-XXL'!I17*2.54</f>
        <v>8.89</v>
      </c>
      <c r="J17" s="560">
        <f>'XS-XXL'!J17*2.54</f>
        <v>9.525</v>
      </c>
      <c r="K17" s="560">
        <f>'XS-XXL'!K17*2.54</f>
        <v>10.16</v>
      </c>
      <c r="L17" s="560">
        <f>'XS-XXL'!L17*2.54</f>
        <v>10.795</v>
      </c>
    </row>
    <row r="18" s="525" customFormat="1" ht="36" customHeight="1" spans="1:12">
      <c r="A18" s="555" t="s">
        <v>57</v>
      </c>
      <c r="B18" s="556"/>
      <c r="C18" s="556"/>
      <c r="D18" s="561" t="s">
        <v>58</v>
      </c>
      <c r="E18" s="566">
        <v>44928</v>
      </c>
      <c r="F18" s="571">
        <f t="shared" ref="F18:F25" si="0">SUM(G18-1)</f>
        <v>29.7975</v>
      </c>
      <c r="G18" s="560">
        <f>'XS-XXL'!G18*2.54</f>
        <v>30.7975</v>
      </c>
      <c r="H18" s="560">
        <f>'XS-XXL'!H18*2.54</f>
        <v>32.385</v>
      </c>
      <c r="I18" s="560">
        <f>'XS-XXL'!I18*2.54</f>
        <v>33.9725</v>
      </c>
      <c r="J18" s="560">
        <f>'XS-XXL'!J18*2.54</f>
        <v>35.56</v>
      </c>
      <c r="K18" s="560">
        <f>'XS-XXL'!K18*2.54</f>
        <v>37.1475</v>
      </c>
      <c r="L18" s="560">
        <f>'XS-XXL'!L18*2.54</f>
        <v>38.735</v>
      </c>
    </row>
    <row r="19" s="525" customFormat="1" ht="22" customHeight="1" spans="1:12">
      <c r="A19" s="572" t="s">
        <v>59</v>
      </c>
      <c r="B19" s="573"/>
      <c r="C19" s="573"/>
      <c r="D19" s="561" t="s">
        <v>60</v>
      </c>
      <c r="E19" s="566"/>
      <c r="F19" s="571"/>
      <c r="G19" s="560">
        <f>'XS-XXL'!G19*2.54</f>
        <v>9.525</v>
      </c>
      <c r="H19" s="560">
        <f>'XS-XXL'!H19*2.54</f>
        <v>10.16</v>
      </c>
      <c r="I19" s="560">
        <f>'XS-XXL'!I19*2.54</f>
        <v>10.795</v>
      </c>
      <c r="J19" s="560">
        <f>'XS-XXL'!J19*2.54</f>
        <v>11.43</v>
      </c>
      <c r="K19" s="560">
        <f>'XS-XXL'!K19*2.54</f>
        <v>12.065</v>
      </c>
      <c r="L19" s="560">
        <f>'XS-XXL'!L19*2.54</f>
        <v>12.7</v>
      </c>
    </row>
    <row r="20" s="525" customFormat="1" ht="22" customHeight="1" spans="1:12">
      <c r="A20" s="555" t="s">
        <v>61</v>
      </c>
      <c r="B20" s="556"/>
      <c r="C20" s="556"/>
      <c r="D20" s="561" t="s">
        <v>62</v>
      </c>
      <c r="E20" s="574">
        <v>0.125</v>
      </c>
      <c r="F20" s="575"/>
      <c r="G20" s="560">
        <f>'XS-XXL'!G20*2.54</f>
        <v>17.78</v>
      </c>
      <c r="H20" s="560">
        <f>'XS-XXL'!H20*2.54</f>
        <v>19.05</v>
      </c>
      <c r="I20" s="560">
        <f>'XS-XXL'!I20*2.54</f>
        <v>20.32</v>
      </c>
      <c r="J20" s="560">
        <f>'XS-XXL'!J20*2.54</f>
        <v>21.9075</v>
      </c>
      <c r="K20" s="560">
        <f>'XS-XXL'!K20*2.54</f>
        <v>23.1775</v>
      </c>
      <c r="L20" s="560">
        <f>'XS-XXL'!L20*2.54</f>
        <v>24.4475</v>
      </c>
    </row>
    <row r="21" s="525" customFormat="1" ht="38" customHeight="1" spans="1:12">
      <c r="A21" s="555" t="s">
        <v>63</v>
      </c>
      <c r="B21" s="556"/>
      <c r="C21" s="556"/>
      <c r="D21" s="561" t="s">
        <v>64</v>
      </c>
      <c r="E21" s="566">
        <v>44928</v>
      </c>
      <c r="F21" s="571">
        <f t="shared" si="0"/>
        <v>81.55</v>
      </c>
      <c r="G21" s="560">
        <f>'XS-XXL'!G21*2.54</f>
        <v>82.55</v>
      </c>
      <c r="H21" s="560">
        <f>'XS-XXL'!H21*2.54</f>
        <v>87.63</v>
      </c>
      <c r="I21" s="560">
        <f>'XS-XXL'!I21*2.54</f>
        <v>92.71</v>
      </c>
      <c r="J21" s="560">
        <f>'XS-XXL'!J21*2.54</f>
        <v>99.06</v>
      </c>
      <c r="K21" s="560">
        <f>'XS-XXL'!K21*2.54</f>
        <v>104.14</v>
      </c>
      <c r="L21" s="560">
        <f>'XS-XXL'!L21*2.54</f>
        <v>109.22</v>
      </c>
    </row>
    <row r="22" s="525" customFormat="1" ht="23" customHeight="1" spans="1:12">
      <c r="A22" s="563" t="s">
        <v>65</v>
      </c>
      <c r="B22" s="564"/>
      <c r="C22" s="564"/>
      <c r="D22" s="561" t="s">
        <v>66</v>
      </c>
      <c r="E22" s="566">
        <v>44928</v>
      </c>
      <c r="F22" s="571">
        <f t="shared" si="0"/>
        <v>66.31</v>
      </c>
      <c r="G22" s="560">
        <f>'XS-XXL'!G22*2.54</f>
        <v>67.31</v>
      </c>
      <c r="H22" s="560">
        <f>'XS-XXL'!H22*2.54</f>
        <v>72.39</v>
      </c>
      <c r="I22" s="560">
        <f>'XS-XXL'!I22*2.54</f>
        <v>77.47</v>
      </c>
      <c r="J22" s="560">
        <f>'XS-XXL'!J22*2.54</f>
        <v>83.82</v>
      </c>
      <c r="K22" s="560">
        <f>'XS-XXL'!K22*2.54</f>
        <v>88.9</v>
      </c>
      <c r="L22" s="560">
        <f>'XS-XXL'!L22*2.54</f>
        <v>93.98</v>
      </c>
    </row>
    <row r="23" s="525" customFormat="1" ht="23" customHeight="1" spans="1:12">
      <c r="A23" s="563" t="s">
        <v>67</v>
      </c>
      <c r="B23" s="564"/>
      <c r="C23" s="564"/>
      <c r="D23" s="561" t="s">
        <v>68</v>
      </c>
      <c r="E23" s="566">
        <v>44928</v>
      </c>
      <c r="F23" s="571">
        <f t="shared" si="0"/>
        <v>90.44</v>
      </c>
      <c r="G23" s="560">
        <f>'XS-XXL'!G23*2.54</f>
        <v>91.44</v>
      </c>
      <c r="H23" s="560">
        <f>'XS-XXL'!H23*2.54</f>
        <v>96.52</v>
      </c>
      <c r="I23" s="560">
        <f>'XS-XXL'!I23*2.54</f>
        <v>101.6</v>
      </c>
      <c r="J23" s="560">
        <f>'XS-XXL'!J23*2.54</f>
        <v>107.95</v>
      </c>
      <c r="K23" s="560">
        <f>'XS-XXL'!K23*2.54</f>
        <v>113.03</v>
      </c>
      <c r="L23" s="560">
        <f>'XS-XXL'!L23*2.54</f>
        <v>118.11</v>
      </c>
    </row>
    <row r="24" s="525" customFormat="1" ht="23" customHeight="1" spans="1:12">
      <c r="A24" s="563" t="s">
        <v>69</v>
      </c>
      <c r="B24" s="564"/>
      <c r="C24" s="564"/>
      <c r="D24" s="561" t="s">
        <v>70</v>
      </c>
      <c r="E24" s="566">
        <v>44928</v>
      </c>
      <c r="F24" s="571">
        <f t="shared" si="0"/>
        <v>197.12</v>
      </c>
      <c r="G24" s="560">
        <f>'XS-XXL'!G24*2.54</f>
        <v>198.12</v>
      </c>
      <c r="H24" s="560">
        <f>'XS-XXL'!H24*2.54</f>
        <v>203.2</v>
      </c>
      <c r="I24" s="560">
        <f>'XS-XXL'!I24*2.54</f>
        <v>208.28</v>
      </c>
      <c r="J24" s="560">
        <f>'XS-XXL'!J24*2.54</f>
        <v>214.63</v>
      </c>
      <c r="K24" s="560">
        <f>'XS-XXL'!K24*2.54</f>
        <v>219.71</v>
      </c>
      <c r="L24" s="560">
        <f>'XS-XXL'!L24*2.54</f>
        <v>224.79</v>
      </c>
    </row>
    <row r="25" s="525" customFormat="1" ht="23" customHeight="1" spans="1:12">
      <c r="A25" s="563" t="s">
        <v>71</v>
      </c>
      <c r="B25" s="564"/>
      <c r="C25" s="564"/>
      <c r="D25" s="561" t="s">
        <v>72</v>
      </c>
      <c r="E25" s="566">
        <v>44928</v>
      </c>
      <c r="F25" s="571">
        <f t="shared" si="0"/>
        <v>179.34</v>
      </c>
      <c r="G25" s="560">
        <f>'XS-XXL'!G25*2.54</f>
        <v>180.34</v>
      </c>
      <c r="H25" s="560">
        <f>'XS-XXL'!H25*2.54</f>
        <v>185.42</v>
      </c>
      <c r="I25" s="560">
        <f>'XS-XXL'!I25*2.54</f>
        <v>190.5</v>
      </c>
      <c r="J25" s="560">
        <f>'XS-XXL'!J25*2.54</f>
        <v>196.85</v>
      </c>
      <c r="K25" s="560">
        <f>'XS-XXL'!K25*2.54</f>
        <v>201.93</v>
      </c>
      <c r="L25" s="560">
        <f>'XS-XXL'!L25*2.54</f>
        <v>207.01</v>
      </c>
    </row>
    <row r="26" s="525" customFormat="1" ht="23" customHeight="1" spans="1:12">
      <c r="A26" s="555" t="s">
        <v>73</v>
      </c>
      <c r="B26" s="556"/>
      <c r="C26" s="556"/>
      <c r="D26" s="576" t="s">
        <v>74</v>
      </c>
      <c r="E26" s="577">
        <v>0.25</v>
      </c>
      <c r="F26" s="567">
        <f>SUM(G26-0.25)</f>
        <v>77.855</v>
      </c>
      <c r="G26" s="560">
        <f>'XS-XXL'!G26*2.54</f>
        <v>78.105</v>
      </c>
      <c r="H26" s="560">
        <f>'XS-XXL'!H26*2.54</f>
        <v>78.74</v>
      </c>
      <c r="I26" s="560">
        <f>'XS-XXL'!I26*2.54</f>
        <v>79.375</v>
      </c>
      <c r="J26" s="560">
        <f>'XS-XXL'!J26*2.54</f>
        <v>80.01</v>
      </c>
      <c r="K26" s="560">
        <f>'XS-XXL'!K26*2.54</f>
        <v>80.01</v>
      </c>
      <c r="L26" s="560">
        <f>'XS-XXL'!L26*2.54</f>
        <v>80.01</v>
      </c>
    </row>
    <row r="27" s="525" customFormat="1" ht="23" customHeight="1" spans="1:12">
      <c r="A27" s="572" t="s">
        <v>75</v>
      </c>
      <c r="B27" s="573"/>
      <c r="C27" s="573"/>
      <c r="D27" s="561" t="s">
        <v>76</v>
      </c>
      <c r="E27" s="574">
        <v>0.125</v>
      </c>
      <c r="F27" s="571"/>
      <c r="G27" s="560">
        <f>'XS-XXL'!G27*2.54</f>
        <v>35.56</v>
      </c>
      <c r="H27" s="560">
        <f>'XS-XXL'!H27*2.54</f>
        <v>36.195</v>
      </c>
      <c r="I27" s="560">
        <f>'XS-XXL'!I27*2.54</f>
        <v>36.83</v>
      </c>
      <c r="J27" s="560">
        <f>'XS-XXL'!J27*2.54</f>
        <v>37.465</v>
      </c>
      <c r="K27" s="560">
        <f>'XS-XXL'!K27*2.54</f>
        <v>38.1</v>
      </c>
      <c r="L27" s="560">
        <f>'XS-XXL'!L27*2.54</f>
        <v>38.735</v>
      </c>
    </row>
    <row r="28" s="525" customFormat="1" ht="23" customHeight="1" spans="1:12">
      <c r="A28" s="555" t="s">
        <v>77</v>
      </c>
      <c r="B28" s="556"/>
      <c r="C28" s="556"/>
      <c r="D28" s="578" t="s">
        <v>78</v>
      </c>
      <c r="E28" s="562">
        <v>44930</v>
      </c>
      <c r="F28" s="571">
        <f>G28</f>
        <v>5.08</v>
      </c>
      <c r="G28" s="560">
        <f>'XS-XXL'!G28*2.54</f>
        <v>5.08</v>
      </c>
      <c r="H28" s="560">
        <f>'XS-XXL'!H28*2.54</f>
        <v>5.08</v>
      </c>
      <c r="I28" s="560">
        <f>'XS-XXL'!I28*2.54</f>
        <v>5.08</v>
      </c>
      <c r="J28" s="560">
        <f>'XS-XXL'!J28*2.54</f>
        <v>5.08</v>
      </c>
      <c r="K28" s="560">
        <f>'XS-XXL'!K28*2.54</f>
        <v>5.08</v>
      </c>
      <c r="L28" s="560">
        <f>'XS-XXL'!L28*2.54</f>
        <v>5.08</v>
      </c>
    </row>
    <row r="29" s="525" customFormat="1" ht="23" customHeight="1" spans="1:12">
      <c r="A29" s="555" t="s">
        <v>79</v>
      </c>
      <c r="B29" s="556"/>
      <c r="C29" s="556"/>
      <c r="D29" s="561" t="s">
        <v>80</v>
      </c>
      <c r="E29" s="577">
        <v>0.25</v>
      </c>
      <c r="F29" s="571">
        <f>SUM(G29+0)</f>
        <v>31.75</v>
      </c>
      <c r="G29" s="560">
        <f>'XS-XXL'!G29*2.54</f>
        <v>31.75</v>
      </c>
      <c r="H29" s="560">
        <f>'XS-XXL'!H29*2.54</f>
        <v>31.75</v>
      </c>
      <c r="I29" s="560">
        <f>'XS-XXL'!I29*2.54</f>
        <v>33.02</v>
      </c>
      <c r="J29" s="560">
        <f>'XS-XXL'!J29*2.54</f>
        <v>33.02</v>
      </c>
      <c r="K29" s="560">
        <f>'XS-XXL'!K29*2.54</f>
        <v>34.29</v>
      </c>
      <c r="L29" s="560">
        <f>'XS-XXL'!L29*2.54</f>
        <v>34.29</v>
      </c>
    </row>
    <row r="30" s="525" customFormat="1" ht="15.75" customHeight="1"/>
    <row r="31" s="525" customFormat="1" ht="15.75" customHeight="1"/>
    <row r="32" s="525" customFormat="1" ht="15.75" customHeight="1"/>
    <row r="33" s="525" customFormat="1" ht="15.75" customHeight="1"/>
    <row r="34" s="525" customFormat="1" ht="15.75" customHeight="1"/>
    <row r="35" s="525" customFormat="1" ht="15.75" customHeight="1"/>
    <row r="36" s="525" customFormat="1" ht="15.75" customHeight="1"/>
    <row r="37" s="525" customFormat="1" ht="15.75" customHeight="1"/>
    <row r="38" s="525" customFormat="1" ht="13.5"/>
    <row r="39" s="525" customFormat="1" ht="13.5"/>
    <row r="40" s="525" customFormat="1" ht="15.75" customHeight="1"/>
    <row r="41" s="525" customFormat="1" ht="15.75" customHeight="1"/>
    <row r="42" s="525" customFormat="1" ht="15.75" customHeight="1"/>
    <row r="43" s="525" customFormat="1" ht="15.75" customHeight="1"/>
    <row r="44" s="525" customFormat="1" ht="15.75" customHeight="1"/>
    <row r="45" s="525" customFormat="1" ht="15.75" customHeight="1"/>
    <row r="46" s="525" customFormat="1" ht="15.75" customHeight="1"/>
    <row r="47" s="525" customFormat="1" ht="15.75" customHeight="1"/>
    <row r="48" s="525" customFormat="1" ht="15.5" customHeight="1"/>
    <row r="49" s="525" customFormat="1" ht="13.5"/>
    <row r="50" s="525" customFormat="1" ht="13.5"/>
    <row r="51" s="525" customFormat="1" ht="15.75" customHeight="1"/>
    <row r="52" s="525" customFormat="1" ht="15.75" customHeight="1"/>
    <row r="53" s="525" customFormat="1" ht="15.75" customHeight="1"/>
    <row r="54" s="525" customFormat="1" ht="13.5"/>
    <row r="55" s="525" customFormat="1" ht="15.75" customHeight="1"/>
    <row r="56" s="525" customFormat="1" ht="15.75" customHeight="1"/>
    <row r="57" s="525" customFormat="1" ht="15.5" customHeight="1"/>
    <row r="58" s="525" customFormat="1" ht="13.5"/>
    <row r="59" s="525" customFormat="1" ht="15.75" customHeight="1"/>
    <row r="60" s="525" customFormat="1" ht="15.75" customHeight="1"/>
    <row r="61" s="525" customFormat="1" ht="15.5" customHeight="1"/>
    <row r="62" s="525" customFormat="1" ht="13.5"/>
    <row r="63" s="525" customFormat="1" ht="13.5"/>
    <row r="64" s="525" customFormat="1" ht="13.5"/>
    <row r="65" s="525" customFormat="1" ht="13.5"/>
    <row r="66" s="525" customFormat="1" ht="13.5"/>
    <row r="67" s="525" customFormat="1" ht="13.5"/>
    <row r="68" s="525" customFormat="1" ht="13.5"/>
    <row r="69" s="525" customFormat="1" ht="13.5"/>
    <row r="70" s="525" customFormat="1" ht="13.5"/>
    <row r="71" s="525" customFormat="1" ht="13.5"/>
    <row r="72" s="525" customFormat="1" ht="15.75" customHeight="1"/>
    <row r="73" s="525" customFormat="1" ht="15.75" customHeight="1"/>
    <row r="74" s="525" customFormat="1" ht="15.75" customHeight="1"/>
    <row r="75" s="525" customFormat="1" ht="15.75" customHeight="1"/>
    <row r="76" s="525" customFormat="1" ht="13.5"/>
    <row r="77" s="525" customFormat="1" ht="13.5"/>
    <row r="78" s="525" customFormat="1" ht="15.75" customHeight="1"/>
    <row r="79" s="525" customFormat="1" ht="15.75" customHeight="1"/>
    <row r="80" s="525" customFormat="1" ht="15.75" customHeight="1"/>
    <row r="81" s="525" customFormat="1" ht="15.75" customHeight="1"/>
    <row r="82" s="525" customFormat="1" ht="15.75" customHeight="1"/>
    <row r="83" s="525" customFormat="1" ht="15.75" customHeight="1"/>
    <row r="84" s="525" customFormat="1" ht="15.75" customHeight="1"/>
    <row r="85" s="525" customFormat="1" ht="15.75" customHeight="1"/>
    <row r="86" s="525" customFormat="1" ht="15.75" customHeight="1"/>
    <row r="87" s="525" customFormat="1" ht="13.5"/>
    <row r="88" s="525" customFormat="1" ht="13.5"/>
    <row r="89" s="525" customFormat="1" ht="13.5"/>
    <row r="90" s="525" customFormat="1" ht="13.5"/>
    <row r="91" s="525" customFormat="1" ht="15.75" customHeight="1"/>
    <row r="92" s="525" customFormat="1" ht="15.75" customHeight="1"/>
    <row r="93" s="525" customFormat="1" ht="15.75" customHeight="1"/>
    <row r="94" s="525" customFormat="1" ht="13.5"/>
    <row r="95" s="525" customFormat="1" ht="13.5"/>
    <row r="96" s="525" customFormat="1" ht="15.75" customHeight="1"/>
    <row r="97" s="525" customFormat="1" ht="15.75" customHeight="1"/>
    <row r="98" s="525" customFormat="1" ht="15.75" customHeight="1"/>
    <row r="99" s="525" customFormat="1" ht="15.75" customHeight="1"/>
    <row r="100" s="525" customFormat="1" ht="15.75" customHeight="1"/>
    <row r="101" s="525" customFormat="1" ht="15.75" customHeight="1"/>
    <row r="102" s="525" customFormat="1" ht="15.75" customHeight="1"/>
    <row r="103" s="525" customFormat="1" ht="15.75" customHeight="1"/>
    <row r="104" s="525" customFormat="1" ht="15.75" customHeight="1"/>
    <row r="105" s="525" customFormat="1" ht="13.5"/>
    <row r="106" s="525" customFormat="1" ht="13.5"/>
    <row r="107" s="525" customFormat="1" ht="13.5"/>
    <row r="108" s="525" customFormat="1" ht="15.75" customHeight="1"/>
    <row r="109" s="526" customFormat="1" ht="12.75"/>
    <row r="110" s="526" customFormat="1" ht="12.75"/>
    <row r="111" s="526" customFormat="1" ht="12.75"/>
    <row r="112" s="526" customFormat="1" ht="12.75"/>
    <row r="113" s="526" customFormat="1" ht="12.75"/>
    <row r="114" s="526" customFormat="1" ht="12.75"/>
    <row r="115" s="526" customFormat="1" ht="15.75" customHeight="1"/>
    <row r="116" s="526" customFormat="1" ht="15.75" customHeight="1"/>
    <row r="117" s="526" customFormat="1" ht="15.75" customHeight="1"/>
    <row r="118" s="525" customFormat="1" ht="15.75" customHeight="1"/>
    <row r="119" s="525" customFormat="1" ht="15.75" customHeight="1"/>
    <row r="120" s="525" customFormat="1" ht="15.75" customHeight="1"/>
    <row r="121" s="525" customFormat="1" ht="15.75" customHeight="1"/>
    <row r="122" s="525" customFormat="1" ht="15.75" customHeight="1"/>
    <row r="123" s="525" customFormat="1" ht="15.75" customHeight="1"/>
    <row r="124" s="525" customFormat="1" ht="15.75" customHeight="1"/>
    <row r="125" s="525" customFormat="1" ht="15.75" customHeight="1"/>
    <row r="126" s="525" customFormat="1" ht="15.75" customHeight="1"/>
    <row r="127" s="525" customFormat="1" ht="15.75" customHeight="1"/>
    <row r="128" s="525" customFormat="1" ht="15.75" customHeight="1"/>
    <row r="129" s="525" customFormat="1" ht="15.75" customHeight="1"/>
    <row r="130" s="525" customFormat="1" ht="15.75" customHeight="1"/>
    <row r="131" s="525" customFormat="1" ht="15.75" customHeight="1"/>
    <row r="132" s="525" customFormat="1" ht="15.75" customHeight="1"/>
    <row r="133" s="525" customFormat="1" ht="15.75" customHeight="1"/>
    <row r="134" s="525" customFormat="1" ht="15.75" customHeight="1"/>
    <row r="135" s="525" customFormat="1" ht="15.75" customHeight="1"/>
    <row r="136" s="525" customFormat="1" ht="15.75" customHeight="1"/>
    <row r="137" s="525" customFormat="1" ht="15.75" customHeight="1"/>
    <row r="138" s="525" customFormat="1" ht="15.75" customHeight="1"/>
    <row r="139" s="525" customFormat="1" ht="15.75" customHeight="1"/>
    <row r="140" s="525" customFormat="1" ht="15.75" customHeight="1"/>
    <row r="141" s="525" customFormat="1" ht="15.75" customHeight="1"/>
    <row r="142" s="525" customFormat="1" ht="15.75" customHeight="1"/>
    <row r="143" s="525" customFormat="1" ht="15.75" customHeight="1"/>
    <row r="144" s="525" customFormat="1" ht="15.75" customHeight="1"/>
    <row r="145" s="525" customFormat="1" ht="15.75" customHeight="1"/>
    <row r="146" s="525" customFormat="1" ht="15.75" customHeight="1"/>
    <row r="147" s="525" customFormat="1" ht="15.75" customHeight="1"/>
    <row r="148" s="525" customFormat="1" ht="15.75" customHeight="1"/>
    <row r="149" s="525" customFormat="1" ht="15.75" customHeight="1"/>
    <row r="150" s="525" customFormat="1" ht="15.75" customHeight="1"/>
    <row r="151" s="525" customFormat="1" ht="15.75" customHeight="1"/>
    <row r="152" s="525" customFormat="1" ht="15.75" customHeight="1"/>
    <row r="153" s="525" customFormat="1" ht="15.75" customHeight="1"/>
    <row r="154" s="525" customFormat="1" ht="15.75" customHeight="1"/>
    <row r="155" s="525" customFormat="1" ht="15.75" customHeight="1"/>
    <row r="156" s="525" customFormat="1" ht="15.75" customHeight="1"/>
    <row r="157" s="525" customFormat="1" ht="15.75" customHeight="1"/>
    <row r="158" s="525" customFormat="1" ht="15.75" customHeight="1"/>
    <row r="159" s="525" customFormat="1" ht="15.75" customHeight="1"/>
    <row r="160" s="525" customFormat="1" ht="15.75" customHeight="1"/>
    <row r="161" s="525" customFormat="1" ht="15.75" customHeight="1"/>
    <row r="162" s="525" customFormat="1" ht="15.75" customHeight="1"/>
    <row r="163" s="525" customFormat="1" ht="15.75" customHeight="1"/>
    <row r="164" s="525" customFormat="1" ht="15.75" customHeight="1"/>
    <row r="165" s="525" customFormat="1" ht="15.75" customHeight="1"/>
    <row r="166" s="525" customFormat="1" ht="15.75" customHeight="1"/>
    <row r="167" s="525" customFormat="1" ht="15.75" customHeight="1"/>
    <row r="168" s="525" customFormat="1" ht="15.75" customHeight="1"/>
    <row r="169" s="525" customFormat="1" ht="15.75" customHeight="1"/>
    <row r="170" s="525" customFormat="1" ht="15.75" customHeight="1"/>
    <row r="171" s="525" customFormat="1" ht="15.75" customHeight="1"/>
    <row r="172" s="525" customFormat="1" ht="15.75" customHeight="1"/>
    <row r="173" s="525" customFormat="1" ht="15.75" customHeight="1"/>
    <row r="174" s="525" customFormat="1" ht="15.75" customHeight="1"/>
    <row r="175" s="525" customFormat="1" ht="15.75" customHeight="1"/>
    <row r="176" s="525" customFormat="1" ht="15.75" customHeight="1"/>
    <row r="177" s="525" customFormat="1" ht="15.75" customHeight="1"/>
    <row r="178" s="525" customFormat="1" ht="15.75" customHeight="1"/>
    <row r="179" s="525" customFormat="1" ht="15.75" customHeight="1"/>
    <row r="180" s="525" customFormat="1" ht="15.75" customHeight="1"/>
    <row r="181" s="525" customFormat="1" ht="15.75" customHeight="1"/>
    <row r="182" s="525" customFormat="1" ht="15.75" customHeight="1"/>
    <row r="183" s="525" customFormat="1" ht="15.75" customHeight="1"/>
    <row r="184" s="525" customFormat="1" ht="15.75" customHeight="1"/>
    <row r="185" s="525" customFormat="1" ht="15.75" customHeight="1"/>
    <row r="186" s="525" customFormat="1" ht="15.75" customHeight="1"/>
    <row r="187" s="525" customFormat="1" ht="15.75" customHeight="1"/>
    <row r="188" s="525" customFormat="1" ht="15.75" customHeight="1"/>
    <row r="189" s="525" customFormat="1" ht="15.75" customHeight="1"/>
    <row r="190" s="525" customFormat="1" ht="15.75" customHeight="1"/>
    <row r="191" s="525" customFormat="1" ht="15.75" customHeight="1"/>
    <row r="192" s="525" customFormat="1" ht="15.75" customHeight="1"/>
    <row r="193" s="525" customFormat="1" ht="15.75" customHeight="1"/>
    <row r="194" s="525" customFormat="1" ht="15.75" customHeight="1"/>
    <row r="195" s="525" customFormat="1" ht="15.75" customHeight="1"/>
    <row r="196" s="525" customFormat="1" ht="15.75" customHeight="1"/>
    <row r="197" s="525" customFormat="1" ht="15.75" customHeight="1"/>
    <row r="198" s="525" customFormat="1" ht="15.75" customHeight="1"/>
    <row r="199" s="525" customFormat="1" ht="15.75" customHeight="1"/>
    <row r="200" s="525" customFormat="1" ht="15.75" customHeight="1"/>
    <row r="201" s="525" customFormat="1" ht="15.75" customHeight="1"/>
    <row r="202" s="525" customFormat="1" ht="15.75" customHeight="1"/>
    <row r="203" s="525" customFormat="1" ht="15.75" customHeight="1"/>
    <row r="204" s="525" customFormat="1" ht="15.75" customHeight="1"/>
    <row r="205" s="525" customFormat="1" ht="15.75" customHeight="1"/>
    <row r="206" s="525" customFormat="1" ht="15.75" customHeight="1"/>
    <row r="207" s="525" customFormat="1" ht="15.75" customHeight="1"/>
    <row r="208" s="525" customFormat="1" ht="15.75" customHeight="1"/>
    <row r="209" s="525" customFormat="1" ht="15.75" customHeight="1"/>
    <row r="210" s="525" customFormat="1" ht="15.75" customHeight="1"/>
    <row r="211" s="525" customFormat="1" ht="15.75" customHeight="1"/>
    <row r="212" s="525" customFormat="1" ht="15.75" customHeight="1"/>
    <row r="213" s="525" customFormat="1" ht="15.75" customHeight="1"/>
    <row r="214" s="525" customFormat="1" ht="15.75" customHeight="1"/>
    <row r="215" s="525" customFormat="1" ht="15.75" customHeight="1"/>
    <row r="216" s="525" customFormat="1" ht="15.75" customHeight="1"/>
    <row r="217" s="525" customFormat="1" ht="15.75" customHeight="1"/>
    <row r="218" s="525" customFormat="1" ht="15.75" customHeight="1"/>
    <row r="219" s="525" customFormat="1" ht="15.75" customHeight="1"/>
    <row r="220" s="525" customFormat="1" ht="15.75" customHeight="1"/>
    <row r="221" s="525" customFormat="1" ht="15.75" customHeight="1"/>
    <row r="222" s="525" customFormat="1" ht="15.75" customHeight="1"/>
    <row r="223" s="525" customFormat="1" ht="15.75" customHeight="1"/>
    <row r="224" s="525" customFormat="1" ht="15.75" customHeight="1"/>
    <row r="225" s="525" customFormat="1" ht="15.75" customHeight="1"/>
    <row r="226" s="525" customFormat="1" ht="15.75" customHeight="1"/>
    <row r="227" s="525" customFormat="1" ht="15.75" customHeight="1"/>
    <row r="228" s="525" customFormat="1" ht="15.75" customHeight="1"/>
    <row r="229" s="525" customFormat="1" ht="15.75" customHeight="1"/>
    <row r="230" s="525" customFormat="1" ht="15.75" customHeight="1"/>
    <row r="231" s="525" customFormat="1" ht="15.75" customHeight="1"/>
    <row r="232" s="525" customFormat="1" ht="15.75" customHeight="1"/>
    <row r="233" s="525" customFormat="1" ht="15.75" customHeight="1"/>
    <row r="234" s="525" customFormat="1" ht="15.75" customHeight="1"/>
    <row r="235" s="525" customFormat="1" ht="15.75" customHeight="1"/>
    <row r="236" s="525" customFormat="1" ht="15.75" customHeight="1"/>
    <row r="237" s="525" customFormat="1" ht="15.75" customHeight="1"/>
    <row r="238" s="525" customFormat="1" ht="15.75" customHeight="1"/>
    <row r="239" s="525" customFormat="1" ht="15.75" customHeight="1"/>
    <row r="240" s="525" customFormat="1" ht="15.75" customHeight="1"/>
    <row r="241" s="525" customFormat="1" ht="15.75" customHeight="1"/>
    <row r="242" s="525" customFormat="1" ht="15.75" customHeight="1"/>
    <row r="243" s="525" customFormat="1" ht="15.75" customHeight="1"/>
    <row r="244" s="525" customFormat="1" ht="15.75" customHeight="1"/>
    <row r="245" s="525" customFormat="1" ht="15.75" customHeight="1"/>
    <row r="246" s="525" customFormat="1" ht="15.75" customHeight="1"/>
    <row r="247" s="525" customFormat="1" ht="15.75" customHeight="1"/>
    <row r="248" s="525" customFormat="1" ht="15.75" customHeight="1"/>
    <row r="249" s="525" customFormat="1" ht="15.75" customHeight="1"/>
    <row r="250" s="525" customFormat="1" ht="15.75" customHeight="1"/>
    <row r="251" s="525" customFormat="1" ht="15.75" customHeight="1"/>
    <row r="252" s="525" customFormat="1" ht="15.75" customHeight="1"/>
    <row r="253" s="525" customFormat="1" ht="15.75" customHeight="1"/>
    <row r="254" s="525" customFormat="1" ht="15.75" customHeight="1"/>
    <row r="255" s="525" customFormat="1" ht="15.75" customHeight="1"/>
    <row r="256" s="525" customFormat="1" ht="15.75" customHeight="1"/>
    <row r="257" s="525" customFormat="1" ht="15.75" customHeight="1"/>
    <row r="258" s="525" customFormat="1" ht="15.75" customHeight="1"/>
    <row r="259" s="525" customFormat="1" ht="15.75" customHeight="1"/>
    <row r="260" s="525" customFormat="1" ht="15.75" customHeight="1"/>
    <row r="261" s="525" customFormat="1" ht="15.75" customHeight="1"/>
    <row r="262" s="525" customFormat="1" ht="15.75" customHeight="1"/>
    <row r="263" s="525" customFormat="1" ht="15.75" customHeight="1"/>
    <row r="264" s="525" customFormat="1" ht="15.75" customHeight="1"/>
    <row r="265" s="525" customFormat="1" ht="15.75" customHeight="1"/>
    <row r="266" s="525" customFormat="1" ht="15.75" customHeight="1"/>
    <row r="267" s="525" customFormat="1" ht="15.75" customHeight="1"/>
    <row r="268" s="525" customFormat="1" ht="15.75" customHeight="1"/>
    <row r="269" s="525" customFormat="1" ht="15.75" customHeight="1"/>
    <row r="270" s="525" customFormat="1" ht="15.75" customHeight="1"/>
    <row r="271" s="525" customFormat="1" ht="15.75" customHeight="1"/>
    <row r="272" s="525" customFormat="1" ht="15.75" customHeight="1"/>
    <row r="273" s="525" customFormat="1" ht="15.75" customHeight="1"/>
    <row r="274" s="525" customFormat="1" ht="15.75" customHeight="1"/>
    <row r="275" s="525" customFormat="1" ht="15.75" customHeight="1"/>
    <row r="276" s="525" customFormat="1" ht="15.75" customHeight="1"/>
    <row r="277" s="525" customFormat="1" ht="15.75" customHeight="1"/>
    <row r="278" s="525" customFormat="1" ht="15.75" customHeight="1"/>
    <row r="279" s="525" customFormat="1" ht="15.75" customHeight="1"/>
    <row r="280" s="525" customFormat="1" ht="15.75" customHeight="1"/>
    <row r="281" s="525" customFormat="1" ht="15.75" customHeight="1"/>
    <row r="282" s="525" customFormat="1" ht="15.75" customHeight="1"/>
    <row r="283" s="525" customFormat="1" ht="15.75" customHeight="1"/>
    <row r="284" s="525" customFormat="1" ht="15.75" customHeight="1"/>
    <row r="285" s="525" customFormat="1" ht="15.75" customHeight="1"/>
    <row r="286" s="525" customFormat="1" ht="15.75" customHeight="1"/>
    <row r="287" s="525" customFormat="1" ht="15.75" customHeight="1"/>
    <row r="288" s="525" customFormat="1" ht="15.75" customHeight="1"/>
    <row r="289" s="525" customFormat="1" ht="15.75" customHeight="1"/>
    <row r="290" s="525" customFormat="1" ht="15.75" customHeight="1"/>
    <row r="291" s="525" customFormat="1" ht="15.75" customHeight="1"/>
    <row r="292" s="525" customFormat="1" ht="15.75" customHeight="1"/>
    <row r="293" s="525" customFormat="1" ht="15.75" customHeight="1"/>
    <row r="294" s="525" customFormat="1" ht="15.75" customHeight="1"/>
    <row r="295" s="525" customFormat="1" ht="15.75" customHeight="1"/>
    <row r="296" s="525" customFormat="1" ht="15.75" customHeight="1"/>
    <row r="297" s="525" customFormat="1" ht="15.75" customHeight="1"/>
    <row r="298" s="525" customFormat="1" ht="15.75" customHeight="1"/>
    <row r="299" s="525" customFormat="1" ht="15.75" customHeight="1"/>
    <row r="300" s="525" customFormat="1" ht="15.75" customHeight="1"/>
    <row r="301" s="525" customFormat="1" ht="15.75" customHeight="1"/>
    <row r="302" s="525" customFormat="1" ht="15.75" customHeight="1"/>
    <row r="303" s="525" customFormat="1" ht="15.75" customHeight="1"/>
    <row r="304" s="525" customFormat="1" ht="15.75" customHeight="1"/>
    <row r="305" s="525" customFormat="1" ht="15.75" customHeight="1"/>
    <row r="306" s="525" customFormat="1" ht="15.75" customHeight="1"/>
    <row r="307" s="525" customFormat="1" ht="15.75" customHeight="1"/>
    <row r="308" s="525" customFormat="1" ht="15.75" customHeight="1"/>
    <row r="309" s="525" customFormat="1" ht="15.75" customHeight="1"/>
    <row r="310" s="525" customFormat="1" ht="15.75" customHeight="1"/>
    <row r="311" s="525" customFormat="1" ht="15.75" customHeight="1"/>
    <row r="312" s="525" customFormat="1" ht="15.75" customHeight="1"/>
    <row r="313" s="525" customFormat="1" ht="15.75" customHeight="1"/>
    <row r="314" s="525" customFormat="1" ht="15.75" customHeight="1"/>
    <row r="315" s="525" customFormat="1" ht="15.75" customHeight="1"/>
    <row r="316" s="525" customFormat="1" ht="15.75" customHeight="1"/>
    <row r="317" s="525" customFormat="1" ht="15.75" customHeight="1"/>
    <row r="318" s="525" customFormat="1" ht="15.75" customHeight="1"/>
    <row r="319" s="525" customFormat="1" ht="15.75" customHeight="1"/>
    <row r="320" s="525" customFormat="1" ht="15.75" customHeight="1"/>
    <row r="321" s="525" customFormat="1" ht="15.75" customHeight="1"/>
    <row r="322" s="525" customFormat="1" ht="15.75" customHeight="1"/>
    <row r="323" s="525" customFormat="1" ht="15.75" customHeight="1"/>
    <row r="324" s="525" customFormat="1" ht="15.75" customHeight="1"/>
    <row r="325" s="525" customFormat="1" ht="15.75" customHeight="1"/>
    <row r="326" s="525" customFormat="1" ht="15.75" customHeight="1"/>
    <row r="327" s="525" customFormat="1" ht="15.75" customHeight="1"/>
    <row r="328" s="525" customFormat="1" ht="15.75" customHeight="1"/>
    <row r="329" s="525" customFormat="1" ht="15.75" customHeight="1"/>
    <row r="330" s="525" customFormat="1" ht="15.75" customHeight="1"/>
    <row r="331" s="525" customFormat="1" ht="15.75" customHeight="1"/>
    <row r="332" s="525" customFormat="1" ht="15.75" customHeight="1"/>
    <row r="333" s="525" customFormat="1" ht="15.75" customHeight="1"/>
    <row r="334" s="525" customFormat="1" ht="15.75" customHeight="1"/>
    <row r="335" s="525" customFormat="1" ht="15.75" customHeight="1"/>
    <row r="336" s="525" customFormat="1" ht="15.75" customHeight="1"/>
    <row r="337" s="525" customFormat="1" ht="15.75" customHeight="1"/>
    <row r="338" s="525" customFormat="1" ht="15.75" customHeight="1"/>
    <row r="339" s="525" customFormat="1" ht="15.75" customHeight="1"/>
    <row r="340" s="525" customFormat="1" ht="15.75" customHeight="1"/>
    <row r="341" s="525" customFormat="1" ht="15.75" customHeight="1"/>
    <row r="342" s="525" customFormat="1" ht="15.75" customHeight="1"/>
    <row r="343" s="525" customFormat="1" ht="15.75" customHeight="1"/>
    <row r="344" s="525" customFormat="1" ht="15.75" customHeight="1"/>
    <row r="345" s="525" customFormat="1" ht="15.75" customHeight="1"/>
    <row r="346" s="525" customFormat="1" ht="15.75" customHeight="1"/>
    <row r="347" s="525" customFormat="1" ht="15.75" customHeight="1"/>
    <row r="348" s="525" customFormat="1" ht="15.75" customHeight="1"/>
    <row r="349" s="525" customFormat="1" ht="15.75" customHeight="1"/>
    <row r="350" s="525" customFormat="1" ht="15.75" customHeight="1"/>
    <row r="351" s="525" customFormat="1" ht="15.75" customHeight="1"/>
    <row r="352" s="525" customFormat="1" ht="15.75" customHeight="1"/>
    <row r="353" s="525" customFormat="1" ht="15.75" customHeight="1"/>
    <row r="354" s="525" customFormat="1" ht="15.75" customHeight="1"/>
    <row r="355" s="525" customFormat="1" ht="15.75" customHeight="1"/>
    <row r="356" s="525" customFormat="1" ht="15.75" customHeight="1"/>
    <row r="357" s="525" customFormat="1" ht="15.75" customHeight="1"/>
    <row r="358" s="525" customFormat="1" ht="15.75" customHeight="1"/>
    <row r="359" s="525" customFormat="1" ht="15.75" customHeight="1"/>
    <row r="360" s="525" customFormat="1" ht="15.75" customHeight="1"/>
    <row r="361" s="525" customFormat="1" ht="15.75" customHeight="1"/>
    <row r="362" s="525" customFormat="1" ht="15.75" customHeight="1"/>
    <row r="363" s="525" customFormat="1" ht="15.75" customHeight="1"/>
    <row r="364" s="525" customFormat="1" ht="15.75" customHeight="1"/>
    <row r="365" s="525" customFormat="1" ht="15.75" customHeight="1"/>
    <row r="366" s="525" customFormat="1" ht="15.75" customHeight="1"/>
    <row r="367" s="525" customFormat="1" ht="15.75" customHeight="1"/>
    <row r="368" s="525" customFormat="1" ht="15.75" customHeight="1"/>
    <row r="369" s="525" customFormat="1" ht="15.75" customHeight="1"/>
    <row r="370" s="525" customFormat="1" ht="15.75" customHeight="1"/>
    <row r="371" s="525" customFormat="1" ht="15.75" customHeight="1"/>
    <row r="372" s="525" customFormat="1" ht="15.75" customHeight="1"/>
    <row r="373" s="525" customFormat="1" ht="15.75" customHeight="1"/>
    <row r="374" s="525" customFormat="1" ht="15.75" customHeight="1"/>
    <row r="375" s="525" customFormat="1" ht="15.75" customHeight="1"/>
    <row r="376" s="525" customFormat="1" ht="15.75" customHeight="1"/>
    <row r="377" s="525" customFormat="1" ht="15.75" customHeight="1"/>
    <row r="378" s="525" customFormat="1" ht="15.75" customHeight="1"/>
    <row r="379" s="525" customFormat="1" ht="15.75" customHeight="1"/>
    <row r="380" s="525" customFormat="1" ht="15.75" customHeight="1"/>
    <row r="381" s="525" customFormat="1" ht="15.75" customHeight="1"/>
    <row r="382" s="525" customFormat="1" ht="15.75" customHeight="1"/>
    <row r="383" s="525" customFormat="1" ht="15.75" customHeight="1"/>
    <row r="384" s="525" customFormat="1" ht="15.75" customHeight="1"/>
    <row r="385" s="525" customFormat="1" ht="15.75" customHeight="1"/>
    <row r="386" s="525" customFormat="1" ht="15.75" customHeight="1"/>
    <row r="387" s="525" customFormat="1" ht="15.75" customHeight="1"/>
    <row r="388" s="525" customFormat="1" ht="15.75" customHeight="1"/>
    <row r="389" s="525" customFormat="1" ht="15.75" customHeight="1"/>
    <row r="390" s="525" customFormat="1" ht="15.75" customHeight="1"/>
    <row r="391" s="525" customFormat="1" ht="15.75" customHeight="1"/>
    <row r="392" s="525" customFormat="1" ht="15.75" customHeight="1"/>
    <row r="393" s="525" customFormat="1" ht="15.75" customHeight="1"/>
    <row r="394" s="525" customFormat="1" ht="15.75" customHeight="1"/>
    <row r="395" s="525" customFormat="1" ht="15.75" customHeight="1"/>
    <row r="396" s="525" customFormat="1" ht="15.75" customHeight="1"/>
    <row r="397" s="525" customFormat="1" ht="15.75" customHeight="1"/>
    <row r="398" s="525" customFormat="1" ht="15.75" customHeight="1"/>
    <row r="399" s="525" customFormat="1" ht="15.75" customHeight="1"/>
    <row r="400" s="525" customFormat="1" ht="15.75" customHeight="1"/>
    <row r="401" s="525" customFormat="1" ht="15.75" customHeight="1"/>
    <row r="402" s="525" customFormat="1" ht="15.75" customHeight="1"/>
    <row r="403" s="525" customFormat="1" ht="15.75" customHeight="1"/>
    <row r="404" s="525" customFormat="1" ht="15.75" customHeight="1"/>
    <row r="405" s="525" customFormat="1" ht="15.75" customHeight="1"/>
    <row r="406" s="525" customFormat="1" ht="15.75" customHeight="1"/>
    <row r="407" s="525" customFormat="1" ht="15.75" customHeight="1"/>
    <row r="408" s="525" customFormat="1" ht="15.75" customHeight="1"/>
    <row r="409" s="525" customFormat="1" ht="15.75" customHeight="1"/>
    <row r="410" s="525" customFormat="1" ht="15.75" customHeight="1"/>
    <row r="411" s="525" customFormat="1" ht="15.75" customHeight="1"/>
    <row r="412" s="525" customFormat="1" ht="15.75" customHeight="1"/>
    <row r="413" s="525" customFormat="1" ht="15.75" customHeight="1"/>
    <row r="414" s="525" customFormat="1" ht="15.75" customHeight="1"/>
    <row r="415" s="525" customFormat="1" ht="15.75" customHeight="1"/>
    <row r="416" s="525" customFormat="1" ht="15.75" customHeight="1"/>
    <row r="417" s="525" customFormat="1" ht="15.75" customHeight="1"/>
    <row r="418" s="525" customFormat="1" ht="15.75" customHeight="1"/>
    <row r="419" s="525" customFormat="1" ht="15.75" customHeight="1"/>
    <row r="420" s="525" customFormat="1" ht="15.75" customHeight="1"/>
    <row r="421" s="525" customFormat="1" ht="15.75" customHeight="1"/>
    <row r="422" s="525" customFormat="1" ht="15.75" customHeight="1"/>
    <row r="423" s="525" customFormat="1" ht="15.75" customHeight="1"/>
    <row r="424" s="525" customFormat="1" ht="15.75" customHeight="1"/>
    <row r="425" s="525" customFormat="1" ht="15.75" customHeight="1"/>
    <row r="426" s="525" customFormat="1" ht="15.75" customHeight="1"/>
    <row r="427" s="525" customFormat="1" ht="15.75" customHeight="1"/>
    <row r="428" s="525" customFormat="1" ht="15.75" customHeight="1"/>
    <row r="429" s="525" customFormat="1" ht="15.75" customHeight="1"/>
    <row r="430" s="525" customFormat="1" ht="15.75" customHeight="1"/>
    <row r="431" s="525" customFormat="1" ht="15.75" customHeight="1"/>
    <row r="432" s="525" customFormat="1" ht="15.75" customHeight="1"/>
    <row r="433" s="525" customFormat="1" ht="15.75" customHeight="1"/>
    <row r="434" s="525" customFormat="1" ht="15.75" customHeight="1"/>
    <row r="435" s="525" customFormat="1" ht="15.75" customHeight="1"/>
    <row r="436" s="525" customFormat="1" ht="15.75" customHeight="1"/>
    <row r="437" s="525" customFormat="1" ht="15.75" customHeight="1"/>
    <row r="438" s="525" customFormat="1" ht="15.75" customHeight="1"/>
    <row r="439" s="525" customFormat="1" ht="15.75" customHeight="1"/>
    <row r="440" s="525" customFormat="1" ht="15.75" customHeight="1"/>
    <row r="441" s="525" customFormat="1" ht="15.75" customHeight="1"/>
    <row r="442" s="525" customFormat="1" ht="15.75" customHeight="1"/>
    <row r="443" s="525" customFormat="1" ht="15.75" customHeight="1"/>
    <row r="444" s="525" customFormat="1" ht="15.75" customHeight="1"/>
    <row r="445" s="525" customFormat="1" ht="15.75" customHeight="1"/>
    <row r="446" s="525" customFormat="1" ht="15.75" customHeight="1"/>
    <row r="447" s="525" customFormat="1" ht="15.75" customHeight="1"/>
    <row r="448" s="525" customFormat="1" ht="15.75" customHeight="1"/>
    <row r="449" s="525" customFormat="1" ht="15.75" customHeight="1"/>
    <row r="450" s="525" customFormat="1" ht="15.75" customHeight="1"/>
    <row r="451" s="525" customFormat="1" ht="15.75" customHeight="1"/>
    <row r="452" s="525" customFormat="1" ht="15.75" customHeight="1"/>
    <row r="453" s="525" customFormat="1" ht="15.75" customHeight="1"/>
    <row r="454" s="525" customFormat="1" ht="15.75" customHeight="1"/>
    <row r="455" s="525" customFormat="1" ht="15.75" customHeight="1"/>
    <row r="456" s="525" customFormat="1" ht="15.75" customHeight="1"/>
    <row r="457" s="525" customFormat="1" ht="15.75" customHeight="1"/>
    <row r="458" s="525" customFormat="1" ht="15.75" customHeight="1"/>
    <row r="459" s="525" customFormat="1" ht="15.75" customHeight="1"/>
    <row r="460" s="525" customFormat="1" ht="15.75" customHeight="1"/>
    <row r="461" s="525" customFormat="1" ht="15.75" customHeight="1"/>
    <row r="462" s="525" customFormat="1" ht="15.75" customHeight="1"/>
    <row r="463" s="525" customFormat="1" ht="15.75" customHeight="1"/>
    <row r="464" s="525" customFormat="1" ht="15.75" customHeight="1"/>
    <row r="465" s="525" customFormat="1" ht="15.75" customHeight="1"/>
    <row r="466" s="525" customFormat="1" ht="15.75" customHeight="1"/>
    <row r="467" s="525" customFormat="1" ht="15.75" customHeight="1"/>
    <row r="468" s="525" customFormat="1" ht="15.75" customHeight="1"/>
    <row r="469" s="525" customFormat="1" ht="15.75" customHeight="1"/>
    <row r="470" s="525" customFormat="1" ht="15.75" customHeight="1"/>
    <row r="471" s="525" customFormat="1" ht="15.75" customHeight="1"/>
    <row r="472" s="525" customFormat="1" ht="15.75" customHeight="1"/>
    <row r="473" s="525" customFormat="1" ht="15.75" customHeight="1"/>
    <row r="474" s="525" customFormat="1" ht="15.75" customHeight="1"/>
    <row r="475" s="525" customFormat="1" ht="15.75" customHeight="1"/>
    <row r="476" s="525" customFormat="1" ht="15.75" customHeight="1"/>
    <row r="477" s="525" customFormat="1" ht="15.75" customHeight="1"/>
    <row r="478" s="525" customFormat="1" ht="15.75" customHeight="1"/>
    <row r="479" s="525" customFormat="1" ht="15.75" customHeight="1"/>
    <row r="480" s="525" customFormat="1" ht="15.75" customHeight="1"/>
    <row r="481" s="525" customFormat="1" ht="15.75" customHeight="1"/>
    <row r="482" s="525" customFormat="1" ht="15.75" customHeight="1"/>
    <row r="483" s="525" customFormat="1" ht="15.75" customHeight="1"/>
    <row r="484" s="525" customFormat="1" ht="15.75" customHeight="1"/>
    <row r="485" s="525" customFormat="1" ht="15.75" customHeight="1"/>
    <row r="486" s="525" customFormat="1" ht="15.75" customHeight="1"/>
    <row r="487" s="525" customFormat="1" ht="15.75" customHeight="1"/>
    <row r="488" s="525" customFormat="1" ht="15.75" customHeight="1"/>
    <row r="489" s="525" customFormat="1" ht="15.75" customHeight="1"/>
    <row r="490" s="525" customFormat="1" ht="15.75" customHeight="1"/>
    <row r="491" s="525" customFormat="1" ht="15.75" customHeight="1"/>
    <row r="492" s="525" customFormat="1" ht="15.75" customHeight="1"/>
    <row r="493" s="525" customFormat="1" ht="15.75" customHeight="1"/>
    <row r="494" s="525" customFormat="1" ht="15.75" customHeight="1"/>
    <row r="495" s="525" customFormat="1" ht="15.75" customHeight="1"/>
    <row r="496" s="525" customFormat="1" ht="15.75" customHeight="1"/>
    <row r="497" s="525" customFormat="1" ht="15.75" customHeight="1"/>
    <row r="498" s="525" customFormat="1" ht="15.75" customHeight="1"/>
    <row r="499" s="525" customFormat="1" ht="15.75" customHeight="1"/>
    <row r="500" s="525" customFormat="1" ht="15.75" customHeight="1"/>
    <row r="501" s="525" customFormat="1" ht="15.75" customHeight="1"/>
    <row r="502" s="525" customFormat="1" ht="15.75" customHeight="1"/>
    <row r="503" s="525" customFormat="1" ht="15.75" customHeight="1"/>
    <row r="504" s="525" customFormat="1" ht="15.75" customHeight="1"/>
    <row r="505" s="525" customFormat="1" ht="15.75" customHeight="1"/>
    <row r="506" s="525" customFormat="1" ht="15.75" customHeight="1"/>
    <row r="507" s="525" customFormat="1" ht="15.75" customHeight="1"/>
    <row r="508" s="525" customFormat="1" ht="15.75" customHeight="1"/>
    <row r="509" s="525" customFormat="1" ht="15.75" customHeight="1"/>
    <row r="510" s="525" customFormat="1" ht="15.75" customHeight="1"/>
    <row r="511" s="525" customFormat="1" ht="15.75" customHeight="1"/>
    <row r="512" s="525" customFormat="1" ht="15.75" customHeight="1"/>
    <row r="513" s="525" customFormat="1" ht="15.75" customHeight="1"/>
    <row r="514" s="525" customFormat="1" ht="15.75" customHeight="1"/>
    <row r="515" s="525" customFormat="1" ht="15.75" customHeight="1"/>
    <row r="516" s="525" customFormat="1" ht="15.75" customHeight="1"/>
    <row r="517" s="525" customFormat="1" ht="15.75" customHeight="1"/>
    <row r="518" s="525" customFormat="1" ht="15.75" customHeight="1"/>
    <row r="519" s="525" customFormat="1" ht="15.75" customHeight="1"/>
    <row r="520" s="525" customFormat="1" ht="15.75" customHeight="1"/>
    <row r="521" s="525" customFormat="1" ht="15.75" customHeight="1"/>
    <row r="522" s="525" customFormat="1" ht="15.75" customHeight="1"/>
    <row r="523" s="525" customFormat="1" ht="15.75" customHeight="1"/>
    <row r="524" s="525" customFormat="1" ht="15.75" customHeight="1"/>
    <row r="525" s="525" customFormat="1" ht="15.75" customHeight="1"/>
    <row r="526" s="525" customFormat="1" ht="15.75" customHeight="1"/>
    <row r="527" s="525" customFormat="1" ht="15.75" customHeight="1"/>
    <row r="528" s="525" customFormat="1" ht="15.75" customHeight="1"/>
    <row r="529" s="525" customFormat="1" ht="15.75" customHeight="1"/>
    <row r="530" s="525" customFormat="1" ht="15.75" customHeight="1"/>
    <row r="531" s="525" customFormat="1" ht="15.75" customHeight="1"/>
    <row r="532" s="525" customFormat="1" ht="15.75" customHeight="1"/>
    <row r="533" s="525" customFormat="1" ht="15.75" customHeight="1"/>
    <row r="534" s="525" customFormat="1" ht="15.75" customHeight="1"/>
    <row r="535" s="525" customFormat="1" ht="15.75" customHeight="1"/>
    <row r="536" s="525" customFormat="1" ht="15.75" customHeight="1"/>
    <row r="537" s="525" customFormat="1" ht="15.75" customHeight="1"/>
    <row r="538" s="525" customFormat="1" ht="15.75" customHeight="1"/>
    <row r="539" s="525" customFormat="1" ht="15.75" customHeight="1"/>
    <row r="540" s="525" customFormat="1" ht="15.75" customHeight="1"/>
    <row r="541" s="525" customFormat="1" ht="15.75" customHeight="1"/>
    <row r="542" s="525" customFormat="1" ht="15.75" customHeight="1"/>
    <row r="543" s="525" customFormat="1" ht="15.75" customHeight="1"/>
    <row r="544" s="525" customFormat="1" ht="15.75" customHeight="1"/>
    <row r="545" s="525" customFormat="1" ht="15.75" customHeight="1"/>
    <row r="546" s="525" customFormat="1" ht="15.75" customHeight="1"/>
    <row r="547" s="525" customFormat="1" ht="15.75" customHeight="1"/>
    <row r="548" s="525" customFormat="1" ht="15.75" customHeight="1"/>
    <row r="549" s="525" customFormat="1" ht="15.75" customHeight="1"/>
    <row r="550" s="525" customFormat="1" ht="15.75" customHeight="1"/>
    <row r="551" s="525" customFormat="1" ht="15.75" customHeight="1"/>
    <row r="552" s="525" customFormat="1" ht="15.75" customHeight="1"/>
    <row r="553" s="525" customFormat="1" ht="15.75" customHeight="1"/>
    <row r="554" s="525" customFormat="1" ht="15.75" customHeight="1"/>
    <row r="555" s="525" customFormat="1" ht="15.75" customHeight="1"/>
    <row r="556" s="525" customFormat="1" ht="15.75" customHeight="1"/>
    <row r="557" s="525" customFormat="1" ht="15.75" customHeight="1"/>
    <row r="558" s="525" customFormat="1" ht="15.75" customHeight="1"/>
    <row r="559" s="525" customFormat="1" ht="15.75" customHeight="1"/>
    <row r="560" s="525" customFormat="1" ht="15.75" customHeight="1"/>
    <row r="561" s="525" customFormat="1" ht="15.75" customHeight="1"/>
    <row r="562" s="525" customFormat="1" ht="15.75" customHeight="1"/>
    <row r="563" s="525" customFormat="1" ht="15.75" customHeight="1"/>
    <row r="564" s="525" customFormat="1" ht="15.75" customHeight="1"/>
    <row r="565" s="525" customFormat="1" ht="15.75" customHeight="1"/>
    <row r="566" s="525" customFormat="1" ht="15.75" customHeight="1"/>
    <row r="567" s="525" customFormat="1" ht="15.75" customHeight="1"/>
    <row r="568" s="525" customFormat="1" ht="15.75" customHeight="1"/>
    <row r="569" s="525" customFormat="1" ht="15.75" customHeight="1"/>
    <row r="570" s="525" customFormat="1" ht="15.75" customHeight="1"/>
    <row r="571" s="525" customFormat="1" ht="15.75" customHeight="1"/>
    <row r="572" s="525" customFormat="1" ht="15.75" customHeight="1"/>
    <row r="573" s="525" customFormat="1" ht="15.75" customHeight="1"/>
    <row r="574" s="525" customFormat="1" ht="15.75" customHeight="1"/>
    <row r="575" s="525" customFormat="1" ht="15.75" customHeight="1"/>
    <row r="576" s="525" customFormat="1" ht="15.75" customHeight="1"/>
    <row r="577" s="525" customFormat="1" ht="15.75" customHeight="1"/>
    <row r="578" s="525" customFormat="1" ht="15.75" customHeight="1"/>
    <row r="579" s="525" customFormat="1" ht="15.75" customHeight="1"/>
    <row r="580" s="525" customFormat="1" ht="15.75" customHeight="1"/>
    <row r="581" s="525" customFormat="1" ht="15.75" customHeight="1"/>
    <row r="582" s="525" customFormat="1" ht="15.75" customHeight="1"/>
    <row r="583" s="525" customFormat="1" ht="15.75" customHeight="1"/>
    <row r="584" s="525" customFormat="1" ht="15.75" customHeight="1"/>
    <row r="585" s="525" customFormat="1" ht="15.75" customHeight="1"/>
    <row r="586" s="525" customFormat="1" ht="15.75" customHeight="1"/>
    <row r="587" s="525" customFormat="1" ht="15.75" customHeight="1"/>
    <row r="588" s="525" customFormat="1" ht="15.75" customHeight="1"/>
    <row r="589" s="525" customFormat="1" ht="15.75" customHeight="1"/>
    <row r="590" s="525" customFormat="1" ht="15.75" customHeight="1"/>
    <row r="591" s="525" customFormat="1" ht="15.75" customHeight="1"/>
    <row r="592" s="525" customFormat="1" ht="15.75" customHeight="1"/>
    <row r="593" s="525" customFormat="1" ht="15.75" customHeight="1"/>
    <row r="594" s="525" customFormat="1" ht="15.75" customHeight="1"/>
    <row r="595" s="525" customFormat="1" ht="15.75" customHeight="1"/>
    <row r="596" s="525" customFormat="1" ht="15.75" customHeight="1"/>
    <row r="597" s="525" customFormat="1" ht="15.75" customHeight="1"/>
    <row r="598" s="525" customFormat="1" ht="15.75" customHeight="1"/>
    <row r="599" s="525" customFormat="1" ht="15.75" customHeight="1"/>
    <row r="600" s="525" customFormat="1" ht="15.75" customHeight="1"/>
    <row r="601" s="525" customFormat="1" ht="15.75" customHeight="1"/>
    <row r="602" s="525" customFormat="1" ht="15.75" customHeight="1"/>
    <row r="603" s="525" customFormat="1" ht="15.75" customHeight="1"/>
    <row r="604" s="525" customFormat="1" ht="15.75" customHeight="1"/>
    <row r="605" s="525" customFormat="1" ht="15.75" customHeight="1"/>
    <row r="606" s="525" customFormat="1" ht="15.75" customHeight="1"/>
    <row r="607" s="525" customFormat="1" ht="15.75" customHeight="1"/>
    <row r="608" s="525" customFormat="1" ht="15.75" customHeight="1"/>
    <row r="609" s="525" customFormat="1" ht="15.75" customHeight="1"/>
    <row r="610" s="525" customFormat="1" ht="15.75" customHeight="1"/>
    <row r="611" s="525" customFormat="1" ht="15.75" customHeight="1"/>
    <row r="612" s="525" customFormat="1" ht="15.75" customHeight="1"/>
    <row r="613" s="525" customFormat="1" ht="15.75" customHeight="1"/>
    <row r="614" s="525" customFormat="1" ht="15.75" customHeight="1"/>
    <row r="615" s="525" customFormat="1" ht="15.75" customHeight="1"/>
    <row r="616" s="525" customFormat="1" ht="15.75" customHeight="1"/>
    <row r="617" s="525" customFormat="1" ht="15.75" customHeight="1"/>
    <row r="618" s="525" customFormat="1" ht="15.75" customHeight="1"/>
    <row r="619" s="525" customFormat="1" ht="15.75" customHeight="1"/>
    <row r="620" s="525" customFormat="1" ht="15.75" customHeight="1"/>
    <row r="621" s="525" customFormat="1" ht="15.75" customHeight="1"/>
    <row r="622" s="525" customFormat="1" ht="15.75" customHeight="1"/>
    <row r="623" s="525" customFormat="1" ht="15.75" customHeight="1"/>
    <row r="624" s="525" customFormat="1" ht="15.75" customHeight="1"/>
    <row r="625" s="525" customFormat="1" ht="15.75" customHeight="1"/>
    <row r="626" s="525" customFormat="1" ht="15.75" customHeight="1"/>
    <row r="627" s="525" customFormat="1" ht="15.75" customHeight="1"/>
    <row r="628" s="525" customFormat="1" ht="15.75" customHeight="1"/>
    <row r="629" s="525" customFormat="1" ht="15.75" customHeight="1"/>
    <row r="630" s="525" customFormat="1" ht="15.75" customHeight="1"/>
    <row r="631" s="525" customFormat="1" ht="15.75" customHeight="1"/>
    <row r="632" s="525" customFormat="1" ht="15.75" customHeight="1"/>
    <row r="633" s="525" customFormat="1" ht="15.75" customHeight="1"/>
    <row r="634" s="525" customFormat="1" ht="15.75" customHeight="1"/>
    <row r="635" s="525" customFormat="1" ht="15.75" customHeight="1"/>
    <row r="636" s="525" customFormat="1" ht="15.75" customHeight="1"/>
    <row r="637" s="525" customFormat="1" ht="15.75" customHeight="1"/>
    <row r="638" s="525" customFormat="1" ht="15.75" customHeight="1"/>
    <row r="639" s="525" customFormat="1" ht="15.75" customHeight="1"/>
    <row r="640" s="525" customFormat="1" ht="15.75" customHeight="1"/>
    <row r="641" s="525" customFormat="1" ht="15.75" customHeight="1"/>
    <row r="642" s="525" customFormat="1" ht="15.75" customHeight="1"/>
    <row r="643" s="525" customFormat="1" ht="15.75" customHeight="1"/>
    <row r="644" s="525" customFormat="1" ht="15.75" customHeight="1"/>
    <row r="645" s="525" customFormat="1" ht="15.75" customHeight="1"/>
    <row r="646" s="525" customFormat="1" ht="15.75" customHeight="1"/>
    <row r="647" s="525" customFormat="1" ht="15.75" customHeight="1"/>
    <row r="648" s="525" customFormat="1" ht="15.75" customHeight="1"/>
    <row r="649" s="525" customFormat="1" ht="15.75" customHeight="1"/>
    <row r="650" s="525" customFormat="1" ht="15.75" customHeight="1"/>
    <row r="651" s="525" customFormat="1" ht="15.75" customHeight="1"/>
    <row r="652" s="525" customFormat="1" ht="15.75" customHeight="1"/>
    <row r="653" s="525" customFormat="1" ht="15.75" customHeight="1"/>
    <row r="654" s="525" customFormat="1" ht="15.75" customHeight="1"/>
    <row r="655" s="525" customFormat="1" ht="15.75" customHeight="1"/>
    <row r="656" s="525" customFormat="1" ht="15.75" customHeight="1"/>
    <row r="657" s="525" customFormat="1" ht="15.75" customHeight="1"/>
    <row r="658" s="525" customFormat="1" ht="15.75" customHeight="1"/>
    <row r="659" s="525" customFormat="1" ht="15.75" customHeight="1"/>
    <row r="660" s="525" customFormat="1" ht="15.75" customHeight="1"/>
    <row r="661" s="525" customFormat="1" ht="15.75" customHeight="1"/>
    <row r="662" s="525" customFormat="1" ht="15.75" customHeight="1"/>
    <row r="663" s="525" customFormat="1" ht="15.75" customHeight="1"/>
    <row r="664" s="525" customFormat="1" ht="15.75" customHeight="1"/>
    <row r="665" s="525" customFormat="1" ht="15.75" customHeight="1"/>
    <row r="666" s="525" customFormat="1" ht="15.75" customHeight="1"/>
    <row r="667" s="525" customFormat="1" ht="15.75" customHeight="1"/>
    <row r="668" s="525" customFormat="1" ht="15.75" customHeight="1"/>
    <row r="669" s="525" customFormat="1" ht="15.75" customHeight="1"/>
    <row r="670" s="525" customFormat="1" ht="15.75" customHeight="1"/>
    <row r="671" s="525" customFormat="1" ht="15.75" customHeight="1"/>
    <row r="672" s="525" customFormat="1" ht="15.75" customHeight="1"/>
    <row r="673" s="525" customFormat="1" ht="15.75" customHeight="1"/>
    <row r="674" s="525" customFormat="1" ht="15.75" customHeight="1"/>
    <row r="675" s="525" customFormat="1" ht="15.75" customHeight="1"/>
    <row r="676" s="525" customFormat="1" ht="15.75" customHeight="1"/>
    <row r="677" s="525" customFormat="1" ht="15.75" customHeight="1"/>
    <row r="678" s="525" customFormat="1" ht="15.75" customHeight="1"/>
    <row r="679" s="525" customFormat="1" ht="15.75" customHeight="1"/>
    <row r="680" s="525" customFormat="1" ht="15.75" customHeight="1"/>
    <row r="681" s="525" customFormat="1" ht="15.75" customHeight="1"/>
    <row r="682" s="525" customFormat="1" ht="15.75" customHeight="1"/>
    <row r="683" s="525" customFormat="1" ht="15.75" customHeight="1"/>
    <row r="684" s="525" customFormat="1" ht="15.75" customHeight="1"/>
    <row r="685" s="525" customFormat="1" ht="15.75" customHeight="1"/>
    <row r="686" s="525" customFormat="1" ht="15.75" customHeight="1"/>
    <row r="687" s="525" customFormat="1" ht="15.75" customHeight="1"/>
    <row r="688" s="525" customFormat="1" ht="15.75" customHeight="1"/>
    <row r="689" s="525" customFormat="1" ht="15.75" customHeight="1"/>
    <row r="690" s="525" customFormat="1" ht="15.75" customHeight="1"/>
    <row r="691" s="525" customFormat="1" ht="15.75" customHeight="1"/>
    <row r="692" s="525" customFormat="1" ht="15.75" customHeight="1"/>
    <row r="693" s="525" customFormat="1" ht="15.75" customHeight="1"/>
    <row r="694" s="525" customFormat="1" ht="15.75" customHeight="1"/>
    <row r="695" s="525" customFormat="1" ht="15.75" customHeight="1"/>
    <row r="696" s="525" customFormat="1" ht="15.75" customHeight="1"/>
    <row r="697" s="525" customFormat="1" ht="15.75" customHeight="1"/>
    <row r="698" s="525" customFormat="1" ht="15.75" customHeight="1"/>
    <row r="699" s="525" customFormat="1" ht="15.75" customHeight="1"/>
    <row r="700" s="525" customFormat="1" ht="15.75" customHeight="1"/>
    <row r="701" s="525" customFormat="1" ht="15.75" customHeight="1"/>
    <row r="702" s="525" customFormat="1" ht="15.75" customHeight="1"/>
    <row r="703" s="525" customFormat="1" ht="15.75" customHeight="1"/>
    <row r="704" s="525" customFormat="1" ht="15.75" customHeight="1"/>
    <row r="705" s="525" customFormat="1" ht="15.75" customHeight="1"/>
    <row r="706" s="525" customFormat="1" ht="15.75" customHeight="1"/>
    <row r="707" s="525" customFormat="1" ht="15.75" customHeight="1"/>
    <row r="708" s="525" customFormat="1" ht="15.75" customHeight="1"/>
    <row r="709" s="525" customFormat="1" ht="15.75" customHeight="1"/>
    <row r="710" s="525" customFormat="1" ht="15.75" customHeight="1"/>
    <row r="711" s="525" customFormat="1" ht="15.75" customHeight="1"/>
    <row r="712" s="525" customFormat="1" ht="15.75" customHeight="1"/>
    <row r="713" s="525" customFormat="1" ht="15.75" customHeight="1"/>
    <row r="714" s="525" customFormat="1" ht="15.75" customHeight="1"/>
    <row r="715" s="525" customFormat="1" ht="15.75" customHeight="1"/>
    <row r="716" s="525" customFormat="1" ht="15.75" customHeight="1"/>
    <row r="717" s="525" customFormat="1" ht="15.75" customHeight="1"/>
    <row r="718" s="525" customFormat="1" ht="15.75" customHeight="1"/>
    <row r="719" s="525" customFormat="1" ht="15.75" customHeight="1"/>
    <row r="720" s="525" customFormat="1" ht="15.75" customHeight="1"/>
    <row r="721" s="525" customFormat="1" ht="15.75" customHeight="1"/>
    <row r="722" s="525" customFormat="1" ht="15.75" customHeight="1"/>
    <row r="723" s="525" customFormat="1" ht="15.75" customHeight="1"/>
    <row r="724" s="525" customFormat="1" ht="15.75" customHeight="1"/>
    <row r="725" s="525" customFormat="1" ht="15.75" customHeight="1"/>
    <row r="726" s="525" customFormat="1" ht="15.75" customHeight="1"/>
    <row r="727" s="525" customFormat="1" ht="15.75" customHeight="1"/>
    <row r="728" s="525" customFormat="1" ht="15.75" customHeight="1"/>
    <row r="729" s="525" customFormat="1" ht="15.75" customHeight="1"/>
    <row r="730" s="525" customFormat="1" ht="15.75" customHeight="1"/>
    <row r="731" s="525" customFormat="1" ht="15.75" customHeight="1"/>
    <row r="732" s="525" customFormat="1" ht="15.75" customHeight="1"/>
    <row r="733" s="525" customFormat="1" ht="15.75" customHeight="1"/>
    <row r="734" s="525" customFormat="1" ht="15.75" customHeight="1"/>
    <row r="735" s="525" customFormat="1" ht="15.75" customHeight="1"/>
    <row r="736" s="525" customFormat="1" ht="15.75" customHeight="1"/>
    <row r="737" s="525" customFormat="1" ht="15.75" customHeight="1"/>
    <row r="738" s="525" customFormat="1" ht="15.75" customHeight="1"/>
    <row r="739" s="525" customFormat="1" ht="15.75" customHeight="1"/>
    <row r="740" s="525" customFormat="1" ht="15.75" customHeight="1"/>
    <row r="741" s="525" customFormat="1" ht="15.75" customHeight="1"/>
    <row r="742" s="525" customFormat="1" ht="15.75" customHeight="1"/>
    <row r="743" s="525" customFormat="1" ht="15.75" customHeight="1"/>
    <row r="744" s="525" customFormat="1" ht="15.75" customHeight="1"/>
    <row r="745" s="525" customFormat="1" ht="15.75" customHeight="1"/>
    <row r="746" s="525" customFormat="1" ht="15.75" customHeight="1"/>
    <row r="747" s="525" customFormat="1" ht="15.75" customHeight="1"/>
    <row r="748" s="525" customFormat="1" ht="15.75" customHeight="1"/>
    <row r="749" s="525" customFormat="1" ht="15.75" customHeight="1"/>
    <row r="750" s="525" customFormat="1" ht="15.75" customHeight="1"/>
    <row r="751" s="525" customFormat="1" ht="15.75" customHeight="1"/>
    <row r="752" s="525" customFormat="1" ht="15.75" customHeight="1"/>
    <row r="753" s="525" customFormat="1" ht="15.75" customHeight="1"/>
    <row r="754" s="525" customFormat="1" ht="15.75" customHeight="1"/>
    <row r="755" s="525" customFormat="1" ht="15.75" customHeight="1"/>
    <row r="756" s="525" customFormat="1" ht="15.75" customHeight="1"/>
    <row r="757" s="525" customFormat="1" ht="15.75" customHeight="1"/>
    <row r="758" s="525" customFormat="1" ht="15.75" customHeight="1"/>
    <row r="759" s="525" customFormat="1" ht="15.75" customHeight="1"/>
    <row r="760" s="525" customFormat="1" ht="15.75" customHeight="1"/>
    <row r="761" s="525" customFormat="1" ht="15.75" customHeight="1"/>
    <row r="762" s="525" customFormat="1" ht="15.75" customHeight="1"/>
    <row r="763" s="525" customFormat="1" ht="15.75" customHeight="1"/>
    <row r="764" s="525" customFormat="1" ht="15.75" customHeight="1"/>
    <row r="765" s="525" customFormat="1" ht="15.75" customHeight="1"/>
    <row r="766" s="525" customFormat="1" ht="15.75" customHeight="1"/>
    <row r="767" s="525" customFormat="1" ht="15.75" customHeight="1"/>
    <row r="768" s="525" customFormat="1" ht="15.75" customHeight="1"/>
    <row r="769" s="525" customFormat="1" ht="15.75" customHeight="1"/>
    <row r="770" s="525" customFormat="1" ht="15.75" customHeight="1"/>
    <row r="771" s="525" customFormat="1" ht="15.75" customHeight="1"/>
    <row r="772" s="525" customFormat="1" ht="15.75" customHeight="1"/>
    <row r="773" s="525" customFormat="1" ht="15.75" customHeight="1"/>
    <row r="774" s="525" customFormat="1" ht="15.75" customHeight="1"/>
    <row r="775" s="525" customFormat="1" ht="15.75" customHeight="1"/>
    <row r="776" s="525" customFormat="1" ht="15.75" customHeight="1"/>
    <row r="777" s="525" customFormat="1" ht="15.75" customHeight="1"/>
    <row r="778" s="525" customFormat="1" ht="15.75" customHeight="1"/>
    <row r="779" s="525" customFormat="1" ht="15.75" customHeight="1"/>
    <row r="780" s="525" customFormat="1" ht="15.75" customHeight="1"/>
    <row r="781" s="525" customFormat="1" ht="15.75" customHeight="1"/>
    <row r="782" s="525" customFormat="1" ht="15.75" customHeight="1"/>
    <row r="783" s="525" customFormat="1" ht="15.75" customHeight="1"/>
    <row r="784" s="525" customFormat="1" ht="15.75" customHeight="1"/>
    <row r="785" s="525" customFormat="1" ht="15.75" customHeight="1"/>
    <row r="786" s="525" customFormat="1" ht="15.75" customHeight="1"/>
    <row r="787" s="525" customFormat="1" ht="15.75" customHeight="1"/>
    <row r="788" s="525" customFormat="1" ht="15.75" customHeight="1"/>
    <row r="789" s="525" customFormat="1" ht="15.75" customHeight="1"/>
    <row r="790" s="525" customFormat="1" ht="15.75" customHeight="1"/>
    <row r="791" s="525" customFormat="1" ht="15.75" customHeight="1"/>
    <row r="792" s="525" customFormat="1" ht="15.75" customHeight="1"/>
    <row r="793" s="525" customFormat="1" ht="15.75" customHeight="1"/>
    <row r="794" s="525" customFormat="1" ht="15.75" customHeight="1"/>
    <row r="795" s="525" customFormat="1" ht="15.75" customHeight="1"/>
    <row r="796" s="525" customFormat="1" ht="15.75" customHeight="1"/>
    <row r="797" s="525" customFormat="1" ht="15.75" customHeight="1"/>
    <row r="798" s="525" customFormat="1" ht="15.75" customHeight="1"/>
    <row r="799" s="525" customFormat="1" ht="15.75" customHeight="1"/>
    <row r="800" s="525" customFormat="1" ht="15.75" customHeight="1"/>
    <row r="801" s="525" customFormat="1" ht="15.75" customHeight="1"/>
    <row r="802" s="525" customFormat="1" ht="15.75" customHeight="1"/>
    <row r="803" s="525" customFormat="1" ht="15.75" customHeight="1"/>
    <row r="804" s="525" customFormat="1" ht="15.75" customHeight="1"/>
    <row r="805" s="525" customFormat="1" ht="15.75" customHeight="1"/>
    <row r="806" s="525" customFormat="1" ht="15.75" customHeight="1"/>
    <row r="807" s="525" customFormat="1" ht="15.75" customHeight="1"/>
    <row r="808" s="525" customFormat="1" ht="15.75" customHeight="1"/>
    <row r="809" s="525" customFormat="1" ht="15.75" customHeight="1"/>
    <row r="810" s="525" customFormat="1" ht="15.75" customHeight="1"/>
    <row r="811" s="525" customFormat="1" ht="15.75" customHeight="1"/>
    <row r="812" s="525" customFormat="1" ht="15.75" customHeight="1"/>
    <row r="813" s="525" customFormat="1" ht="15.75" customHeight="1"/>
    <row r="814" s="525" customFormat="1" ht="15.75" customHeight="1"/>
    <row r="815" s="525" customFormat="1" ht="15.75" customHeight="1"/>
    <row r="816" s="525" customFormat="1" ht="15.75" customHeight="1"/>
    <row r="817" s="525" customFormat="1" ht="15.75" customHeight="1"/>
    <row r="818" s="525" customFormat="1" ht="15.75" customHeight="1"/>
    <row r="819" s="525" customFormat="1" ht="15.75" customHeight="1"/>
    <row r="820" s="525" customFormat="1" ht="15.75" customHeight="1"/>
    <row r="821" s="525" customFormat="1" ht="15.75" customHeight="1"/>
    <row r="822" s="525" customFormat="1" ht="15.75" customHeight="1"/>
    <row r="823" s="525" customFormat="1" ht="15.75" customHeight="1"/>
    <row r="824" s="525" customFormat="1" ht="15.75" customHeight="1"/>
    <row r="825" s="525" customFormat="1" ht="15.75" customHeight="1"/>
    <row r="826" s="525" customFormat="1" ht="15.75" customHeight="1"/>
    <row r="827" s="525" customFormat="1" ht="15.75" customHeight="1"/>
    <row r="828" s="525" customFormat="1" ht="15.75" customHeight="1"/>
    <row r="829" s="525" customFormat="1" ht="15.75" customHeight="1"/>
    <row r="830" s="525" customFormat="1" ht="15.75" customHeight="1"/>
    <row r="831" s="525" customFormat="1" ht="15.75" customHeight="1"/>
    <row r="832" s="525" customFormat="1" ht="15.75" customHeight="1"/>
    <row r="833" s="525" customFormat="1" ht="15.75" customHeight="1"/>
    <row r="834" s="525" customFormat="1" ht="15.75" customHeight="1"/>
    <row r="835" s="525" customFormat="1" ht="15.75" customHeight="1"/>
    <row r="836" s="525" customFormat="1" ht="15.75" customHeight="1"/>
    <row r="837" s="525" customFormat="1" ht="15.75" customHeight="1"/>
    <row r="838" s="525" customFormat="1" ht="15.75" customHeight="1"/>
    <row r="839" s="525" customFormat="1" ht="15.75" customHeight="1"/>
    <row r="840" s="525" customFormat="1" ht="15.75" customHeight="1"/>
    <row r="841" s="525" customFormat="1" ht="15.75" customHeight="1"/>
    <row r="842" s="525" customFormat="1" ht="15.75" customHeight="1"/>
    <row r="843" s="525" customFormat="1" ht="15.75" customHeight="1"/>
    <row r="844" s="525" customFormat="1" ht="15.75" customHeight="1"/>
    <row r="845" s="525" customFormat="1" ht="15.75" customHeight="1"/>
    <row r="846" s="525" customFormat="1" ht="15.75" customHeight="1"/>
    <row r="847" s="525" customFormat="1" ht="15.75" customHeight="1"/>
    <row r="848" s="525" customFormat="1" ht="15.75" customHeight="1"/>
    <row r="849" s="525" customFormat="1" ht="15.75" customHeight="1"/>
    <row r="850" s="525" customFormat="1" ht="15.75" customHeight="1"/>
    <row r="851" s="525" customFormat="1" ht="15.75" customHeight="1"/>
    <row r="852" s="525" customFormat="1" ht="15.75" customHeight="1"/>
    <row r="853" s="525" customFormat="1" ht="15.75" customHeight="1"/>
    <row r="854" s="525" customFormat="1" ht="15.75" customHeight="1"/>
    <row r="855" s="525" customFormat="1" ht="15.75" customHeight="1"/>
    <row r="856" s="525" customFormat="1" ht="15.75" customHeight="1"/>
    <row r="857" s="525" customFormat="1" ht="15.75" customHeight="1"/>
    <row r="858" s="525" customFormat="1" ht="15.75" customHeight="1"/>
    <row r="859" s="525" customFormat="1" ht="15.75" customHeight="1"/>
    <row r="860" s="525" customFormat="1" ht="15.75" customHeight="1"/>
    <row r="861" s="525" customFormat="1" ht="15.75" customHeight="1"/>
    <row r="862" s="525" customFormat="1" ht="15.75" customHeight="1"/>
    <row r="863" s="525" customFormat="1" ht="15.75" customHeight="1"/>
    <row r="864" s="525" customFormat="1" ht="15.75" customHeight="1"/>
    <row r="865" s="525" customFormat="1" ht="15.75" customHeight="1"/>
    <row r="866" s="525" customFormat="1" ht="15.75" customHeight="1"/>
    <row r="867" s="525" customFormat="1" ht="15.75" customHeight="1"/>
    <row r="868" s="525" customFormat="1" ht="15.75" customHeight="1"/>
    <row r="869" s="525" customFormat="1" ht="15.75" customHeight="1"/>
    <row r="870" s="525" customFormat="1" ht="15.75" customHeight="1"/>
    <row r="871" s="525" customFormat="1" ht="15.75" customHeight="1"/>
    <row r="872" s="525" customFormat="1" ht="15.75" customHeight="1"/>
    <row r="873" s="525" customFormat="1" ht="15.75" customHeight="1"/>
    <row r="874" s="525" customFormat="1" ht="15.75" customHeight="1"/>
    <row r="875" s="525" customFormat="1" ht="15.75" customHeight="1"/>
    <row r="876" s="525" customFormat="1" ht="15.75" customHeight="1"/>
    <row r="877" s="525" customFormat="1" ht="15.75" customHeight="1"/>
    <row r="878" s="525" customFormat="1" ht="15.75" customHeight="1"/>
    <row r="879" s="525" customFormat="1" ht="15.75" customHeight="1"/>
    <row r="880" s="525" customFormat="1" ht="15.75" customHeight="1"/>
    <row r="881" s="525" customFormat="1" ht="15.75" customHeight="1"/>
    <row r="882" s="525" customFormat="1" ht="15.75" customHeight="1"/>
    <row r="883" s="525" customFormat="1" ht="15.75" customHeight="1"/>
    <row r="884" s="525" customFormat="1" ht="15.75" customHeight="1"/>
    <row r="885" s="525" customFormat="1" ht="15.75" customHeight="1"/>
    <row r="886" s="525" customFormat="1" ht="15.75" customHeight="1"/>
    <row r="887" s="525" customFormat="1" ht="15.75" customHeight="1"/>
    <row r="888" s="525" customFormat="1" ht="15.75" customHeight="1"/>
    <row r="889" s="525" customFormat="1" ht="15.75" customHeight="1"/>
    <row r="890" s="525" customFormat="1" ht="15.75" customHeight="1"/>
    <row r="891" s="525" customFormat="1" ht="15.75" customHeight="1"/>
    <row r="892" s="525" customFormat="1" ht="15.75" customHeight="1"/>
    <row r="893" s="525" customFormat="1" ht="15.75" customHeight="1"/>
    <row r="894" s="525" customFormat="1" ht="15.75" customHeight="1"/>
    <row r="895" s="525" customFormat="1" ht="15.75" customHeight="1"/>
    <row r="896" s="525" customFormat="1" ht="15.75" customHeight="1"/>
    <row r="897" s="525" customFormat="1" ht="15.75" customHeight="1"/>
    <row r="898" s="525" customFormat="1" ht="15.75" customHeight="1"/>
    <row r="899" s="525" customFormat="1" ht="15.75" customHeight="1"/>
    <row r="900" s="525" customFormat="1" ht="15.75" customHeight="1"/>
    <row r="901" s="525" customFormat="1" ht="15.75" customHeight="1"/>
    <row r="902" s="525" customFormat="1" ht="15.75" customHeight="1"/>
    <row r="903" s="525" customFormat="1" ht="15.75" customHeight="1"/>
    <row r="904" s="525" customFormat="1" ht="15.75" customHeight="1"/>
    <row r="905" s="525" customFormat="1" ht="15.75" customHeight="1"/>
    <row r="906" s="525" customFormat="1" ht="15.75" customHeight="1"/>
    <row r="907" s="525" customFormat="1" ht="15.75" customHeight="1"/>
    <row r="908" s="525" customFormat="1" ht="15.75" customHeight="1"/>
    <row r="909" s="525" customFormat="1" ht="15.75" customHeight="1"/>
    <row r="910" s="525" customFormat="1" ht="15.75" customHeight="1"/>
    <row r="911" s="525" customFormat="1" ht="15.75" customHeight="1"/>
    <row r="912" s="525" customFormat="1" ht="15.75" customHeight="1"/>
    <row r="913" s="525" customFormat="1" ht="15.75" customHeight="1"/>
    <row r="914" s="525" customFormat="1" ht="15.75" customHeight="1"/>
    <row r="915" s="525" customFormat="1" ht="15.75" customHeight="1"/>
    <row r="916" s="525" customFormat="1" ht="15.75" customHeight="1"/>
    <row r="917" s="525" customFormat="1" ht="15.75" customHeight="1"/>
    <row r="918" s="525" customFormat="1" ht="15.75" customHeight="1"/>
    <row r="919" s="525" customFormat="1" ht="15.75" customHeight="1"/>
    <row r="920" s="525" customFormat="1" ht="15.75" customHeight="1"/>
    <row r="921" s="525" customFormat="1" ht="15.75" customHeight="1"/>
    <row r="922" s="525" customFormat="1" ht="15.75" customHeight="1"/>
    <row r="923" s="525" customFormat="1" ht="15.75" customHeight="1"/>
    <row r="924" s="525" customFormat="1" ht="15.75" customHeight="1"/>
    <row r="925" s="525" customFormat="1" ht="15.75" customHeight="1"/>
    <row r="926" s="525" customFormat="1" ht="15.75" customHeight="1"/>
    <row r="927" s="525" customFormat="1" ht="15.75" customHeight="1"/>
    <row r="928" s="525" customFormat="1" ht="15.75" customHeight="1"/>
    <row r="929" s="525" customFormat="1" ht="15.75" customHeight="1"/>
    <row r="930" s="525" customFormat="1" ht="15.75" customHeight="1"/>
    <row r="931" s="525" customFormat="1" ht="15.75" customHeight="1"/>
    <row r="932" s="525" customFormat="1" ht="15.75" customHeight="1"/>
    <row r="933" s="525" customFormat="1" ht="15.75" customHeight="1"/>
    <row r="934" s="525" customFormat="1" ht="15.75" customHeight="1"/>
    <row r="935" s="525" customFormat="1" ht="15.75" customHeight="1"/>
    <row r="936" s="525" customFormat="1" ht="15.75" customHeight="1"/>
    <row r="937" s="525" customFormat="1" ht="15.75" customHeight="1"/>
    <row r="938" s="525" customFormat="1" ht="15.75" customHeight="1"/>
    <row r="939" s="525" customFormat="1" ht="15.75" customHeight="1"/>
    <row r="940" s="525" customFormat="1" ht="15.75" customHeight="1"/>
    <row r="941" s="525" customFormat="1" ht="15.75" customHeight="1"/>
    <row r="942" s="525" customFormat="1" ht="15.75" customHeight="1"/>
    <row r="943" s="525" customFormat="1" ht="15.75" customHeight="1"/>
    <row r="944" s="525" customFormat="1" ht="15.75" customHeight="1"/>
    <row r="945" s="525" customFormat="1" ht="15.75" customHeight="1"/>
    <row r="946" s="525" customFormat="1" ht="15.75" customHeight="1"/>
    <row r="947" s="525" customFormat="1" ht="15.75" customHeight="1"/>
    <row r="948" s="525" customFormat="1" ht="15.75" customHeight="1"/>
    <row r="949" s="525" customFormat="1" ht="15.75" customHeight="1"/>
    <row r="950" s="525" customFormat="1" ht="15.75" customHeight="1"/>
    <row r="951" s="525" customFormat="1" ht="15.75" customHeight="1"/>
    <row r="952" s="525" customFormat="1" ht="15.75" customHeight="1"/>
    <row r="953" s="525" customFormat="1" ht="15.75" customHeight="1"/>
    <row r="954" s="525" customFormat="1" ht="15.75" customHeight="1"/>
    <row r="955" s="525" customFormat="1" ht="15.75" customHeight="1"/>
    <row r="956" s="525" customFormat="1" ht="15.75" customHeight="1"/>
    <row r="957" s="525" customFormat="1" ht="15.75" customHeight="1"/>
    <row r="958" s="525" customFormat="1" ht="15.75" customHeight="1"/>
    <row r="959" s="525" customFormat="1" ht="15.75" customHeight="1"/>
    <row r="960" s="525" customFormat="1" ht="15.75" customHeight="1"/>
    <row r="961" s="525" customFormat="1" ht="15.75" customHeight="1"/>
    <row r="962" s="525" customFormat="1" ht="15.75" customHeight="1"/>
    <row r="963" s="525" customFormat="1" ht="15.75" customHeight="1"/>
    <row r="964" s="525" customFormat="1" ht="15.75" customHeight="1"/>
    <row r="965" s="525" customFormat="1" ht="15.75" customHeight="1"/>
    <row r="966" s="525" customFormat="1" ht="15.75" customHeight="1"/>
    <row r="967" s="525" customFormat="1" ht="15.75" customHeight="1"/>
    <row r="968" s="525" customFormat="1" ht="15.75" customHeight="1"/>
    <row r="969" s="525" customFormat="1" ht="15.75" customHeight="1"/>
    <row r="970" s="525" customFormat="1" ht="15.75" customHeight="1"/>
    <row r="971" s="525" customFormat="1" ht="15.75" customHeight="1"/>
    <row r="972" s="525" customFormat="1" ht="15.75" customHeight="1"/>
    <row r="973" s="525" customFormat="1" ht="15.75" customHeight="1"/>
    <row r="974" s="525" customFormat="1" ht="15.75" customHeight="1"/>
    <row r="975" s="525" customFormat="1" ht="15.75" customHeight="1"/>
    <row r="976" s="525" customFormat="1" ht="15.75" customHeight="1"/>
    <row r="977" s="525" customFormat="1" ht="15.75" customHeight="1"/>
    <row r="978" s="525" customFormat="1" ht="15.75" customHeight="1"/>
    <row r="979" s="525" customFormat="1" ht="15.75" customHeight="1"/>
    <row r="980" s="525" customFormat="1" ht="15.75" customHeight="1"/>
    <row r="981" s="525" customFormat="1" ht="15.75" customHeight="1"/>
    <row r="982" s="525" customFormat="1" ht="15.75" customHeight="1"/>
    <row r="983" s="525" customFormat="1" ht="15.75" customHeight="1"/>
    <row r="984" s="525" customFormat="1" ht="15.75" customHeight="1"/>
    <row r="985" s="525" customFormat="1" ht="15.75" customHeight="1"/>
    <row r="986" s="525" customFormat="1" ht="15.75" customHeight="1"/>
    <row r="987" s="525" customFormat="1" ht="15.75" customHeight="1"/>
    <row r="988" s="525" customFormat="1" ht="15.75" customHeight="1"/>
    <row r="989" s="525" customFormat="1" ht="15.75" customHeight="1"/>
    <row r="990" s="525" customFormat="1" ht="15.75" customHeight="1"/>
    <row r="991" s="525" customFormat="1" ht="15.75" customHeight="1"/>
    <row r="992" s="525" customFormat="1" ht="15.75" customHeight="1"/>
    <row r="993" s="525" customFormat="1" ht="15.75" customHeight="1"/>
    <row r="994" s="525" customFormat="1" ht="15.75" customHeight="1"/>
    <row r="995" s="525" customFormat="1" ht="15.75" customHeight="1"/>
    <row r="996" s="525" customFormat="1" ht="15.75" customHeight="1"/>
    <row r="997" s="525" customFormat="1" ht="15.75" customHeight="1"/>
    <row r="998" s="525" customFormat="1" ht="15.75" customHeight="1"/>
    <row r="999" s="525" customFormat="1" ht="15.75" customHeight="1"/>
    <row r="1000" s="525" customFormat="1" ht="15.75" customHeight="1"/>
    <row r="1001" s="525" customFormat="1" ht="15.75" customHeight="1"/>
    <row r="1002" s="525" customFormat="1" ht="15.75" customHeight="1"/>
    <row r="1003" s="525" customFormat="1" ht="15.75" customHeight="1"/>
    <row r="1004" s="525" customFormat="1" ht="15.75" customHeight="1"/>
    <row r="1005" s="525" customFormat="1" ht="15.75" customHeight="1"/>
    <row r="1006" s="525" customFormat="1" ht="15.75" customHeight="1"/>
    <row r="1007" s="525" customFormat="1" ht="15.75" customHeight="1"/>
    <row r="1008" s="525" customFormat="1" ht="15.75" customHeight="1"/>
  </sheetData>
  <mergeCells count="33">
    <mergeCell ref="A1:F1"/>
    <mergeCell ref="G1:L1"/>
    <mergeCell ref="A9:C9"/>
    <mergeCell ref="A10:C10"/>
    <mergeCell ref="A11:C11"/>
    <mergeCell ref="A12:C12"/>
    <mergeCell ref="A13:C13"/>
    <mergeCell ref="A14:C14"/>
    <mergeCell ref="A15:C15"/>
    <mergeCell ref="A17:C17"/>
    <mergeCell ref="A18:C18"/>
    <mergeCell ref="A19:C19"/>
    <mergeCell ref="A20:C20"/>
    <mergeCell ref="A21:C21"/>
    <mergeCell ref="A22:C22"/>
    <mergeCell ref="A23:C23"/>
    <mergeCell ref="A24:C24"/>
    <mergeCell ref="A25:C25"/>
    <mergeCell ref="A26:C26"/>
    <mergeCell ref="A27:C27"/>
    <mergeCell ref="A28:C28"/>
    <mergeCell ref="A29:C29"/>
    <mergeCell ref="D7:D8"/>
    <mergeCell ref="E7:E8"/>
    <mergeCell ref="F7:F8"/>
    <mergeCell ref="G7:G8"/>
    <mergeCell ref="H7:H8"/>
    <mergeCell ref="I7:I8"/>
    <mergeCell ref="J7:J8"/>
    <mergeCell ref="K7:K8"/>
    <mergeCell ref="L7:L8"/>
    <mergeCell ref="F2:L6"/>
    <mergeCell ref="A7:C8"/>
  </mergeCells>
  <conditionalFormatting sqref="N103">
    <cfRule type="notContainsBlanks" dxfId="0" priority="12">
      <formula>LEN(TRIM(N103))&gt;0</formula>
    </cfRule>
  </conditionalFormatting>
  <conditionalFormatting sqref="N108">
    <cfRule type="notContainsBlanks" dxfId="0" priority="13">
      <formula>LEN(TRIM(N108))&gt;0</formula>
    </cfRule>
  </conditionalFormatting>
  <conditionalFormatting sqref="N116">
    <cfRule type="notContainsBlanks" dxfId="0" priority="10">
      <formula>LEN(TRIM(N116))&gt;0</formula>
    </cfRule>
  </conditionalFormatting>
  <conditionalFormatting sqref="N9:N93">
    <cfRule type="notContainsBlanks" dxfId="0" priority="11">
      <formula>LEN(TRIM(N9))&gt;0</formula>
    </cfRule>
  </conditionalFormatting>
  <conditionalFormatting sqref="I9:J29">
    <cfRule type="notContainsBlanks" dxfId="0" priority="5">
      <formula>LEN(TRIM(I9))&gt;0</formula>
    </cfRule>
  </conditionalFormatting>
  <conditionalFormatting sqref="K9:L29">
    <cfRule type="notContainsBlanks" dxfId="0" priority="6">
      <formula>LEN(TRIM(K9))&gt;0</formula>
    </cfRule>
  </conditionalFormatting>
  <pageMargins left="0.751388888888889" right="0.751388888888889" top="0.2125" bottom="0.2125" header="0.5" footer="0.5"/>
  <pageSetup paperSize="9" scale="78" orientation="landscape" horizontalDpi="600"/>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Y36"/>
  <sheetViews>
    <sheetView showGridLines="0" tabSelected="1" view="pageBreakPreview" zoomScaleNormal="100" topLeftCell="A10" workbookViewId="0">
      <selection activeCell="I19" sqref="I19"/>
    </sheetView>
  </sheetViews>
  <sheetFormatPr defaultColWidth="15.2035398230088" defaultRowHeight="15.75" customHeight="1"/>
  <cols>
    <col min="1" max="1" width="3.7787610619469" style="412" customWidth="1"/>
    <col min="2" max="2" width="19.6017699115044" style="412" customWidth="1"/>
    <col min="3" max="3" width="14.3362831858407" style="412" customWidth="1"/>
    <col min="4" max="4" width="16.5575221238938" style="412" customWidth="1"/>
    <col min="5" max="5" width="12.6637168141593" style="412" customWidth="1"/>
    <col min="6" max="6" width="21.7787610619469" style="413" customWidth="1"/>
    <col min="7" max="8" width="10.7964601769912" style="412" customWidth="1"/>
    <col min="9" max="11" width="11.7787610619469" style="412" customWidth="1"/>
    <col min="12" max="15" width="10.6017699115044" style="412" hidden="1" customWidth="1"/>
    <col min="16" max="16" width="6.79646017699115" style="412" customWidth="1"/>
    <col min="17" max="18" width="10.3982300884956" style="412" customWidth="1"/>
    <col min="19" max="19" width="6.60176991150442" style="412" customWidth="1"/>
    <col min="20" max="20" width="10.3982300884956" style="412" customWidth="1"/>
    <col min="21" max="22" width="10.2035398230088" style="412" customWidth="1"/>
    <col min="23" max="23" width="8" style="412" customWidth="1"/>
    <col min="24" max="24" width="12.2035398230088" style="412" customWidth="1"/>
    <col min="25" max="25" width="34.3982300884956" style="412" customWidth="1"/>
    <col min="26" max="16384" width="15.2035398230088" style="412"/>
  </cols>
  <sheetData>
    <row r="1" ht="30" customHeight="1" spans="1:24">
      <c r="A1" s="414" t="s">
        <v>81</v>
      </c>
      <c r="B1" s="415"/>
      <c r="C1" s="415"/>
      <c r="D1" s="416"/>
      <c r="E1" s="417" t="s">
        <v>1</v>
      </c>
      <c r="F1" s="418"/>
      <c r="G1" s="419" t="str">
        <f>'[2]Style Summary Cover Page'!E1</f>
        <v>BG5223</v>
      </c>
      <c r="H1" s="420"/>
      <c r="I1" s="468"/>
      <c r="J1" s="469" t="s">
        <v>82</v>
      </c>
      <c r="K1" s="417"/>
      <c r="L1" s="419" t="e">
        <f>'[2]Style Summary Cover Page'!I1</f>
        <v>#REF!</v>
      </c>
      <c r="M1" s="420"/>
      <c r="N1" s="420"/>
      <c r="O1" s="468"/>
      <c r="P1" s="470"/>
      <c r="Q1" s="470"/>
      <c r="R1" s="470"/>
      <c r="S1" s="470"/>
      <c r="T1" s="470"/>
      <c r="U1" s="470"/>
      <c r="V1" s="470"/>
      <c r="W1" s="470"/>
      <c r="X1" s="470"/>
    </row>
    <row r="2" customHeight="1" spans="1:24">
      <c r="A2" s="123" t="s">
        <v>8</v>
      </c>
      <c r="B2" s="124"/>
      <c r="C2" s="421" t="str">
        <f>'[2]Style Summary Cover Page'!B2</f>
        <v>MAI DRESS</v>
      </c>
      <c r="D2" s="126" t="s">
        <v>83</v>
      </c>
      <c r="E2" s="422" t="str">
        <f>'[2]Style Summary Cover Page'!D2</f>
        <v>SARAH PUNTER</v>
      </c>
      <c r="F2" s="423"/>
      <c r="G2" s="424"/>
      <c r="H2" s="425"/>
      <c r="I2" s="471" t="s">
        <v>5</v>
      </c>
      <c r="J2" s="471"/>
      <c r="K2" s="471"/>
      <c r="L2" s="472" t="str">
        <f>'[2]Style Summary Cover Page'!I2</f>
        <v>NEW ORIGINAL SAMPLE </v>
      </c>
      <c r="M2" s="473"/>
      <c r="N2" s="473"/>
      <c r="O2" s="474"/>
      <c r="P2" s="475"/>
      <c r="Q2" s="475"/>
      <c r="R2" s="475"/>
      <c r="S2" s="475"/>
      <c r="T2" s="475"/>
      <c r="U2" s="475"/>
      <c r="V2" s="475"/>
      <c r="W2" s="475"/>
      <c r="X2" s="475"/>
    </row>
    <row r="3" customHeight="1" spans="1:24">
      <c r="A3" s="129" t="s">
        <v>84</v>
      </c>
      <c r="B3" s="130"/>
      <c r="C3" s="426">
        <f>'[2]Style Summary Cover Page'!B3</f>
        <v>45400</v>
      </c>
      <c r="D3" s="132" t="s">
        <v>26</v>
      </c>
      <c r="E3" s="427" t="str">
        <f>'[2]Style Summary Cover Page'!D3</f>
        <v>DIANE CARD</v>
      </c>
      <c r="F3" s="428"/>
      <c r="G3" s="429"/>
      <c r="H3" s="430"/>
      <c r="I3" s="476"/>
      <c r="J3" s="476"/>
      <c r="K3" s="476"/>
      <c r="L3" s="472"/>
      <c r="M3" s="473"/>
      <c r="N3" s="473"/>
      <c r="O3" s="474"/>
      <c r="P3" s="475"/>
      <c r="Q3" s="475"/>
      <c r="R3" s="475"/>
      <c r="S3" s="475"/>
      <c r="T3" s="475"/>
      <c r="U3" s="475"/>
      <c r="V3" s="475"/>
      <c r="W3" s="475"/>
      <c r="X3" s="475"/>
    </row>
    <row r="4" customHeight="1" spans="1:24">
      <c r="A4" s="129" t="s">
        <v>85</v>
      </c>
      <c r="B4" s="130"/>
      <c r="C4" s="426" t="str">
        <f>'[2]Style Summary Cover Page'!B4</f>
        <v>SPRING 25</v>
      </c>
      <c r="D4" s="132" t="s">
        <v>86</v>
      </c>
      <c r="E4" s="427" t="str">
        <f>'[2]Style Summary Cover Page'!D4</f>
        <v>SOFIA/ MAYRA/ ESTHER</v>
      </c>
      <c r="F4" s="428"/>
      <c r="G4" s="431"/>
      <c r="H4" s="430"/>
      <c r="I4" s="476"/>
      <c r="J4" s="476"/>
      <c r="K4" s="476"/>
      <c r="L4" s="477"/>
      <c r="M4" s="478"/>
      <c r="N4" s="478"/>
      <c r="O4" s="479"/>
      <c r="P4" s="475"/>
      <c r="Q4" s="475"/>
      <c r="R4" s="475"/>
      <c r="S4" s="475"/>
      <c r="T4" s="475"/>
      <c r="U4" s="475"/>
      <c r="V4" s="475"/>
      <c r="W4" s="475"/>
      <c r="X4" s="475"/>
    </row>
    <row r="5" customHeight="1" spans="1:24">
      <c r="A5" s="129" t="s">
        <v>87</v>
      </c>
      <c r="B5" s="130"/>
      <c r="C5" s="426" t="str">
        <f>'[2]Style Summary Cover Page'!B5</f>
        <v>N/A</v>
      </c>
      <c r="D5" s="132" t="s">
        <v>21</v>
      </c>
      <c r="E5" s="427" t="str">
        <f>'[2]Style Summary Cover Page'!D5</f>
        <v>1X</v>
      </c>
      <c r="F5" s="428"/>
      <c r="G5" s="431"/>
      <c r="H5" s="432"/>
      <c r="I5" s="480" t="s">
        <v>3</v>
      </c>
      <c r="J5" s="481"/>
      <c r="K5" s="482"/>
      <c r="L5" s="483" t="str">
        <f>'[2]Style Summary Cover Page'!I5</f>
        <v>NO</v>
      </c>
      <c r="M5" s="483"/>
      <c r="N5" s="483"/>
      <c r="O5" s="484"/>
      <c r="P5" s="475"/>
      <c r="Q5" s="475"/>
      <c r="R5" s="475"/>
      <c r="S5" s="475"/>
      <c r="T5" s="475"/>
      <c r="U5" s="475"/>
      <c r="V5" s="475"/>
      <c r="W5" s="475"/>
      <c r="X5" s="475"/>
    </row>
    <row r="6" customHeight="1" spans="1:24">
      <c r="A6" s="137" t="s">
        <v>88</v>
      </c>
      <c r="B6" s="138"/>
      <c r="C6" s="433" t="str">
        <f>'[2]Style Summary Cover Page'!B6</f>
        <v>1X-3X</v>
      </c>
      <c r="D6" s="140" t="s">
        <v>89</v>
      </c>
      <c r="E6" s="434" t="str">
        <f>'[2]Style Summary Cover Page'!D6</f>
        <v>ANY AVAILABLE</v>
      </c>
      <c r="F6" s="435"/>
      <c r="G6" s="436"/>
      <c r="H6" s="437"/>
      <c r="I6" s="485" t="s">
        <v>6</v>
      </c>
      <c r="J6" s="486"/>
      <c r="K6" s="487"/>
      <c r="L6" s="488" t="e">
        <f>'[2]Style Summary Cover Page'!I6</f>
        <v>#REF!</v>
      </c>
      <c r="M6" s="488"/>
      <c r="N6" s="488"/>
      <c r="O6" s="489"/>
      <c r="P6" s="475"/>
      <c r="Q6" s="475"/>
      <c r="R6" s="475"/>
      <c r="S6" s="475"/>
      <c r="T6" s="475"/>
      <c r="U6" s="475"/>
      <c r="V6" s="475"/>
      <c r="W6" s="475"/>
      <c r="X6" s="500"/>
    </row>
    <row r="7" customHeight="1" spans="1:25">
      <c r="A7" s="438"/>
      <c r="B7" s="144" t="s">
        <v>90</v>
      </c>
      <c r="C7" s="145"/>
      <c r="D7" s="145"/>
      <c r="E7" s="145"/>
      <c r="F7" s="439"/>
      <c r="G7" s="146" t="s">
        <v>32</v>
      </c>
      <c r="H7" s="440" t="s">
        <v>91</v>
      </c>
      <c r="I7" s="170" t="s">
        <v>14</v>
      </c>
      <c r="J7" s="146" t="s">
        <v>92</v>
      </c>
      <c r="K7" s="171" t="s">
        <v>93</v>
      </c>
      <c r="L7" s="171" t="s">
        <v>35</v>
      </c>
      <c r="M7" s="146" t="s">
        <v>36</v>
      </c>
      <c r="N7" s="146" t="s">
        <v>37</v>
      </c>
      <c r="O7" s="146" t="s">
        <v>38</v>
      </c>
      <c r="P7" s="490"/>
      <c r="Q7" s="501"/>
      <c r="R7" s="490"/>
      <c r="S7" s="490"/>
      <c r="T7" s="490"/>
      <c r="U7" s="501"/>
      <c r="V7" s="490"/>
      <c r="W7" s="490"/>
      <c r="X7" s="501"/>
      <c r="Y7" s="502"/>
    </row>
    <row r="8" ht="15" customHeight="1" spans="1:25">
      <c r="A8" s="441"/>
      <c r="B8" s="148"/>
      <c r="C8" s="148"/>
      <c r="D8" s="148"/>
      <c r="E8" s="148"/>
      <c r="F8" s="442"/>
      <c r="G8" s="149"/>
      <c r="H8" s="149"/>
      <c r="I8" s="491"/>
      <c r="J8" s="149"/>
      <c r="K8" s="492"/>
      <c r="L8" s="149"/>
      <c r="M8" s="149"/>
      <c r="N8" s="149"/>
      <c r="O8" s="149"/>
      <c r="P8" s="493"/>
      <c r="Q8" s="502"/>
      <c r="R8" s="502"/>
      <c r="S8" s="493"/>
      <c r="T8" s="502"/>
      <c r="U8" s="502"/>
      <c r="V8" s="502"/>
      <c r="W8" s="493"/>
      <c r="X8" s="502"/>
      <c r="Y8" s="502"/>
    </row>
    <row r="9" customHeight="1" spans="1:25">
      <c r="A9" s="443">
        <v>1</v>
      </c>
      <c r="B9" s="444" t="s">
        <v>94</v>
      </c>
      <c r="C9" s="445" t="s">
        <v>94</v>
      </c>
      <c r="D9" s="445" t="s">
        <v>94</v>
      </c>
      <c r="E9" s="446" t="s">
        <v>94</v>
      </c>
      <c r="F9" s="447" t="s">
        <v>95</v>
      </c>
      <c r="G9" s="448">
        <v>44930</v>
      </c>
      <c r="H9" s="505">
        <f t="shared" ref="H9:H12" si="0">SUM(I9-0.125)</f>
        <v>9.625</v>
      </c>
      <c r="I9" s="512">
        <v>9.75</v>
      </c>
      <c r="J9" s="513">
        <f t="shared" ref="J9:J12" si="1">SUM(I9+0.125)</f>
        <v>9.875</v>
      </c>
      <c r="K9" s="513">
        <f t="shared" ref="K9:K12" si="2">SUM(J9+0.125)</f>
        <v>10</v>
      </c>
      <c r="L9" s="494"/>
      <c r="M9" s="494"/>
      <c r="N9" s="494"/>
      <c r="O9" s="494"/>
      <c r="P9" s="495"/>
      <c r="Q9" s="495"/>
      <c r="R9" s="503"/>
      <c r="S9" s="495"/>
      <c r="T9" s="495"/>
      <c r="U9" s="495"/>
      <c r="V9" s="503"/>
      <c r="W9" s="495"/>
      <c r="X9" s="495"/>
      <c r="Y9" s="504"/>
    </row>
    <row r="10" ht="36" customHeight="1" spans="1:25">
      <c r="A10" s="443">
        <f t="shared" ref="A10:A36" si="3">A9+1</f>
        <v>2</v>
      </c>
      <c r="B10" s="444" t="s">
        <v>41</v>
      </c>
      <c r="C10" s="445" t="s">
        <v>41</v>
      </c>
      <c r="D10" s="445" t="s">
        <v>41</v>
      </c>
      <c r="E10" s="446" t="s">
        <v>41</v>
      </c>
      <c r="F10" s="450" t="s">
        <v>96</v>
      </c>
      <c r="G10" s="448">
        <v>44930</v>
      </c>
      <c r="H10" s="506">
        <f>SUM(I10-0.25)</f>
        <v>10.125</v>
      </c>
      <c r="I10" s="512">
        <v>10.375</v>
      </c>
      <c r="J10" s="513">
        <f t="shared" ref="J9:J15" si="4">SUM(I10+0.25)</f>
        <v>10.625</v>
      </c>
      <c r="K10" s="513">
        <f t="shared" ref="K9:K15" si="5">SUM(J10+0.25)</f>
        <v>10.875</v>
      </c>
      <c r="L10" s="496"/>
      <c r="M10" s="494"/>
      <c r="N10" s="494"/>
      <c r="O10" s="494"/>
      <c r="P10" s="495"/>
      <c r="Q10" s="495"/>
      <c r="R10" s="503"/>
      <c r="S10" s="495"/>
      <c r="T10" s="495"/>
      <c r="U10" s="495"/>
      <c r="V10" s="503"/>
      <c r="W10" s="495"/>
      <c r="X10" s="495"/>
      <c r="Y10" s="504"/>
    </row>
    <row r="11" customHeight="1" spans="1:25">
      <c r="A11" s="443">
        <f t="shared" si="3"/>
        <v>3</v>
      </c>
      <c r="B11" s="444" t="s">
        <v>97</v>
      </c>
      <c r="C11" s="445" t="s">
        <v>97</v>
      </c>
      <c r="D11" s="445" t="s">
        <v>97</v>
      </c>
      <c r="E11" s="446" t="s">
        <v>97</v>
      </c>
      <c r="F11" s="447" t="s">
        <v>98</v>
      </c>
      <c r="G11" s="448">
        <v>44930</v>
      </c>
      <c r="H11" s="505">
        <f t="shared" si="0"/>
        <v>5.875</v>
      </c>
      <c r="I11" s="512">
        <v>6</v>
      </c>
      <c r="J11" s="513">
        <f t="shared" si="1"/>
        <v>6.125</v>
      </c>
      <c r="K11" s="513">
        <f t="shared" si="2"/>
        <v>6.25</v>
      </c>
      <c r="L11" s="496"/>
      <c r="M11" s="494"/>
      <c r="N11" s="494"/>
      <c r="O11" s="494"/>
      <c r="P11" s="495"/>
      <c r="Q11" s="495"/>
      <c r="R11" s="503"/>
      <c r="S11" s="495"/>
      <c r="T11" s="495"/>
      <c r="U11" s="495"/>
      <c r="V11" s="503"/>
      <c r="W11" s="495"/>
      <c r="X11" s="495"/>
      <c r="Y11" s="504"/>
    </row>
    <row r="12" ht="20" customHeight="1" spans="1:25">
      <c r="A12" s="443">
        <f t="shared" si="3"/>
        <v>4</v>
      </c>
      <c r="B12" s="444" t="s">
        <v>99</v>
      </c>
      <c r="C12" s="445" t="s">
        <v>99</v>
      </c>
      <c r="D12" s="445" t="s">
        <v>99</v>
      </c>
      <c r="E12" s="446" t="s">
        <v>99</v>
      </c>
      <c r="F12" s="447" t="s">
        <v>100</v>
      </c>
      <c r="G12" s="448">
        <v>44930</v>
      </c>
      <c r="H12" s="505">
        <f t="shared" si="0"/>
        <v>5.125</v>
      </c>
      <c r="I12" s="512">
        <v>5.25</v>
      </c>
      <c r="J12" s="513">
        <f t="shared" si="1"/>
        <v>5.375</v>
      </c>
      <c r="K12" s="513">
        <f t="shared" si="2"/>
        <v>5.5</v>
      </c>
      <c r="L12" s="496"/>
      <c r="M12" s="496"/>
      <c r="N12" s="496"/>
      <c r="O12" s="494"/>
      <c r="P12" s="495"/>
      <c r="Q12" s="495"/>
      <c r="R12" s="503"/>
      <c r="S12" s="495"/>
      <c r="T12" s="495"/>
      <c r="U12" s="495"/>
      <c r="V12" s="503"/>
      <c r="W12" s="495"/>
      <c r="X12" s="495"/>
      <c r="Y12" s="504"/>
    </row>
    <row r="13" ht="22" customHeight="1" spans="1:25">
      <c r="A13" s="443">
        <f t="shared" si="3"/>
        <v>5</v>
      </c>
      <c r="B13" s="444" t="s">
        <v>101</v>
      </c>
      <c r="C13" s="445" t="s">
        <v>101</v>
      </c>
      <c r="D13" s="445" t="s">
        <v>101</v>
      </c>
      <c r="E13" s="446" t="s">
        <v>101</v>
      </c>
      <c r="F13" s="447" t="s">
        <v>102</v>
      </c>
      <c r="G13" s="451">
        <v>44928</v>
      </c>
      <c r="H13" s="505">
        <v>44.25</v>
      </c>
      <c r="I13" s="512">
        <v>44.5</v>
      </c>
      <c r="J13" s="513">
        <f t="shared" si="4"/>
        <v>44.75</v>
      </c>
      <c r="K13" s="513">
        <f t="shared" si="5"/>
        <v>45</v>
      </c>
      <c r="L13" s="496"/>
      <c r="M13" s="494"/>
      <c r="N13" s="494"/>
      <c r="O13" s="494"/>
      <c r="P13" s="495"/>
      <c r="Q13" s="495"/>
      <c r="R13" s="503"/>
      <c r="S13" s="495"/>
      <c r="T13" s="495"/>
      <c r="U13" s="495"/>
      <c r="V13" s="503"/>
      <c r="W13" s="495"/>
      <c r="X13" s="495"/>
      <c r="Y13" s="504"/>
    </row>
    <row r="14" ht="28" customHeight="1" spans="1:25">
      <c r="A14" s="443">
        <f t="shared" si="3"/>
        <v>6</v>
      </c>
      <c r="B14" s="444" t="s">
        <v>103</v>
      </c>
      <c r="C14" s="445" t="s">
        <v>103</v>
      </c>
      <c r="D14" s="445" t="s">
        <v>103</v>
      </c>
      <c r="E14" s="446" t="s">
        <v>103</v>
      </c>
      <c r="F14" s="447" t="s">
        <v>104</v>
      </c>
      <c r="G14" s="451">
        <v>44928</v>
      </c>
      <c r="H14" s="505">
        <v>44.5</v>
      </c>
      <c r="I14" s="512">
        <v>44.75</v>
      </c>
      <c r="J14" s="513">
        <f t="shared" si="4"/>
        <v>45</v>
      </c>
      <c r="K14" s="513">
        <f t="shared" si="5"/>
        <v>45.25</v>
      </c>
      <c r="L14" s="496"/>
      <c r="M14" s="494"/>
      <c r="N14" s="494"/>
      <c r="O14" s="494"/>
      <c r="P14" s="495"/>
      <c r="Q14" s="495"/>
      <c r="R14" s="503"/>
      <c r="S14" s="495"/>
      <c r="T14" s="495"/>
      <c r="U14" s="495"/>
      <c r="V14" s="503"/>
      <c r="W14" s="495"/>
      <c r="X14" s="495"/>
      <c r="Y14" s="504"/>
    </row>
    <row r="15" customHeight="1" spans="1:25">
      <c r="A15" s="443">
        <f t="shared" si="3"/>
        <v>7</v>
      </c>
      <c r="B15" s="444" t="s">
        <v>105</v>
      </c>
      <c r="C15" s="445" t="s">
        <v>105</v>
      </c>
      <c r="D15" s="445" t="s">
        <v>105</v>
      </c>
      <c r="E15" s="446" t="s">
        <v>105</v>
      </c>
      <c r="F15" s="452" t="s">
        <v>106</v>
      </c>
      <c r="G15" s="453">
        <v>44928</v>
      </c>
      <c r="H15" s="507">
        <v>45.25</v>
      </c>
      <c r="I15" s="514">
        <v>45.5</v>
      </c>
      <c r="J15" s="513">
        <f t="shared" si="4"/>
        <v>45.75</v>
      </c>
      <c r="K15" s="513">
        <f t="shared" si="5"/>
        <v>46</v>
      </c>
      <c r="L15" s="496"/>
      <c r="M15" s="494"/>
      <c r="N15" s="494"/>
      <c r="O15" s="494"/>
      <c r="P15" s="495"/>
      <c r="Q15" s="495"/>
      <c r="R15" s="503"/>
      <c r="S15" s="495"/>
      <c r="T15" s="495"/>
      <c r="U15" s="495"/>
      <c r="V15" s="503"/>
      <c r="W15" s="495"/>
      <c r="X15" s="495"/>
      <c r="Y15" s="504"/>
    </row>
    <row r="16" customHeight="1" spans="1:25">
      <c r="A16" s="443">
        <f t="shared" si="3"/>
        <v>8</v>
      </c>
      <c r="B16" s="454"/>
      <c r="C16" s="455"/>
      <c r="D16" s="455"/>
      <c r="E16" s="456"/>
      <c r="F16" s="457"/>
      <c r="G16" s="458"/>
      <c r="H16" s="508"/>
      <c r="I16" s="508"/>
      <c r="J16" s="508"/>
      <c r="K16" s="508"/>
      <c r="L16" s="497"/>
      <c r="M16" s="497"/>
      <c r="N16" s="497"/>
      <c r="O16" s="497"/>
      <c r="P16" s="495"/>
      <c r="Q16" s="495"/>
      <c r="R16" s="503"/>
      <c r="S16" s="495"/>
      <c r="T16" s="495"/>
      <c r="U16" s="495"/>
      <c r="V16" s="503"/>
      <c r="W16" s="495"/>
      <c r="X16" s="495"/>
      <c r="Y16" s="504"/>
    </row>
    <row r="17" customHeight="1" spans="1:25">
      <c r="A17" s="443">
        <f t="shared" si="3"/>
        <v>9</v>
      </c>
      <c r="B17" s="444" t="s">
        <v>107</v>
      </c>
      <c r="C17" s="445" t="s">
        <v>107</v>
      </c>
      <c r="D17" s="445" t="s">
        <v>107</v>
      </c>
      <c r="E17" s="446" t="s">
        <v>107</v>
      </c>
      <c r="F17" s="447" t="s">
        <v>108</v>
      </c>
      <c r="G17" s="448">
        <v>44930</v>
      </c>
      <c r="H17" s="509">
        <v>14</v>
      </c>
      <c r="I17" s="515">
        <v>14.25</v>
      </c>
      <c r="J17" s="513">
        <f>SUM(I17+0.25)</f>
        <v>14.5</v>
      </c>
      <c r="K17" s="513">
        <f>SUM(J17+0.25)</f>
        <v>14.75</v>
      </c>
      <c r="L17" s="496"/>
      <c r="M17" s="496"/>
      <c r="N17" s="496"/>
      <c r="O17" s="494"/>
      <c r="P17" s="495"/>
      <c r="Q17" s="495"/>
      <c r="R17" s="503"/>
      <c r="S17" s="495"/>
      <c r="T17" s="495"/>
      <c r="U17" s="495"/>
      <c r="V17" s="503"/>
      <c r="W17" s="495"/>
      <c r="X17" s="495"/>
      <c r="Y17" s="504"/>
    </row>
    <row r="18" ht="19" customHeight="1" spans="1:25">
      <c r="A18" s="443">
        <f t="shared" si="3"/>
        <v>10</v>
      </c>
      <c r="B18" s="444" t="s">
        <v>109</v>
      </c>
      <c r="C18" s="445" t="s">
        <v>109</v>
      </c>
      <c r="D18" s="445" t="s">
        <v>109</v>
      </c>
      <c r="E18" s="446" t="s">
        <v>109</v>
      </c>
      <c r="F18" s="447" t="s">
        <v>110</v>
      </c>
      <c r="G18" s="448">
        <v>44930</v>
      </c>
      <c r="H18" s="505">
        <f>I18-1.125</f>
        <v>26.875</v>
      </c>
      <c r="I18" s="516">
        <v>28</v>
      </c>
      <c r="J18" s="517">
        <f>SUM(I18+1.125)</f>
        <v>29.125</v>
      </c>
      <c r="K18" s="517">
        <f>SUM(J18+1.125)</f>
        <v>30.25</v>
      </c>
      <c r="L18" s="496"/>
      <c r="M18" s="496"/>
      <c r="N18" s="496"/>
      <c r="O18" s="496"/>
      <c r="P18" s="495"/>
      <c r="Q18" s="495"/>
      <c r="R18" s="503"/>
      <c r="S18" s="495"/>
      <c r="T18" s="495"/>
      <c r="U18" s="495"/>
      <c r="V18" s="503"/>
      <c r="W18" s="495"/>
      <c r="X18" s="495"/>
      <c r="Y18" s="504"/>
    </row>
    <row r="19" ht="19" customHeight="1" spans="1:25">
      <c r="A19" s="443">
        <f t="shared" si="3"/>
        <v>11</v>
      </c>
      <c r="B19" s="444" t="s">
        <v>111</v>
      </c>
      <c r="C19" s="445" t="s">
        <v>111</v>
      </c>
      <c r="D19" s="445" t="s">
        <v>111</v>
      </c>
      <c r="E19" s="446" t="s">
        <v>111</v>
      </c>
      <c r="F19" s="447" t="s">
        <v>60</v>
      </c>
      <c r="G19" s="448">
        <v>44930</v>
      </c>
      <c r="H19" s="505">
        <f>I19-0.25</f>
        <v>5.75</v>
      </c>
      <c r="I19" s="512">
        <v>6</v>
      </c>
      <c r="J19" s="513">
        <f>I19+0.25</f>
        <v>6.25</v>
      </c>
      <c r="K19" s="513">
        <f>J19+0.25</f>
        <v>6.5</v>
      </c>
      <c r="L19" s="496"/>
      <c r="M19" s="496"/>
      <c r="N19" s="496"/>
      <c r="O19" s="496"/>
      <c r="P19" s="495"/>
      <c r="Q19" s="495"/>
      <c r="R19" s="503"/>
      <c r="S19" s="495"/>
      <c r="T19" s="495"/>
      <c r="U19" s="495"/>
      <c r="V19" s="503"/>
      <c r="W19" s="495"/>
      <c r="X19" s="495"/>
      <c r="Y19" s="504"/>
    </row>
    <row r="20" ht="19" customHeight="1" spans="1:25">
      <c r="A20" s="443">
        <f t="shared" si="3"/>
        <v>12</v>
      </c>
      <c r="B20" s="444" t="s">
        <v>112</v>
      </c>
      <c r="C20" s="445" t="s">
        <v>112</v>
      </c>
      <c r="D20" s="445" t="s">
        <v>112</v>
      </c>
      <c r="E20" s="446" t="s">
        <v>112</v>
      </c>
      <c r="F20" s="447" t="s">
        <v>113</v>
      </c>
      <c r="G20" s="448">
        <v>44930</v>
      </c>
      <c r="H20" s="505">
        <f>I20-5/8</f>
        <v>9.375</v>
      </c>
      <c r="I20" s="516">
        <v>10</v>
      </c>
      <c r="J20" s="517">
        <f>I20+5/8</f>
        <v>10.625</v>
      </c>
      <c r="K20" s="517">
        <f>J20+5/8</f>
        <v>11.25</v>
      </c>
      <c r="L20" s="494"/>
      <c r="M20" s="494"/>
      <c r="N20" s="494"/>
      <c r="O20" s="498"/>
      <c r="P20" s="495"/>
      <c r="Q20" s="495"/>
      <c r="R20" s="503"/>
      <c r="S20" s="495"/>
      <c r="T20" s="495"/>
      <c r="U20" s="495"/>
      <c r="V20" s="503"/>
      <c r="W20" s="495"/>
      <c r="X20" s="495"/>
      <c r="Y20" s="504"/>
    </row>
    <row r="21" ht="31" customHeight="1" spans="1:25">
      <c r="A21" s="443">
        <f t="shared" si="3"/>
        <v>13</v>
      </c>
      <c r="B21" s="444" t="s">
        <v>114</v>
      </c>
      <c r="C21" s="445" t="s">
        <v>114</v>
      </c>
      <c r="D21" s="445" t="s">
        <v>114</v>
      </c>
      <c r="E21" s="446" t="s">
        <v>114</v>
      </c>
      <c r="F21" s="447" t="s">
        <v>115</v>
      </c>
      <c r="G21" s="451">
        <v>44928</v>
      </c>
      <c r="H21" s="505">
        <v>43.5</v>
      </c>
      <c r="I21" s="516">
        <v>46</v>
      </c>
      <c r="J21" s="517">
        <f t="shared" ref="J18:J25" si="6">SUM(I21+2.5)</f>
        <v>48.5</v>
      </c>
      <c r="K21" s="517">
        <f t="shared" ref="K18:K25" si="7">SUM(J21+2.5)</f>
        <v>51</v>
      </c>
      <c r="L21" s="496"/>
      <c r="M21" s="494"/>
      <c r="N21" s="494"/>
      <c r="O21" s="494"/>
      <c r="P21" s="495"/>
      <c r="Q21" s="495"/>
      <c r="R21" s="503"/>
      <c r="S21" s="495"/>
      <c r="T21" s="495"/>
      <c r="U21" s="495"/>
      <c r="V21" s="503"/>
      <c r="W21" s="495"/>
      <c r="X21" s="495"/>
      <c r="Y21" s="504"/>
    </row>
    <row r="22" ht="18" customHeight="1" spans="1:25">
      <c r="A22" s="443">
        <f t="shared" si="3"/>
        <v>14</v>
      </c>
      <c r="B22" s="444" t="s">
        <v>116</v>
      </c>
      <c r="C22" s="445" t="s">
        <v>116</v>
      </c>
      <c r="D22" s="445" t="s">
        <v>116</v>
      </c>
      <c r="E22" s="446" t="s">
        <v>116</v>
      </c>
      <c r="F22" s="447" t="s">
        <v>66</v>
      </c>
      <c r="G22" s="451">
        <v>44928</v>
      </c>
      <c r="H22" s="505">
        <f t="shared" ref="H22:H25" si="8">SUM(I22-2.5)</f>
        <v>38</v>
      </c>
      <c r="I22" s="512">
        <v>40.5</v>
      </c>
      <c r="J22" s="517">
        <f t="shared" si="6"/>
        <v>43</v>
      </c>
      <c r="K22" s="517">
        <f t="shared" si="7"/>
        <v>45.5</v>
      </c>
      <c r="L22" s="494"/>
      <c r="M22" s="494"/>
      <c r="N22" s="494"/>
      <c r="O22" s="494"/>
      <c r="P22" s="495"/>
      <c r="Q22" s="495"/>
      <c r="R22" s="503"/>
      <c r="S22" s="495"/>
      <c r="T22" s="503"/>
      <c r="U22" s="495"/>
      <c r="V22" s="503"/>
      <c r="W22" s="495"/>
      <c r="X22" s="495"/>
      <c r="Y22" s="504"/>
    </row>
    <row r="23" ht="20" customHeight="1" spans="1:25">
      <c r="A23" s="443">
        <f t="shared" si="3"/>
        <v>15</v>
      </c>
      <c r="B23" s="444" t="s">
        <v>117</v>
      </c>
      <c r="C23" s="445" t="s">
        <v>117</v>
      </c>
      <c r="D23" s="445" t="s">
        <v>117</v>
      </c>
      <c r="E23" s="446" t="s">
        <v>117</v>
      </c>
      <c r="F23" s="459" t="s">
        <v>118</v>
      </c>
      <c r="G23" s="451">
        <v>44928</v>
      </c>
      <c r="H23" s="505">
        <f t="shared" si="8"/>
        <v>50</v>
      </c>
      <c r="I23" s="512">
        <v>52.5</v>
      </c>
      <c r="J23" s="517">
        <f t="shared" si="6"/>
        <v>55</v>
      </c>
      <c r="K23" s="517">
        <f t="shared" si="7"/>
        <v>57.5</v>
      </c>
      <c r="L23" s="494"/>
      <c r="M23" s="494"/>
      <c r="N23" s="494"/>
      <c r="O23" s="494"/>
      <c r="P23" s="495"/>
      <c r="Q23" s="495"/>
      <c r="R23" s="503"/>
      <c r="S23" s="495"/>
      <c r="T23" s="495"/>
      <c r="U23" s="495"/>
      <c r="V23" s="503"/>
      <c r="W23" s="495"/>
      <c r="X23" s="495"/>
      <c r="Y23" s="504"/>
    </row>
    <row r="24" ht="24" customHeight="1" spans="1:25">
      <c r="A24" s="443">
        <f t="shared" si="3"/>
        <v>16</v>
      </c>
      <c r="B24" s="444" t="s">
        <v>119</v>
      </c>
      <c r="C24" s="445" t="s">
        <v>119</v>
      </c>
      <c r="D24" s="445" t="s">
        <v>119</v>
      </c>
      <c r="E24" s="446" t="s">
        <v>119</v>
      </c>
      <c r="F24" s="447" t="s">
        <v>120</v>
      </c>
      <c r="G24" s="451">
        <v>44928</v>
      </c>
      <c r="H24" s="505">
        <f t="shared" si="8"/>
        <v>91.5</v>
      </c>
      <c r="I24" s="516">
        <v>94</v>
      </c>
      <c r="J24" s="517">
        <f t="shared" si="6"/>
        <v>96.5</v>
      </c>
      <c r="K24" s="517">
        <f t="shared" si="7"/>
        <v>99</v>
      </c>
      <c r="L24" s="496"/>
      <c r="M24" s="494"/>
      <c r="N24" s="494"/>
      <c r="O24" s="494"/>
      <c r="P24" s="495"/>
      <c r="Q24" s="495"/>
      <c r="R24" s="503"/>
      <c r="S24" s="495"/>
      <c r="T24" s="495"/>
      <c r="U24" s="495"/>
      <c r="V24" s="503"/>
      <c r="W24" s="495"/>
      <c r="X24" s="495"/>
      <c r="Y24" s="504"/>
    </row>
    <row r="25" ht="28" customHeight="1" spans="1:25">
      <c r="A25" s="443">
        <f t="shared" si="3"/>
        <v>17</v>
      </c>
      <c r="B25" s="444" t="s">
        <v>121</v>
      </c>
      <c r="C25" s="445" t="s">
        <v>121</v>
      </c>
      <c r="D25" s="445" t="s">
        <v>121</v>
      </c>
      <c r="E25" s="446" t="s">
        <v>121</v>
      </c>
      <c r="F25" s="447" t="s">
        <v>122</v>
      </c>
      <c r="G25" s="451">
        <v>44928</v>
      </c>
      <c r="H25" s="505">
        <f t="shared" si="8"/>
        <v>90.5</v>
      </c>
      <c r="I25" s="516">
        <v>93</v>
      </c>
      <c r="J25" s="517">
        <f t="shared" si="6"/>
        <v>95.5</v>
      </c>
      <c r="K25" s="517">
        <f t="shared" si="7"/>
        <v>98</v>
      </c>
      <c r="L25" s="496"/>
      <c r="M25" s="494"/>
      <c r="N25" s="494"/>
      <c r="O25" s="494"/>
      <c r="P25" s="495"/>
      <c r="Q25" s="495"/>
      <c r="R25" s="503"/>
      <c r="S25" s="495"/>
      <c r="T25" s="503"/>
      <c r="U25" s="495"/>
      <c r="V25" s="503"/>
      <c r="W25" s="495"/>
      <c r="X25" s="495"/>
      <c r="Y25" s="504"/>
    </row>
    <row r="26" customHeight="1" spans="1:25">
      <c r="A26" s="443">
        <f t="shared" si="3"/>
        <v>18</v>
      </c>
      <c r="B26" s="454"/>
      <c r="C26" s="455"/>
      <c r="D26" s="455"/>
      <c r="E26" s="456"/>
      <c r="F26" s="457"/>
      <c r="G26" s="458"/>
      <c r="H26" s="508"/>
      <c r="I26" s="508"/>
      <c r="J26" s="508"/>
      <c r="K26" s="508"/>
      <c r="L26" s="497"/>
      <c r="M26" s="497"/>
      <c r="N26" s="497"/>
      <c r="O26" s="497"/>
      <c r="P26" s="495"/>
      <c r="Q26" s="495"/>
      <c r="R26" s="503"/>
      <c r="S26" s="495"/>
      <c r="T26" s="495"/>
      <c r="U26" s="495"/>
      <c r="V26" s="503"/>
      <c r="W26" s="495"/>
      <c r="X26" s="495"/>
      <c r="Y26" s="504"/>
    </row>
    <row r="27" ht="19" customHeight="1" spans="1:25">
      <c r="A27" s="443">
        <f t="shared" si="3"/>
        <v>19</v>
      </c>
      <c r="B27" s="444" t="s">
        <v>73</v>
      </c>
      <c r="C27" s="445" t="s">
        <v>73</v>
      </c>
      <c r="D27" s="445" t="s">
        <v>73</v>
      </c>
      <c r="E27" s="446" t="s">
        <v>73</v>
      </c>
      <c r="F27" s="447" t="s">
        <v>74</v>
      </c>
      <c r="G27" s="448">
        <v>44930</v>
      </c>
      <c r="H27" s="510">
        <v>31.25</v>
      </c>
      <c r="I27" s="518">
        <v>31.25</v>
      </c>
      <c r="J27" s="519">
        <f>SUM(I27+0)</f>
        <v>31.25</v>
      </c>
      <c r="K27" s="519">
        <f>SUM(J27+0)</f>
        <v>31.25</v>
      </c>
      <c r="L27" s="494"/>
      <c r="M27" s="494"/>
      <c r="N27" s="494"/>
      <c r="O27" s="494"/>
      <c r="P27" s="495"/>
      <c r="Q27" s="495"/>
      <c r="R27" s="503"/>
      <c r="S27" s="495"/>
      <c r="T27" s="495"/>
      <c r="U27" s="495"/>
      <c r="V27" s="503"/>
      <c r="W27" s="495"/>
      <c r="X27" s="495"/>
      <c r="Y27" s="504"/>
    </row>
    <row r="28" customHeight="1" spans="1:25">
      <c r="A28" s="443">
        <f t="shared" si="3"/>
        <v>20</v>
      </c>
      <c r="B28" s="444" t="s">
        <v>123</v>
      </c>
      <c r="C28" s="445" t="s">
        <v>123</v>
      </c>
      <c r="D28" s="445" t="s">
        <v>123</v>
      </c>
      <c r="E28" s="446" t="s">
        <v>123</v>
      </c>
      <c r="F28" s="447" t="s">
        <v>76</v>
      </c>
      <c r="G28" s="448">
        <v>44930</v>
      </c>
      <c r="H28" s="510">
        <f>SUM(I28-0.375)</f>
        <v>14.25</v>
      </c>
      <c r="I28" s="518">
        <v>14.625</v>
      </c>
      <c r="J28" s="517">
        <f>SUM(I28+3/8)</f>
        <v>15</v>
      </c>
      <c r="K28" s="517">
        <f>SUM(J28+3/8)</f>
        <v>15.375</v>
      </c>
      <c r="L28" s="494"/>
      <c r="M28" s="494"/>
      <c r="N28" s="494"/>
      <c r="O28" s="494"/>
      <c r="P28" s="495"/>
      <c r="Q28" s="495"/>
      <c r="R28" s="503"/>
      <c r="S28" s="495"/>
      <c r="T28" s="495"/>
      <c r="U28" s="495"/>
      <c r="V28" s="503"/>
      <c r="W28" s="495"/>
      <c r="X28" s="495"/>
      <c r="Y28" s="504"/>
    </row>
    <row r="29" customHeight="1" spans="1:25">
      <c r="A29" s="443">
        <f t="shared" si="3"/>
        <v>21</v>
      </c>
      <c r="B29" s="444" t="s">
        <v>124</v>
      </c>
      <c r="C29" s="445" t="s">
        <v>124</v>
      </c>
      <c r="D29" s="445" t="s">
        <v>124</v>
      </c>
      <c r="E29" s="446" t="s">
        <v>124</v>
      </c>
      <c r="F29" s="447" t="s">
        <v>78</v>
      </c>
      <c r="G29" s="448">
        <v>45299</v>
      </c>
      <c r="H29" s="505">
        <v>2.5</v>
      </c>
      <c r="I29" s="512">
        <v>2.5</v>
      </c>
      <c r="J29" s="520">
        <f>I29</f>
        <v>2.5</v>
      </c>
      <c r="K29" s="520">
        <f>J29</f>
        <v>2.5</v>
      </c>
      <c r="L29" s="494"/>
      <c r="M29" s="494"/>
      <c r="N29" s="494"/>
      <c r="O29" s="494"/>
      <c r="P29" s="495"/>
      <c r="Q29" s="495"/>
      <c r="R29" s="503"/>
      <c r="S29" s="495"/>
      <c r="T29" s="495"/>
      <c r="U29" s="495"/>
      <c r="V29" s="503"/>
      <c r="W29" s="495"/>
      <c r="X29" s="495"/>
      <c r="Y29" s="504"/>
    </row>
    <row r="30" customHeight="1" spans="1:25">
      <c r="A30" s="443">
        <f t="shared" si="3"/>
        <v>22</v>
      </c>
      <c r="B30" s="444" t="s">
        <v>125</v>
      </c>
      <c r="C30" s="445" t="s">
        <v>125</v>
      </c>
      <c r="D30" s="445" t="s">
        <v>125</v>
      </c>
      <c r="E30" s="446" t="s">
        <v>125</v>
      </c>
      <c r="F30" s="447" t="s">
        <v>126</v>
      </c>
      <c r="G30" s="448">
        <v>45299</v>
      </c>
      <c r="H30" s="505">
        <v>0.125</v>
      </c>
      <c r="I30" s="512">
        <v>0.375</v>
      </c>
      <c r="J30" s="521">
        <f>SUM(I30+0.125)</f>
        <v>0.5</v>
      </c>
      <c r="K30" s="521">
        <f>SUM(J30+0.125)</f>
        <v>0.625</v>
      </c>
      <c r="L30" s="494"/>
      <c r="M30" s="494"/>
      <c r="N30" s="494"/>
      <c r="O30" s="494"/>
      <c r="P30" s="495"/>
      <c r="Q30" s="495"/>
      <c r="R30" s="503"/>
      <c r="S30" s="495"/>
      <c r="T30" s="495"/>
      <c r="U30" s="495"/>
      <c r="V30" s="503"/>
      <c r="W30" s="495"/>
      <c r="X30" s="495"/>
      <c r="Y30" s="504"/>
    </row>
    <row r="31" customHeight="1" spans="1:25">
      <c r="A31" s="443">
        <f t="shared" si="3"/>
        <v>23</v>
      </c>
      <c r="B31" s="444" t="s">
        <v>79</v>
      </c>
      <c r="C31" s="445" t="s">
        <v>79</v>
      </c>
      <c r="D31" s="445" t="s">
        <v>79</v>
      </c>
      <c r="E31" s="446" t="s">
        <v>79</v>
      </c>
      <c r="F31" s="460" t="s">
        <v>80</v>
      </c>
      <c r="G31" s="461">
        <v>45295</v>
      </c>
      <c r="H31" s="505">
        <v>11</v>
      </c>
      <c r="I31" s="512">
        <v>11.25</v>
      </c>
      <c r="J31" s="517">
        <f>SUM(I31+0.5)</f>
        <v>11.75</v>
      </c>
      <c r="K31" s="522">
        <f>SUM(J31+0)</f>
        <v>11.75</v>
      </c>
      <c r="L31" s="494"/>
      <c r="M31" s="494"/>
      <c r="N31" s="494"/>
      <c r="O31" s="494"/>
      <c r="P31" s="495"/>
      <c r="Q31" s="495"/>
      <c r="R31" s="503"/>
      <c r="S31" s="495"/>
      <c r="T31" s="495"/>
      <c r="U31" s="495"/>
      <c r="V31" s="503"/>
      <c r="W31" s="495"/>
      <c r="X31" s="495"/>
      <c r="Y31" s="504"/>
    </row>
    <row r="32" customHeight="1" spans="1:25">
      <c r="A32" s="443">
        <f t="shared" si="3"/>
        <v>24</v>
      </c>
      <c r="B32" s="454"/>
      <c r="C32" s="455"/>
      <c r="D32" s="455"/>
      <c r="E32" s="456"/>
      <c r="F32" s="457"/>
      <c r="G32" s="458"/>
      <c r="H32" s="508"/>
      <c r="I32" s="508"/>
      <c r="J32" s="508"/>
      <c r="K32" s="508"/>
      <c r="L32" s="497"/>
      <c r="M32" s="497"/>
      <c r="N32" s="497"/>
      <c r="O32" s="499"/>
      <c r="P32" s="495"/>
      <c r="Q32" s="495"/>
      <c r="R32" s="503"/>
      <c r="S32" s="495"/>
      <c r="T32" s="495"/>
      <c r="U32" s="495"/>
      <c r="V32" s="503"/>
      <c r="W32" s="495"/>
      <c r="X32" s="495"/>
      <c r="Y32" s="504"/>
    </row>
    <row r="33" customHeight="1" spans="1:25">
      <c r="A33" s="443">
        <f t="shared" si="3"/>
        <v>25</v>
      </c>
      <c r="B33" s="444" t="s">
        <v>127</v>
      </c>
      <c r="C33" s="445" t="s">
        <v>127</v>
      </c>
      <c r="D33" s="445" t="s">
        <v>127</v>
      </c>
      <c r="E33" s="446" t="s">
        <v>127</v>
      </c>
      <c r="F33" s="447" t="s">
        <v>128</v>
      </c>
      <c r="G33" s="462">
        <v>0.125</v>
      </c>
      <c r="H33" s="509">
        <v>9.75</v>
      </c>
      <c r="I33" s="523">
        <v>10</v>
      </c>
      <c r="J33" s="513">
        <f>SUM(I33+0.25)</f>
        <v>10.25</v>
      </c>
      <c r="K33" s="513">
        <f>SUM(J33+0.25)</f>
        <v>10.5</v>
      </c>
      <c r="L33" s="496"/>
      <c r="M33" s="496"/>
      <c r="N33" s="494"/>
      <c r="O33" s="494"/>
      <c r="P33" s="495"/>
      <c r="Q33" s="495"/>
      <c r="R33" s="503"/>
      <c r="S33" s="495"/>
      <c r="T33" s="495"/>
      <c r="U33" s="495"/>
      <c r="V33" s="503"/>
      <c r="W33" s="495"/>
      <c r="X33" s="495"/>
      <c r="Y33" s="504"/>
    </row>
    <row r="34" customHeight="1" spans="1:25">
      <c r="A34" s="443">
        <f t="shared" si="3"/>
        <v>26</v>
      </c>
      <c r="B34" s="444" t="s">
        <v>129</v>
      </c>
      <c r="C34" s="445" t="s">
        <v>129</v>
      </c>
      <c r="D34" s="445" t="s">
        <v>129</v>
      </c>
      <c r="E34" s="446" t="s">
        <v>129</v>
      </c>
      <c r="F34" s="447" t="s">
        <v>130</v>
      </c>
      <c r="G34" s="462">
        <v>0.125</v>
      </c>
      <c r="H34" s="505">
        <v>5.5</v>
      </c>
      <c r="I34" s="512">
        <v>5.75</v>
      </c>
      <c r="J34" s="513">
        <f>SUM(I34+0.25)</f>
        <v>6</v>
      </c>
      <c r="K34" s="513">
        <f>SUM(J34+0.25)</f>
        <v>6.25</v>
      </c>
      <c r="L34" s="494"/>
      <c r="M34" s="494"/>
      <c r="N34" s="494"/>
      <c r="O34" s="494"/>
      <c r="P34" s="495"/>
      <c r="Q34" s="495"/>
      <c r="R34" s="503"/>
      <c r="S34" s="495"/>
      <c r="T34" s="495"/>
      <c r="U34" s="495"/>
      <c r="V34" s="503"/>
      <c r="W34" s="495"/>
      <c r="X34" s="495"/>
      <c r="Y34" s="504"/>
    </row>
    <row r="35" customHeight="1" spans="1:25">
      <c r="A35" s="443">
        <f t="shared" si="3"/>
        <v>27</v>
      </c>
      <c r="B35" s="444" t="s">
        <v>131</v>
      </c>
      <c r="C35" s="445" t="s">
        <v>131</v>
      </c>
      <c r="D35" s="445" t="s">
        <v>131</v>
      </c>
      <c r="E35" s="446" t="s">
        <v>131</v>
      </c>
      <c r="F35" s="447" t="s">
        <v>132</v>
      </c>
      <c r="G35" s="462">
        <v>0.125</v>
      </c>
      <c r="H35" s="511">
        <v>0.125</v>
      </c>
      <c r="I35" s="524">
        <v>0.125</v>
      </c>
      <c r="J35" s="520">
        <f>I35</f>
        <v>0.125</v>
      </c>
      <c r="K35" s="520">
        <f>J35</f>
        <v>0.125</v>
      </c>
      <c r="L35" s="496"/>
      <c r="M35" s="494"/>
      <c r="N35" s="494"/>
      <c r="O35" s="494"/>
      <c r="P35" s="495"/>
      <c r="Q35" s="495"/>
      <c r="R35" s="503"/>
      <c r="S35" s="495"/>
      <c r="T35" s="495"/>
      <c r="U35" s="495"/>
      <c r="V35" s="503"/>
      <c r="W35" s="495"/>
      <c r="X35" s="495"/>
      <c r="Y35" s="504"/>
    </row>
    <row r="36" customHeight="1" spans="1:25">
      <c r="A36" s="443">
        <f t="shared" si="3"/>
        <v>28</v>
      </c>
      <c r="B36" s="463"/>
      <c r="C36" s="464"/>
      <c r="D36" s="464"/>
      <c r="E36" s="465"/>
      <c r="F36" s="466"/>
      <c r="G36" s="467"/>
      <c r="H36" s="467"/>
      <c r="I36" s="494"/>
      <c r="J36" s="494"/>
      <c r="K36" s="494"/>
      <c r="L36" s="496"/>
      <c r="M36" s="496"/>
      <c r="N36" s="496"/>
      <c r="O36" s="494"/>
      <c r="P36" s="495"/>
      <c r="Q36" s="495"/>
      <c r="R36" s="503"/>
      <c r="S36" s="495"/>
      <c r="T36" s="495"/>
      <c r="U36" s="495"/>
      <c r="V36" s="503"/>
      <c r="W36" s="495"/>
      <c r="X36" s="495"/>
      <c r="Y36" s="504"/>
    </row>
  </sheetData>
  <mergeCells count="58">
    <mergeCell ref="A1:D1"/>
    <mergeCell ref="G1:I1"/>
    <mergeCell ref="J1:K1"/>
    <mergeCell ref="L1:O1"/>
    <mergeCell ref="A2:B2"/>
    <mergeCell ref="E2:G2"/>
    <mergeCell ref="A3:B3"/>
    <mergeCell ref="E3:G3"/>
    <mergeCell ref="A4:B4"/>
    <mergeCell ref="E4:G4"/>
    <mergeCell ref="A5:B5"/>
    <mergeCell ref="E5:G5"/>
    <mergeCell ref="I5:K5"/>
    <mergeCell ref="L5:O5"/>
    <mergeCell ref="A6:B6"/>
    <mergeCell ref="E6:G6"/>
    <mergeCell ref="I6:K6"/>
    <mergeCell ref="L6:O6"/>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31:E31"/>
    <mergeCell ref="B32:E32"/>
    <mergeCell ref="B33:E33"/>
    <mergeCell ref="B34:E34"/>
    <mergeCell ref="B35:E35"/>
    <mergeCell ref="B36:E36"/>
    <mergeCell ref="G7:G8"/>
    <mergeCell ref="H7:H8"/>
    <mergeCell ref="I7:I8"/>
    <mergeCell ref="J7:J8"/>
    <mergeCell ref="K7:K8"/>
    <mergeCell ref="L7:L8"/>
    <mergeCell ref="M7:M8"/>
    <mergeCell ref="N7:N8"/>
    <mergeCell ref="O7:O8"/>
    <mergeCell ref="B7:E8"/>
    <mergeCell ref="I2:K4"/>
    <mergeCell ref="L2:O4"/>
  </mergeCells>
  <conditionalFormatting sqref="K31">
    <cfRule type="notContainsBlanks" dxfId="0" priority="1">
      <formula>LEN(TRIM(K31))&gt;0</formula>
    </cfRule>
  </conditionalFormatting>
  <conditionalFormatting sqref="L9:L36">
    <cfRule type="notContainsBlanks" dxfId="0" priority="5">
      <formula>LEN(TRIM(L9))&gt;0</formula>
    </cfRule>
  </conditionalFormatting>
  <conditionalFormatting sqref="P9:P36">
    <cfRule type="notContainsBlanks" dxfId="0" priority="4">
      <formula>LEN(TRIM(P9))&gt;0</formula>
    </cfRule>
  </conditionalFormatting>
  <conditionalFormatting sqref="S9:S36">
    <cfRule type="notContainsBlanks" dxfId="0" priority="3">
      <formula>LEN(TRIM(S9))&gt;0</formula>
    </cfRule>
  </conditionalFormatting>
  <conditionalFormatting sqref="W9:W36">
    <cfRule type="notContainsBlanks" dxfId="0" priority="2">
      <formula>LEN(TRIM(W9))&gt;0</formula>
    </cfRule>
  </conditionalFormatting>
  <dataValidations count="2">
    <dataValidation type="list" allowBlank="1" showInputMessage="1" showErrorMessage="1" sqref="L5">
      <formula1>"YES,NO"</formula1>
    </dataValidation>
    <dataValidation type="list" allowBlank="1" showInputMessage="1" showErrorMessage="1" sqref="L2:O4">
      <formula1>"MAINLINE,LONG LEAD"</formula1>
    </dataValidation>
  </dataValidations>
  <printOptions horizontalCentered="1" gridLines="1"/>
  <pageMargins left="0.25" right="0.25" top="0.0784722222222222" bottom="0.0388888888888889" header="0" footer="0"/>
  <pageSetup paperSize="9" scale="86" pageOrder="overThenDown" orientation="landscape" cellComments="atEnd"/>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pageSetUpPr fitToPage="1"/>
  </sheetPr>
  <dimension ref="A1:Y36"/>
  <sheetViews>
    <sheetView showGridLines="0" view="pageBreakPreview" zoomScaleNormal="100" workbookViewId="0">
      <selection activeCell="F33" sqref="F33"/>
    </sheetView>
  </sheetViews>
  <sheetFormatPr defaultColWidth="15.2035398230088" defaultRowHeight="15.75" customHeight="1"/>
  <cols>
    <col min="1" max="1" width="3.7787610619469" style="412" customWidth="1"/>
    <col min="2" max="2" width="19.6017699115044" style="412" customWidth="1"/>
    <col min="3" max="3" width="14.3362831858407" style="412" customWidth="1"/>
    <col min="4" max="4" width="16.5575221238938" style="412" customWidth="1"/>
    <col min="5" max="5" width="12.6637168141593" style="412" customWidth="1"/>
    <col min="6" max="6" width="21.7787610619469" style="413" customWidth="1"/>
    <col min="7" max="8" width="10.7964601769912" style="412" customWidth="1"/>
    <col min="9" max="11" width="11.7787610619469" style="412" customWidth="1"/>
    <col min="12" max="15" width="10.6017699115044" style="412" hidden="1" customWidth="1"/>
    <col min="16" max="16" width="6.79646017699115" style="412" customWidth="1"/>
    <col min="17" max="18" width="10.3982300884956" style="412" customWidth="1"/>
    <col min="19" max="19" width="6.60176991150442" style="412" customWidth="1"/>
    <col min="20" max="20" width="10.3982300884956" style="412" customWidth="1"/>
    <col min="21" max="22" width="10.2035398230088" style="412" customWidth="1"/>
    <col min="23" max="23" width="8" style="412" customWidth="1"/>
    <col min="24" max="24" width="12.2035398230088" style="412" customWidth="1"/>
    <col min="25" max="25" width="34.3982300884956" style="412" customWidth="1"/>
    <col min="26" max="16384" width="15.2035398230088" style="412"/>
  </cols>
  <sheetData>
    <row r="1" ht="30" customHeight="1" spans="1:24">
      <c r="A1" s="414" t="s">
        <v>81</v>
      </c>
      <c r="B1" s="415"/>
      <c r="C1" s="415"/>
      <c r="D1" s="416"/>
      <c r="E1" s="417" t="s">
        <v>1</v>
      </c>
      <c r="F1" s="418"/>
      <c r="G1" s="419" t="str">
        <f>'[2]Style Summary Cover Page'!E1</f>
        <v>BG5223</v>
      </c>
      <c r="H1" s="420"/>
      <c r="I1" s="468"/>
      <c r="J1" s="469" t="s">
        <v>82</v>
      </c>
      <c r="K1" s="417"/>
      <c r="L1" s="419" t="e">
        <f>'[2]Style Summary Cover Page'!I1</f>
        <v>#REF!</v>
      </c>
      <c r="M1" s="420"/>
      <c r="N1" s="420"/>
      <c r="O1" s="468"/>
      <c r="P1" s="470"/>
      <c r="Q1" s="470"/>
      <c r="R1" s="470"/>
      <c r="S1" s="470"/>
      <c r="T1" s="470"/>
      <c r="U1" s="470"/>
      <c r="V1" s="470"/>
      <c r="W1" s="470"/>
      <c r="X1" s="470"/>
    </row>
    <row r="2" customHeight="1" spans="1:24">
      <c r="A2" s="123" t="s">
        <v>8</v>
      </c>
      <c r="B2" s="124"/>
      <c r="C2" s="421" t="str">
        <f>'[2]Style Summary Cover Page'!B2</f>
        <v>MAI DRESS</v>
      </c>
      <c r="D2" s="126" t="s">
        <v>83</v>
      </c>
      <c r="E2" s="422" t="str">
        <f>'[2]Style Summary Cover Page'!D2</f>
        <v>SARAH PUNTER</v>
      </c>
      <c r="F2" s="423"/>
      <c r="G2" s="424"/>
      <c r="H2" s="425"/>
      <c r="I2" s="471" t="s">
        <v>5</v>
      </c>
      <c r="J2" s="471"/>
      <c r="K2" s="471"/>
      <c r="L2" s="472" t="str">
        <f>'[2]Style Summary Cover Page'!I2</f>
        <v>NEW ORIGINAL SAMPLE </v>
      </c>
      <c r="M2" s="473"/>
      <c r="N2" s="473"/>
      <c r="O2" s="474"/>
      <c r="P2" s="475"/>
      <c r="Q2" s="475"/>
      <c r="R2" s="475"/>
      <c r="S2" s="475"/>
      <c r="T2" s="475"/>
      <c r="U2" s="475"/>
      <c r="V2" s="475"/>
      <c r="W2" s="475"/>
      <c r="X2" s="475"/>
    </row>
    <row r="3" customHeight="1" spans="1:24">
      <c r="A3" s="129" t="s">
        <v>84</v>
      </c>
      <c r="B3" s="130"/>
      <c r="C3" s="426">
        <f>'[2]Style Summary Cover Page'!B3</f>
        <v>45400</v>
      </c>
      <c r="D3" s="132" t="s">
        <v>26</v>
      </c>
      <c r="E3" s="427" t="str">
        <f>'[2]Style Summary Cover Page'!D3</f>
        <v>DIANE CARD</v>
      </c>
      <c r="F3" s="428"/>
      <c r="G3" s="429"/>
      <c r="H3" s="430"/>
      <c r="I3" s="476"/>
      <c r="J3" s="476"/>
      <c r="K3" s="476"/>
      <c r="L3" s="472"/>
      <c r="M3" s="473"/>
      <c r="N3" s="473"/>
      <c r="O3" s="474"/>
      <c r="P3" s="475"/>
      <c r="Q3" s="475"/>
      <c r="R3" s="475"/>
      <c r="S3" s="475"/>
      <c r="T3" s="475"/>
      <c r="U3" s="475"/>
      <c r="V3" s="475"/>
      <c r="W3" s="475"/>
      <c r="X3" s="475"/>
    </row>
    <row r="4" customHeight="1" spans="1:24">
      <c r="A4" s="129" t="s">
        <v>85</v>
      </c>
      <c r="B4" s="130"/>
      <c r="C4" s="426" t="str">
        <f>'[2]Style Summary Cover Page'!B4</f>
        <v>SPRING 25</v>
      </c>
      <c r="D4" s="132" t="s">
        <v>86</v>
      </c>
      <c r="E4" s="427" t="str">
        <f>'[2]Style Summary Cover Page'!D4</f>
        <v>SOFIA/ MAYRA/ ESTHER</v>
      </c>
      <c r="F4" s="428"/>
      <c r="G4" s="431"/>
      <c r="H4" s="430"/>
      <c r="I4" s="476"/>
      <c r="J4" s="476"/>
      <c r="K4" s="476"/>
      <c r="L4" s="477"/>
      <c r="M4" s="478"/>
      <c r="N4" s="478"/>
      <c r="O4" s="479"/>
      <c r="P4" s="475"/>
      <c r="Q4" s="475"/>
      <c r="R4" s="475"/>
      <c r="S4" s="475"/>
      <c r="T4" s="475"/>
      <c r="U4" s="475"/>
      <c r="V4" s="475"/>
      <c r="W4" s="475"/>
      <c r="X4" s="475"/>
    </row>
    <row r="5" customHeight="1" spans="1:24">
      <c r="A5" s="129" t="s">
        <v>87</v>
      </c>
      <c r="B5" s="130"/>
      <c r="C5" s="426" t="str">
        <f>'[2]Style Summary Cover Page'!B5</f>
        <v>N/A</v>
      </c>
      <c r="D5" s="132" t="s">
        <v>21</v>
      </c>
      <c r="E5" s="427" t="str">
        <f>'[2]Style Summary Cover Page'!D5</f>
        <v>1X</v>
      </c>
      <c r="F5" s="428"/>
      <c r="G5" s="431"/>
      <c r="H5" s="432"/>
      <c r="I5" s="480" t="s">
        <v>3</v>
      </c>
      <c r="J5" s="481"/>
      <c r="K5" s="482"/>
      <c r="L5" s="483" t="str">
        <f>'[2]Style Summary Cover Page'!I5</f>
        <v>NO</v>
      </c>
      <c r="M5" s="483"/>
      <c r="N5" s="483"/>
      <c r="O5" s="484"/>
      <c r="P5" s="475"/>
      <c r="Q5" s="475"/>
      <c r="R5" s="475"/>
      <c r="S5" s="475"/>
      <c r="T5" s="475"/>
      <c r="U5" s="475"/>
      <c r="V5" s="475"/>
      <c r="W5" s="475"/>
      <c r="X5" s="475"/>
    </row>
    <row r="6" customHeight="1" spans="1:24">
      <c r="A6" s="137" t="s">
        <v>88</v>
      </c>
      <c r="B6" s="138"/>
      <c r="C6" s="433" t="str">
        <f>'[2]Style Summary Cover Page'!B6</f>
        <v>1X-3X</v>
      </c>
      <c r="D6" s="140" t="s">
        <v>89</v>
      </c>
      <c r="E6" s="434" t="str">
        <f>'[2]Style Summary Cover Page'!D6</f>
        <v>ANY AVAILABLE</v>
      </c>
      <c r="F6" s="435"/>
      <c r="G6" s="436"/>
      <c r="H6" s="437"/>
      <c r="I6" s="485" t="s">
        <v>6</v>
      </c>
      <c r="J6" s="486"/>
      <c r="K6" s="487"/>
      <c r="L6" s="488" t="e">
        <f>'[2]Style Summary Cover Page'!I6</f>
        <v>#REF!</v>
      </c>
      <c r="M6" s="488"/>
      <c r="N6" s="488"/>
      <c r="O6" s="489"/>
      <c r="P6" s="475"/>
      <c r="Q6" s="475"/>
      <c r="R6" s="475"/>
      <c r="S6" s="475"/>
      <c r="T6" s="475"/>
      <c r="U6" s="475"/>
      <c r="V6" s="475"/>
      <c r="W6" s="475"/>
      <c r="X6" s="500"/>
    </row>
    <row r="7" customHeight="1" spans="1:25">
      <c r="A7" s="438"/>
      <c r="B7" s="144" t="s">
        <v>90</v>
      </c>
      <c r="C7" s="145"/>
      <c r="D7" s="145"/>
      <c r="E7" s="145"/>
      <c r="F7" s="439"/>
      <c r="G7" s="146" t="s">
        <v>32</v>
      </c>
      <c r="H7" s="440" t="s">
        <v>91</v>
      </c>
      <c r="I7" s="170" t="s">
        <v>14</v>
      </c>
      <c r="J7" s="146" t="s">
        <v>92</v>
      </c>
      <c r="K7" s="171" t="s">
        <v>93</v>
      </c>
      <c r="L7" s="171" t="s">
        <v>35</v>
      </c>
      <c r="M7" s="146" t="s">
        <v>36</v>
      </c>
      <c r="N7" s="146" t="s">
        <v>37</v>
      </c>
      <c r="O7" s="146" t="s">
        <v>38</v>
      </c>
      <c r="P7" s="490"/>
      <c r="Q7" s="501"/>
      <c r="R7" s="490"/>
      <c r="S7" s="490"/>
      <c r="T7" s="490"/>
      <c r="U7" s="501"/>
      <c r="V7" s="490"/>
      <c r="W7" s="490"/>
      <c r="X7" s="501"/>
      <c r="Y7" s="502"/>
    </row>
    <row r="8" ht="15" customHeight="1" spans="1:25">
      <c r="A8" s="441"/>
      <c r="B8" s="148"/>
      <c r="C8" s="148"/>
      <c r="D8" s="148"/>
      <c r="E8" s="148"/>
      <c r="F8" s="442"/>
      <c r="G8" s="149"/>
      <c r="H8" s="149"/>
      <c r="I8" s="491"/>
      <c r="J8" s="149"/>
      <c r="K8" s="492"/>
      <c r="L8" s="149"/>
      <c r="M8" s="149"/>
      <c r="N8" s="149"/>
      <c r="O8" s="149"/>
      <c r="P8" s="493"/>
      <c r="Q8" s="502"/>
      <c r="R8" s="502"/>
      <c r="S8" s="493"/>
      <c r="T8" s="502"/>
      <c r="U8" s="502"/>
      <c r="V8" s="502"/>
      <c r="W8" s="493"/>
      <c r="X8" s="502"/>
      <c r="Y8" s="502"/>
    </row>
    <row r="9" customHeight="1" spans="1:25">
      <c r="A9" s="443">
        <v>1</v>
      </c>
      <c r="B9" s="444" t="s">
        <v>94</v>
      </c>
      <c r="C9" s="445" t="s">
        <v>94</v>
      </c>
      <c r="D9" s="445" t="s">
        <v>94</v>
      </c>
      <c r="E9" s="446" t="s">
        <v>94</v>
      </c>
      <c r="F9" s="447" t="s">
        <v>95</v>
      </c>
      <c r="G9" s="448">
        <v>44930</v>
      </c>
      <c r="H9" s="449">
        <f>'1X-3X'!H9*2.54</f>
        <v>24.4475</v>
      </c>
      <c r="I9" s="449">
        <f>'1X-3X'!I9*2.54</f>
        <v>24.765</v>
      </c>
      <c r="J9" s="449">
        <f>'1X-3X'!J9*2.54</f>
        <v>25.0825</v>
      </c>
      <c r="K9" s="449">
        <f>'1X-3X'!K9*2.54</f>
        <v>25.4</v>
      </c>
      <c r="L9" s="494"/>
      <c r="M9" s="494"/>
      <c r="N9" s="494"/>
      <c r="O9" s="494"/>
      <c r="P9" s="495"/>
      <c r="Q9" s="495"/>
      <c r="R9" s="503"/>
      <c r="S9" s="495"/>
      <c r="T9" s="495"/>
      <c r="U9" s="495"/>
      <c r="V9" s="503"/>
      <c r="W9" s="495"/>
      <c r="X9" s="495"/>
      <c r="Y9" s="504"/>
    </row>
    <row r="10" ht="36" customHeight="1" spans="1:25">
      <c r="A10" s="443">
        <f t="shared" ref="A10:A36" si="0">A9+1</f>
        <v>2</v>
      </c>
      <c r="B10" s="444" t="s">
        <v>41</v>
      </c>
      <c r="C10" s="445" t="s">
        <v>41</v>
      </c>
      <c r="D10" s="445" t="s">
        <v>41</v>
      </c>
      <c r="E10" s="446" t="s">
        <v>41</v>
      </c>
      <c r="F10" s="450" t="s">
        <v>96</v>
      </c>
      <c r="G10" s="448">
        <v>44930</v>
      </c>
      <c r="H10" s="449">
        <f>'1X-3X'!H10*2.54</f>
        <v>25.7175</v>
      </c>
      <c r="I10" s="449">
        <f>'1X-3X'!I10*2.54</f>
        <v>26.3525</v>
      </c>
      <c r="J10" s="449">
        <f>'1X-3X'!J10*2.54</f>
        <v>26.9875</v>
      </c>
      <c r="K10" s="449">
        <f>'1X-3X'!K10*2.54</f>
        <v>27.6225</v>
      </c>
      <c r="L10" s="496"/>
      <c r="M10" s="494"/>
      <c r="N10" s="494"/>
      <c r="O10" s="494"/>
      <c r="P10" s="495"/>
      <c r="Q10" s="495"/>
      <c r="R10" s="503"/>
      <c r="S10" s="495"/>
      <c r="T10" s="495"/>
      <c r="U10" s="495"/>
      <c r="V10" s="503"/>
      <c r="W10" s="495"/>
      <c r="X10" s="495"/>
      <c r="Y10" s="504"/>
    </row>
    <row r="11" customHeight="1" spans="1:25">
      <c r="A11" s="443">
        <f t="shared" si="0"/>
        <v>3</v>
      </c>
      <c r="B11" s="444" t="s">
        <v>97</v>
      </c>
      <c r="C11" s="445" t="s">
        <v>97</v>
      </c>
      <c r="D11" s="445" t="s">
        <v>97</v>
      </c>
      <c r="E11" s="446" t="s">
        <v>97</v>
      </c>
      <c r="F11" s="447" t="s">
        <v>98</v>
      </c>
      <c r="G11" s="448">
        <v>44930</v>
      </c>
      <c r="H11" s="449">
        <f>'1X-3X'!H11*2.54</f>
        <v>14.9225</v>
      </c>
      <c r="I11" s="449">
        <f>'1X-3X'!I11*2.54</f>
        <v>15.24</v>
      </c>
      <c r="J11" s="449">
        <f>'1X-3X'!J11*2.54</f>
        <v>15.5575</v>
      </c>
      <c r="K11" s="449">
        <f>'1X-3X'!K11*2.54</f>
        <v>15.875</v>
      </c>
      <c r="L11" s="496"/>
      <c r="M11" s="494"/>
      <c r="N11" s="494"/>
      <c r="O11" s="494"/>
      <c r="P11" s="495"/>
      <c r="Q11" s="495"/>
      <c r="R11" s="503"/>
      <c r="S11" s="495"/>
      <c r="T11" s="495"/>
      <c r="U11" s="495"/>
      <c r="V11" s="503"/>
      <c r="W11" s="495"/>
      <c r="X11" s="495"/>
      <c r="Y11" s="504"/>
    </row>
    <row r="12" ht="20" customHeight="1" spans="1:25">
      <c r="A12" s="443">
        <f t="shared" si="0"/>
        <v>4</v>
      </c>
      <c r="B12" s="444" t="s">
        <v>99</v>
      </c>
      <c r="C12" s="445" t="s">
        <v>99</v>
      </c>
      <c r="D12" s="445" t="s">
        <v>99</v>
      </c>
      <c r="E12" s="446" t="s">
        <v>99</v>
      </c>
      <c r="F12" s="447" t="s">
        <v>100</v>
      </c>
      <c r="G12" s="448">
        <v>44930</v>
      </c>
      <c r="H12" s="449">
        <f>'1X-3X'!H12*2.54</f>
        <v>13.0175</v>
      </c>
      <c r="I12" s="449">
        <f>'1X-3X'!I12*2.54</f>
        <v>13.335</v>
      </c>
      <c r="J12" s="449">
        <f>'1X-3X'!J12*2.54</f>
        <v>13.6525</v>
      </c>
      <c r="K12" s="449">
        <f>'1X-3X'!K12*2.54</f>
        <v>13.97</v>
      </c>
      <c r="L12" s="496"/>
      <c r="M12" s="496"/>
      <c r="N12" s="496"/>
      <c r="O12" s="494"/>
      <c r="P12" s="495"/>
      <c r="Q12" s="495"/>
      <c r="R12" s="503"/>
      <c r="S12" s="495"/>
      <c r="T12" s="495"/>
      <c r="U12" s="495"/>
      <c r="V12" s="503"/>
      <c r="W12" s="495"/>
      <c r="X12" s="495"/>
      <c r="Y12" s="504"/>
    </row>
    <row r="13" ht="22" customHeight="1" spans="1:25">
      <c r="A13" s="443">
        <f t="shared" si="0"/>
        <v>5</v>
      </c>
      <c r="B13" s="444" t="s">
        <v>101</v>
      </c>
      <c r="C13" s="445" t="s">
        <v>101</v>
      </c>
      <c r="D13" s="445" t="s">
        <v>101</v>
      </c>
      <c r="E13" s="446" t="s">
        <v>101</v>
      </c>
      <c r="F13" s="447" t="s">
        <v>102</v>
      </c>
      <c r="G13" s="451">
        <v>44928</v>
      </c>
      <c r="H13" s="449">
        <f>'1X-3X'!H13*2.54</f>
        <v>112.395</v>
      </c>
      <c r="I13" s="449">
        <f>'1X-3X'!I13*2.54</f>
        <v>113.03</v>
      </c>
      <c r="J13" s="449">
        <f>'1X-3X'!J13*2.54</f>
        <v>113.665</v>
      </c>
      <c r="K13" s="449">
        <f>'1X-3X'!K13*2.54</f>
        <v>114.3</v>
      </c>
      <c r="L13" s="496"/>
      <c r="M13" s="494"/>
      <c r="N13" s="494"/>
      <c r="O13" s="494"/>
      <c r="P13" s="495"/>
      <c r="Q13" s="495"/>
      <c r="R13" s="503"/>
      <c r="S13" s="495"/>
      <c r="T13" s="495"/>
      <c r="U13" s="495"/>
      <c r="V13" s="503"/>
      <c r="W13" s="495"/>
      <c r="X13" s="495"/>
      <c r="Y13" s="504"/>
    </row>
    <row r="14" ht="28" customHeight="1" spans="1:25">
      <c r="A14" s="443">
        <f t="shared" si="0"/>
        <v>6</v>
      </c>
      <c r="B14" s="444" t="s">
        <v>103</v>
      </c>
      <c r="C14" s="445" t="s">
        <v>103</v>
      </c>
      <c r="D14" s="445" t="s">
        <v>103</v>
      </c>
      <c r="E14" s="446" t="s">
        <v>103</v>
      </c>
      <c r="F14" s="447" t="s">
        <v>104</v>
      </c>
      <c r="G14" s="451">
        <v>44928</v>
      </c>
      <c r="H14" s="449">
        <f>'1X-3X'!H14*2.54</f>
        <v>113.03</v>
      </c>
      <c r="I14" s="449">
        <f>'1X-3X'!I14*2.54</f>
        <v>113.665</v>
      </c>
      <c r="J14" s="449">
        <f>'1X-3X'!J14*2.54</f>
        <v>114.3</v>
      </c>
      <c r="K14" s="449">
        <f>'1X-3X'!K14*2.54</f>
        <v>114.935</v>
      </c>
      <c r="L14" s="496"/>
      <c r="M14" s="494"/>
      <c r="N14" s="494"/>
      <c r="O14" s="494"/>
      <c r="P14" s="495"/>
      <c r="Q14" s="495"/>
      <c r="R14" s="503"/>
      <c r="S14" s="495"/>
      <c r="T14" s="495"/>
      <c r="U14" s="495"/>
      <c r="V14" s="503"/>
      <c r="W14" s="495"/>
      <c r="X14" s="495"/>
      <c r="Y14" s="504"/>
    </row>
    <row r="15" customHeight="1" spans="1:25">
      <c r="A15" s="443">
        <f t="shared" si="0"/>
        <v>7</v>
      </c>
      <c r="B15" s="444" t="s">
        <v>105</v>
      </c>
      <c r="C15" s="445" t="s">
        <v>105</v>
      </c>
      <c r="D15" s="445" t="s">
        <v>105</v>
      </c>
      <c r="E15" s="446" t="s">
        <v>105</v>
      </c>
      <c r="F15" s="452" t="s">
        <v>106</v>
      </c>
      <c r="G15" s="453">
        <v>44928</v>
      </c>
      <c r="H15" s="449">
        <f>'1X-3X'!H15*2.54</f>
        <v>114.935</v>
      </c>
      <c r="I15" s="449">
        <f>'1X-3X'!I15*2.54</f>
        <v>115.57</v>
      </c>
      <c r="J15" s="449">
        <f>'1X-3X'!J15*2.54</f>
        <v>116.205</v>
      </c>
      <c r="K15" s="449">
        <f>'1X-3X'!K15*2.54</f>
        <v>116.84</v>
      </c>
      <c r="L15" s="496"/>
      <c r="M15" s="494"/>
      <c r="N15" s="494"/>
      <c r="O15" s="494"/>
      <c r="P15" s="495"/>
      <c r="Q15" s="495"/>
      <c r="R15" s="503"/>
      <c r="S15" s="495"/>
      <c r="T15" s="495"/>
      <c r="U15" s="495"/>
      <c r="V15" s="503"/>
      <c r="W15" s="495"/>
      <c r="X15" s="495"/>
      <c r="Y15" s="504"/>
    </row>
    <row r="16" customHeight="1" spans="1:25">
      <c r="A16" s="443">
        <f t="shared" si="0"/>
        <v>8</v>
      </c>
      <c r="B16" s="454"/>
      <c r="C16" s="455"/>
      <c r="D16" s="455"/>
      <c r="E16" s="456"/>
      <c r="F16" s="457"/>
      <c r="G16" s="458"/>
      <c r="H16" s="457"/>
      <c r="I16" s="457"/>
      <c r="J16" s="457"/>
      <c r="K16" s="457"/>
      <c r="L16" s="497"/>
      <c r="M16" s="497"/>
      <c r="N16" s="497"/>
      <c r="O16" s="497"/>
      <c r="P16" s="495"/>
      <c r="Q16" s="495"/>
      <c r="R16" s="503"/>
      <c r="S16" s="495"/>
      <c r="T16" s="495"/>
      <c r="U16" s="495"/>
      <c r="V16" s="503"/>
      <c r="W16" s="495"/>
      <c r="X16" s="495"/>
      <c r="Y16" s="504"/>
    </row>
    <row r="17" customHeight="1" spans="1:25">
      <c r="A17" s="443">
        <f t="shared" si="0"/>
        <v>9</v>
      </c>
      <c r="B17" s="444" t="s">
        <v>107</v>
      </c>
      <c r="C17" s="445" t="s">
        <v>107</v>
      </c>
      <c r="D17" s="445" t="s">
        <v>107</v>
      </c>
      <c r="E17" s="446" t="s">
        <v>107</v>
      </c>
      <c r="F17" s="447" t="s">
        <v>108</v>
      </c>
      <c r="G17" s="448">
        <v>44930</v>
      </c>
      <c r="H17" s="449">
        <f>'1X-3X'!H17*2.54</f>
        <v>35.56</v>
      </c>
      <c r="I17" s="449">
        <f>'1X-3X'!I17*2.54</f>
        <v>36.195</v>
      </c>
      <c r="J17" s="449">
        <f>'1X-3X'!J17*2.54</f>
        <v>36.83</v>
      </c>
      <c r="K17" s="449">
        <f>'1X-3X'!K17*2.54</f>
        <v>37.465</v>
      </c>
      <c r="L17" s="496"/>
      <c r="M17" s="496"/>
      <c r="N17" s="496"/>
      <c r="O17" s="494"/>
      <c r="P17" s="495"/>
      <c r="Q17" s="495"/>
      <c r="R17" s="503"/>
      <c r="S17" s="495"/>
      <c r="T17" s="495"/>
      <c r="U17" s="495"/>
      <c r="V17" s="503"/>
      <c r="W17" s="495"/>
      <c r="X17" s="495"/>
      <c r="Y17" s="504"/>
    </row>
    <row r="18" ht="19" customHeight="1" spans="1:25">
      <c r="A18" s="443">
        <f t="shared" si="0"/>
        <v>10</v>
      </c>
      <c r="B18" s="444" t="s">
        <v>109</v>
      </c>
      <c r="C18" s="445" t="s">
        <v>109</v>
      </c>
      <c r="D18" s="445" t="s">
        <v>109</v>
      </c>
      <c r="E18" s="446" t="s">
        <v>109</v>
      </c>
      <c r="F18" s="447" t="s">
        <v>110</v>
      </c>
      <c r="G18" s="448">
        <v>44930</v>
      </c>
      <c r="H18" s="449">
        <f>'1X-3X'!H18*2.54</f>
        <v>68.2625</v>
      </c>
      <c r="I18" s="449">
        <f>'1X-3X'!I18*2.54</f>
        <v>71.12</v>
      </c>
      <c r="J18" s="449">
        <f>'1X-3X'!J18*2.54</f>
        <v>73.9775</v>
      </c>
      <c r="K18" s="449">
        <f>'1X-3X'!K18*2.54</f>
        <v>76.835</v>
      </c>
      <c r="L18" s="496"/>
      <c r="M18" s="496"/>
      <c r="N18" s="496"/>
      <c r="O18" s="496"/>
      <c r="P18" s="495"/>
      <c r="Q18" s="495"/>
      <c r="R18" s="503"/>
      <c r="S18" s="495"/>
      <c r="T18" s="495"/>
      <c r="U18" s="495"/>
      <c r="V18" s="503"/>
      <c r="W18" s="495"/>
      <c r="X18" s="495"/>
      <c r="Y18" s="504"/>
    </row>
    <row r="19" ht="19" customHeight="1" spans="1:25">
      <c r="A19" s="443">
        <f t="shared" si="0"/>
        <v>11</v>
      </c>
      <c r="B19" s="444" t="s">
        <v>111</v>
      </c>
      <c r="C19" s="445" t="s">
        <v>111</v>
      </c>
      <c r="D19" s="445" t="s">
        <v>111</v>
      </c>
      <c r="E19" s="446" t="s">
        <v>111</v>
      </c>
      <c r="F19" s="447" t="s">
        <v>60</v>
      </c>
      <c r="G19" s="448">
        <v>44930</v>
      </c>
      <c r="H19" s="449">
        <f>'1X-3X'!H19*2.54</f>
        <v>14.605</v>
      </c>
      <c r="I19" s="449">
        <f>'1X-3X'!I19*2.54</f>
        <v>15.24</v>
      </c>
      <c r="J19" s="449">
        <f>'1X-3X'!J19*2.54</f>
        <v>15.875</v>
      </c>
      <c r="K19" s="449">
        <f>'1X-3X'!K19*2.54</f>
        <v>16.51</v>
      </c>
      <c r="L19" s="496"/>
      <c r="M19" s="496"/>
      <c r="N19" s="496"/>
      <c r="O19" s="496"/>
      <c r="P19" s="495"/>
      <c r="Q19" s="495"/>
      <c r="R19" s="503"/>
      <c r="S19" s="495"/>
      <c r="T19" s="495"/>
      <c r="U19" s="495"/>
      <c r="V19" s="503"/>
      <c r="W19" s="495"/>
      <c r="X19" s="495"/>
      <c r="Y19" s="504"/>
    </row>
    <row r="20" ht="19" customHeight="1" spans="1:25">
      <c r="A20" s="443">
        <f t="shared" si="0"/>
        <v>12</v>
      </c>
      <c r="B20" s="444" t="s">
        <v>112</v>
      </c>
      <c r="C20" s="445" t="s">
        <v>112</v>
      </c>
      <c r="D20" s="445" t="s">
        <v>112</v>
      </c>
      <c r="E20" s="446" t="s">
        <v>112</v>
      </c>
      <c r="F20" s="447" t="s">
        <v>113</v>
      </c>
      <c r="G20" s="448">
        <v>44930</v>
      </c>
      <c r="H20" s="449">
        <f>'1X-3X'!H20*2.54</f>
        <v>23.8125</v>
      </c>
      <c r="I20" s="449">
        <f>'1X-3X'!I20*2.54</f>
        <v>25.4</v>
      </c>
      <c r="J20" s="449">
        <f>'1X-3X'!J20*2.54</f>
        <v>26.9875</v>
      </c>
      <c r="K20" s="449">
        <f>'1X-3X'!K20*2.54</f>
        <v>28.575</v>
      </c>
      <c r="L20" s="494"/>
      <c r="M20" s="494"/>
      <c r="N20" s="494"/>
      <c r="O20" s="498"/>
      <c r="P20" s="495"/>
      <c r="Q20" s="495"/>
      <c r="R20" s="503"/>
      <c r="S20" s="495"/>
      <c r="T20" s="495"/>
      <c r="U20" s="495"/>
      <c r="V20" s="503"/>
      <c r="W20" s="495"/>
      <c r="X20" s="495"/>
      <c r="Y20" s="504"/>
    </row>
    <row r="21" ht="31" customHeight="1" spans="1:25">
      <c r="A21" s="443">
        <f t="shared" si="0"/>
        <v>13</v>
      </c>
      <c r="B21" s="444" t="s">
        <v>114</v>
      </c>
      <c r="C21" s="445" t="s">
        <v>114</v>
      </c>
      <c r="D21" s="445" t="s">
        <v>114</v>
      </c>
      <c r="E21" s="446" t="s">
        <v>114</v>
      </c>
      <c r="F21" s="447" t="s">
        <v>115</v>
      </c>
      <c r="G21" s="451">
        <v>44928</v>
      </c>
      <c r="H21" s="449">
        <f>'1X-3X'!H21*2.54</f>
        <v>110.49</v>
      </c>
      <c r="I21" s="449">
        <f>'1X-3X'!I21*2.54</f>
        <v>116.84</v>
      </c>
      <c r="J21" s="449">
        <f>'1X-3X'!J21*2.54</f>
        <v>123.19</v>
      </c>
      <c r="K21" s="449">
        <f>'1X-3X'!K21*2.54</f>
        <v>129.54</v>
      </c>
      <c r="L21" s="496"/>
      <c r="M21" s="494"/>
      <c r="N21" s="494"/>
      <c r="O21" s="494"/>
      <c r="P21" s="495"/>
      <c r="Q21" s="495"/>
      <c r="R21" s="503"/>
      <c r="S21" s="495"/>
      <c r="T21" s="495"/>
      <c r="U21" s="495"/>
      <c r="V21" s="503"/>
      <c r="W21" s="495"/>
      <c r="X21" s="495"/>
      <c r="Y21" s="504"/>
    </row>
    <row r="22" ht="18" customHeight="1" spans="1:25">
      <c r="A22" s="443">
        <f t="shared" si="0"/>
        <v>14</v>
      </c>
      <c r="B22" s="444" t="s">
        <v>116</v>
      </c>
      <c r="C22" s="445" t="s">
        <v>116</v>
      </c>
      <c r="D22" s="445" t="s">
        <v>116</v>
      </c>
      <c r="E22" s="446" t="s">
        <v>116</v>
      </c>
      <c r="F22" s="447" t="s">
        <v>66</v>
      </c>
      <c r="G22" s="451">
        <v>44928</v>
      </c>
      <c r="H22" s="449">
        <f>'1X-3X'!H22*2.54</f>
        <v>96.52</v>
      </c>
      <c r="I22" s="449">
        <f>'1X-3X'!I22*2.54</f>
        <v>102.87</v>
      </c>
      <c r="J22" s="449">
        <f>'1X-3X'!J22*2.54</f>
        <v>109.22</v>
      </c>
      <c r="K22" s="449">
        <f>'1X-3X'!K22*2.54</f>
        <v>115.57</v>
      </c>
      <c r="L22" s="494"/>
      <c r="M22" s="494"/>
      <c r="N22" s="494"/>
      <c r="O22" s="494"/>
      <c r="P22" s="495"/>
      <c r="Q22" s="495"/>
      <c r="R22" s="503"/>
      <c r="S22" s="495"/>
      <c r="T22" s="503"/>
      <c r="U22" s="495"/>
      <c r="V22" s="503"/>
      <c r="W22" s="495"/>
      <c r="X22" s="495"/>
      <c r="Y22" s="504"/>
    </row>
    <row r="23" ht="20" customHeight="1" spans="1:25">
      <c r="A23" s="443">
        <f t="shared" si="0"/>
        <v>15</v>
      </c>
      <c r="B23" s="444" t="s">
        <v>117</v>
      </c>
      <c r="C23" s="445" t="s">
        <v>117</v>
      </c>
      <c r="D23" s="445" t="s">
        <v>117</v>
      </c>
      <c r="E23" s="446" t="s">
        <v>117</v>
      </c>
      <c r="F23" s="459" t="s">
        <v>118</v>
      </c>
      <c r="G23" s="451">
        <v>44928</v>
      </c>
      <c r="H23" s="449">
        <f>'1X-3X'!H23*2.54</f>
        <v>127</v>
      </c>
      <c r="I23" s="449">
        <f>'1X-3X'!I23*2.54</f>
        <v>133.35</v>
      </c>
      <c r="J23" s="449">
        <f>'1X-3X'!J23*2.54</f>
        <v>139.7</v>
      </c>
      <c r="K23" s="449">
        <f>'1X-3X'!K23*2.54</f>
        <v>146.05</v>
      </c>
      <c r="L23" s="494"/>
      <c r="M23" s="494"/>
      <c r="N23" s="494"/>
      <c r="O23" s="494"/>
      <c r="P23" s="495"/>
      <c r="Q23" s="495"/>
      <c r="R23" s="503"/>
      <c r="S23" s="495"/>
      <c r="T23" s="495"/>
      <c r="U23" s="495"/>
      <c r="V23" s="503"/>
      <c r="W23" s="495"/>
      <c r="X23" s="495"/>
      <c r="Y23" s="504"/>
    </row>
    <row r="24" ht="24" customHeight="1" spans="1:25">
      <c r="A24" s="443">
        <f t="shared" si="0"/>
        <v>16</v>
      </c>
      <c r="B24" s="444" t="s">
        <v>119</v>
      </c>
      <c r="C24" s="445" t="s">
        <v>119</v>
      </c>
      <c r="D24" s="445" t="s">
        <v>119</v>
      </c>
      <c r="E24" s="446" t="s">
        <v>119</v>
      </c>
      <c r="F24" s="447" t="s">
        <v>120</v>
      </c>
      <c r="G24" s="451">
        <v>44928</v>
      </c>
      <c r="H24" s="449">
        <f>'1X-3X'!H24*2.54</f>
        <v>232.41</v>
      </c>
      <c r="I24" s="449">
        <f>'1X-3X'!I24*2.54</f>
        <v>238.76</v>
      </c>
      <c r="J24" s="449">
        <f>'1X-3X'!J24*2.54</f>
        <v>245.11</v>
      </c>
      <c r="K24" s="449">
        <f>'1X-3X'!K24*2.54</f>
        <v>251.46</v>
      </c>
      <c r="L24" s="496"/>
      <c r="M24" s="494"/>
      <c r="N24" s="494"/>
      <c r="O24" s="494"/>
      <c r="P24" s="495"/>
      <c r="Q24" s="495"/>
      <c r="R24" s="503"/>
      <c r="S24" s="495"/>
      <c r="T24" s="495"/>
      <c r="U24" s="495"/>
      <c r="V24" s="503"/>
      <c r="W24" s="495"/>
      <c r="X24" s="495"/>
      <c r="Y24" s="504"/>
    </row>
    <row r="25" ht="28" customHeight="1" spans="1:25">
      <c r="A25" s="443">
        <f t="shared" si="0"/>
        <v>17</v>
      </c>
      <c r="B25" s="444" t="s">
        <v>121</v>
      </c>
      <c r="C25" s="445" t="s">
        <v>121</v>
      </c>
      <c r="D25" s="445" t="s">
        <v>121</v>
      </c>
      <c r="E25" s="446" t="s">
        <v>121</v>
      </c>
      <c r="F25" s="447" t="s">
        <v>122</v>
      </c>
      <c r="G25" s="451">
        <v>44928</v>
      </c>
      <c r="H25" s="449">
        <f>'1X-3X'!H25*2.54</f>
        <v>229.87</v>
      </c>
      <c r="I25" s="449">
        <f>'1X-3X'!I25*2.54</f>
        <v>236.22</v>
      </c>
      <c r="J25" s="449">
        <f>'1X-3X'!J25*2.54</f>
        <v>242.57</v>
      </c>
      <c r="K25" s="449">
        <f>'1X-3X'!K25*2.54</f>
        <v>248.92</v>
      </c>
      <c r="L25" s="496"/>
      <c r="M25" s="494"/>
      <c r="N25" s="494"/>
      <c r="O25" s="494"/>
      <c r="P25" s="495"/>
      <c r="Q25" s="495"/>
      <c r="R25" s="503"/>
      <c r="S25" s="495"/>
      <c r="T25" s="503"/>
      <c r="U25" s="495"/>
      <c r="V25" s="503"/>
      <c r="W25" s="495"/>
      <c r="X25" s="495"/>
      <c r="Y25" s="504"/>
    </row>
    <row r="26" customHeight="1" spans="1:25">
      <c r="A26" s="443">
        <f t="shared" si="0"/>
        <v>18</v>
      </c>
      <c r="B26" s="454"/>
      <c r="C26" s="455"/>
      <c r="D26" s="455"/>
      <c r="E26" s="456"/>
      <c r="F26" s="457"/>
      <c r="G26" s="458"/>
      <c r="H26" s="457"/>
      <c r="I26" s="457"/>
      <c r="J26" s="457"/>
      <c r="K26" s="457"/>
      <c r="L26" s="497"/>
      <c r="M26" s="497"/>
      <c r="N26" s="497"/>
      <c r="O26" s="497"/>
      <c r="P26" s="495"/>
      <c r="Q26" s="495"/>
      <c r="R26" s="503"/>
      <c r="S26" s="495"/>
      <c r="T26" s="495"/>
      <c r="U26" s="495"/>
      <c r="V26" s="503"/>
      <c r="W26" s="495"/>
      <c r="X26" s="495"/>
      <c r="Y26" s="504"/>
    </row>
    <row r="27" ht="19" customHeight="1" spans="1:25">
      <c r="A27" s="443">
        <f t="shared" si="0"/>
        <v>19</v>
      </c>
      <c r="B27" s="444" t="s">
        <v>73</v>
      </c>
      <c r="C27" s="445" t="s">
        <v>73</v>
      </c>
      <c r="D27" s="445" t="s">
        <v>73</v>
      </c>
      <c r="E27" s="446" t="s">
        <v>73</v>
      </c>
      <c r="F27" s="447" t="s">
        <v>74</v>
      </c>
      <c r="G27" s="448">
        <v>44930</v>
      </c>
      <c r="H27" s="449">
        <f>'1X-3X'!H27*2.54</f>
        <v>79.375</v>
      </c>
      <c r="I27" s="449">
        <f>'1X-3X'!I27*2.54</f>
        <v>79.375</v>
      </c>
      <c r="J27" s="449">
        <f>'1X-3X'!J27*2.54</f>
        <v>79.375</v>
      </c>
      <c r="K27" s="449">
        <f>'1X-3X'!K27*2.54</f>
        <v>79.375</v>
      </c>
      <c r="L27" s="494"/>
      <c r="M27" s="494"/>
      <c r="N27" s="494"/>
      <c r="O27" s="494"/>
      <c r="P27" s="495"/>
      <c r="Q27" s="495"/>
      <c r="R27" s="503"/>
      <c r="S27" s="495"/>
      <c r="T27" s="495"/>
      <c r="U27" s="495"/>
      <c r="V27" s="503"/>
      <c r="W27" s="495"/>
      <c r="X27" s="495"/>
      <c r="Y27" s="504"/>
    </row>
    <row r="28" customHeight="1" spans="1:25">
      <c r="A28" s="443">
        <f t="shared" si="0"/>
        <v>20</v>
      </c>
      <c r="B28" s="444" t="s">
        <v>123</v>
      </c>
      <c r="C28" s="445" t="s">
        <v>123</v>
      </c>
      <c r="D28" s="445" t="s">
        <v>123</v>
      </c>
      <c r="E28" s="446" t="s">
        <v>123</v>
      </c>
      <c r="F28" s="447" t="s">
        <v>76</v>
      </c>
      <c r="G28" s="448">
        <v>44930</v>
      </c>
      <c r="H28" s="449">
        <f>'1X-3X'!H28*2.54</f>
        <v>36.195</v>
      </c>
      <c r="I28" s="449">
        <f>'1X-3X'!I28*2.54</f>
        <v>37.1475</v>
      </c>
      <c r="J28" s="449">
        <f>'1X-3X'!J28*2.54</f>
        <v>38.1</v>
      </c>
      <c r="K28" s="449">
        <f>'1X-3X'!K28*2.54</f>
        <v>39.0525</v>
      </c>
      <c r="L28" s="494"/>
      <c r="M28" s="494"/>
      <c r="N28" s="494"/>
      <c r="O28" s="494"/>
      <c r="P28" s="495"/>
      <c r="Q28" s="495"/>
      <c r="R28" s="503"/>
      <c r="S28" s="495"/>
      <c r="T28" s="495"/>
      <c r="U28" s="495"/>
      <c r="V28" s="503"/>
      <c r="W28" s="495"/>
      <c r="X28" s="495"/>
      <c r="Y28" s="504"/>
    </row>
    <row r="29" customHeight="1" spans="1:25">
      <c r="A29" s="443">
        <f t="shared" si="0"/>
        <v>21</v>
      </c>
      <c r="B29" s="444" t="s">
        <v>124</v>
      </c>
      <c r="C29" s="445" t="s">
        <v>124</v>
      </c>
      <c r="D29" s="445" t="s">
        <v>124</v>
      </c>
      <c r="E29" s="446" t="s">
        <v>124</v>
      </c>
      <c r="F29" s="447" t="s">
        <v>78</v>
      </c>
      <c r="G29" s="448">
        <v>45299</v>
      </c>
      <c r="H29" s="449">
        <f>'1X-3X'!H29*2.54</f>
        <v>6.35</v>
      </c>
      <c r="I29" s="449">
        <f>'1X-3X'!I29*2.54</f>
        <v>6.35</v>
      </c>
      <c r="J29" s="449">
        <f>'1X-3X'!J29*2.54</f>
        <v>6.35</v>
      </c>
      <c r="K29" s="449">
        <f>'1X-3X'!K29*2.54</f>
        <v>6.35</v>
      </c>
      <c r="L29" s="494"/>
      <c r="M29" s="494"/>
      <c r="N29" s="494"/>
      <c r="O29" s="494"/>
      <c r="P29" s="495"/>
      <c r="Q29" s="495"/>
      <c r="R29" s="503"/>
      <c r="S29" s="495"/>
      <c r="T29" s="495"/>
      <c r="U29" s="495"/>
      <c r="V29" s="503"/>
      <c r="W29" s="495"/>
      <c r="X29" s="495"/>
      <c r="Y29" s="504"/>
    </row>
    <row r="30" customHeight="1" spans="1:25">
      <c r="A30" s="443">
        <f t="shared" si="0"/>
        <v>22</v>
      </c>
      <c r="B30" s="444" t="s">
        <v>125</v>
      </c>
      <c r="C30" s="445" t="s">
        <v>125</v>
      </c>
      <c r="D30" s="445" t="s">
        <v>125</v>
      </c>
      <c r="E30" s="446" t="s">
        <v>125</v>
      </c>
      <c r="F30" s="447" t="s">
        <v>126</v>
      </c>
      <c r="G30" s="448">
        <v>45299</v>
      </c>
      <c r="H30" s="449">
        <f>'1X-3X'!H30*2.54</f>
        <v>0.3175</v>
      </c>
      <c r="I30" s="449">
        <f>'1X-3X'!I30*2.54</f>
        <v>0.9525</v>
      </c>
      <c r="J30" s="449">
        <f>'1X-3X'!J30*2.54</f>
        <v>1.27</v>
      </c>
      <c r="K30" s="449">
        <f>'1X-3X'!K30*2.54</f>
        <v>1.5875</v>
      </c>
      <c r="L30" s="494"/>
      <c r="M30" s="494"/>
      <c r="N30" s="494"/>
      <c r="O30" s="494"/>
      <c r="P30" s="495"/>
      <c r="Q30" s="495"/>
      <c r="R30" s="503"/>
      <c r="S30" s="495"/>
      <c r="T30" s="495"/>
      <c r="U30" s="495"/>
      <c r="V30" s="503"/>
      <c r="W30" s="495"/>
      <c r="X30" s="495"/>
      <c r="Y30" s="504"/>
    </row>
    <row r="31" customHeight="1" spans="1:25">
      <c r="A31" s="443">
        <f t="shared" si="0"/>
        <v>23</v>
      </c>
      <c r="B31" s="444" t="s">
        <v>79</v>
      </c>
      <c r="C31" s="445" t="s">
        <v>79</v>
      </c>
      <c r="D31" s="445" t="s">
        <v>79</v>
      </c>
      <c r="E31" s="446" t="s">
        <v>79</v>
      </c>
      <c r="F31" s="460" t="s">
        <v>80</v>
      </c>
      <c r="G31" s="461">
        <v>45295</v>
      </c>
      <c r="H31" s="449">
        <f>'1X-3X'!H31*2.54</f>
        <v>27.94</v>
      </c>
      <c r="I31" s="449">
        <f>'1X-3X'!I31*2.54</f>
        <v>28.575</v>
      </c>
      <c r="J31" s="449">
        <f>'1X-3X'!J31*2.54</f>
        <v>29.845</v>
      </c>
      <c r="K31" s="449">
        <f>'1X-3X'!K31*2.54</f>
        <v>29.845</v>
      </c>
      <c r="L31" s="494"/>
      <c r="M31" s="494"/>
      <c r="N31" s="494"/>
      <c r="O31" s="494"/>
      <c r="P31" s="495"/>
      <c r="Q31" s="495"/>
      <c r="R31" s="503"/>
      <c r="S31" s="495"/>
      <c r="T31" s="495"/>
      <c r="U31" s="495"/>
      <c r="V31" s="503"/>
      <c r="W31" s="495"/>
      <c r="X31" s="495"/>
      <c r="Y31" s="504"/>
    </row>
    <row r="32" customHeight="1" spans="1:25">
      <c r="A32" s="443">
        <f t="shared" si="0"/>
        <v>24</v>
      </c>
      <c r="B32" s="454"/>
      <c r="C32" s="455"/>
      <c r="D32" s="455"/>
      <c r="E32" s="456"/>
      <c r="F32" s="457"/>
      <c r="G32" s="458"/>
      <c r="H32" s="457"/>
      <c r="I32" s="457"/>
      <c r="J32" s="457"/>
      <c r="K32" s="457"/>
      <c r="L32" s="497"/>
      <c r="M32" s="497"/>
      <c r="N32" s="497"/>
      <c r="O32" s="499"/>
      <c r="P32" s="495"/>
      <c r="Q32" s="495"/>
      <c r="R32" s="503"/>
      <c r="S32" s="495"/>
      <c r="T32" s="495"/>
      <c r="U32" s="495"/>
      <c r="V32" s="503"/>
      <c r="W32" s="495"/>
      <c r="X32" s="495"/>
      <c r="Y32" s="504"/>
    </row>
    <row r="33" customHeight="1" spans="1:25">
      <c r="A33" s="443">
        <f t="shared" si="0"/>
        <v>25</v>
      </c>
      <c r="B33" s="444" t="s">
        <v>127</v>
      </c>
      <c r="C33" s="445" t="s">
        <v>127</v>
      </c>
      <c r="D33" s="445" t="s">
        <v>127</v>
      </c>
      <c r="E33" s="446" t="s">
        <v>127</v>
      </c>
      <c r="F33" s="447" t="s">
        <v>128</v>
      </c>
      <c r="G33" s="462">
        <v>0.125</v>
      </c>
      <c r="H33" s="449">
        <f>'1X-3X'!H33*2.54</f>
        <v>24.765</v>
      </c>
      <c r="I33" s="449">
        <f>'1X-3X'!I33*2.54</f>
        <v>25.4</v>
      </c>
      <c r="J33" s="449">
        <f>'1X-3X'!J33*2.54</f>
        <v>26.035</v>
      </c>
      <c r="K33" s="449">
        <f>'1X-3X'!K33*2.54</f>
        <v>26.67</v>
      </c>
      <c r="L33" s="496"/>
      <c r="M33" s="496"/>
      <c r="N33" s="494"/>
      <c r="O33" s="494"/>
      <c r="P33" s="495"/>
      <c r="Q33" s="495"/>
      <c r="R33" s="503"/>
      <c r="S33" s="495"/>
      <c r="T33" s="495"/>
      <c r="U33" s="495"/>
      <c r="V33" s="503"/>
      <c r="W33" s="495"/>
      <c r="X33" s="495"/>
      <c r="Y33" s="504"/>
    </row>
    <row r="34" customHeight="1" spans="1:25">
      <c r="A34" s="443">
        <f t="shared" si="0"/>
        <v>26</v>
      </c>
      <c r="B34" s="444" t="s">
        <v>129</v>
      </c>
      <c r="C34" s="445" t="s">
        <v>129</v>
      </c>
      <c r="D34" s="445" t="s">
        <v>129</v>
      </c>
      <c r="E34" s="446" t="s">
        <v>129</v>
      </c>
      <c r="F34" s="447" t="s">
        <v>130</v>
      </c>
      <c r="G34" s="462">
        <v>0.125</v>
      </c>
      <c r="H34" s="449">
        <f>'1X-3X'!H34*2.54</f>
        <v>13.97</v>
      </c>
      <c r="I34" s="449">
        <f>'1X-3X'!I34*2.54</f>
        <v>14.605</v>
      </c>
      <c r="J34" s="449">
        <f>'1X-3X'!J34*2.54</f>
        <v>15.24</v>
      </c>
      <c r="K34" s="449">
        <f>'1X-3X'!K34*2.54</f>
        <v>15.875</v>
      </c>
      <c r="L34" s="494"/>
      <c r="M34" s="494"/>
      <c r="N34" s="494"/>
      <c r="O34" s="494"/>
      <c r="P34" s="495"/>
      <c r="Q34" s="495"/>
      <c r="R34" s="503"/>
      <c r="S34" s="495"/>
      <c r="T34" s="495"/>
      <c r="U34" s="495"/>
      <c r="V34" s="503"/>
      <c r="W34" s="495"/>
      <c r="X34" s="495"/>
      <c r="Y34" s="504"/>
    </row>
    <row r="35" customHeight="1" spans="1:25">
      <c r="A35" s="443">
        <f t="shared" si="0"/>
        <v>27</v>
      </c>
      <c r="B35" s="444" t="s">
        <v>131</v>
      </c>
      <c r="C35" s="445" t="s">
        <v>131</v>
      </c>
      <c r="D35" s="445" t="s">
        <v>131</v>
      </c>
      <c r="E35" s="446" t="s">
        <v>131</v>
      </c>
      <c r="F35" s="447" t="s">
        <v>132</v>
      </c>
      <c r="G35" s="462">
        <v>0.125</v>
      </c>
      <c r="H35" s="449">
        <f>'1X-3X'!H35*2.54</f>
        <v>0.3175</v>
      </c>
      <c r="I35" s="449">
        <f>'1X-3X'!I35*2.54</f>
        <v>0.3175</v>
      </c>
      <c r="J35" s="449">
        <f>'1X-3X'!J35*2.54</f>
        <v>0.3175</v>
      </c>
      <c r="K35" s="449">
        <f>'1X-3X'!K35*2.54</f>
        <v>0.3175</v>
      </c>
      <c r="L35" s="496"/>
      <c r="M35" s="494"/>
      <c r="N35" s="494"/>
      <c r="O35" s="494"/>
      <c r="P35" s="495"/>
      <c r="Q35" s="495"/>
      <c r="R35" s="503"/>
      <c r="S35" s="495"/>
      <c r="T35" s="495"/>
      <c r="U35" s="495"/>
      <c r="V35" s="503"/>
      <c r="W35" s="495"/>
      <c r="X35" s="495"/>
      <c r="Y35" s="504"/>
    </row>
    <row r="36" customHeight="1" spans="1:25">
      <c r="A36" s="443">
        <f t="shared" si="0"/>
        <v>28</v>
      </c>
      <c r="B36" s="463"/>
      <c r="C36" s="464"/>
      <c r="D36" s="464"/>
      <c r="E36" s="465"/>
      <c r="F36" s="466"/>
      <c r="G36" s="467"/>
      <c r="H36" s="467"/>
      <c r="I36" s="494"/>
      <c r="J36" s="494"/>
      <c r="K36" s="494"/>
      <c r="L36" s="496"/>
      <c r="M36" s="496"/>
      <c r="N36" s="496"/>
      <c r="O36" s="494"/>
      <c r="P36" s="495"/>
      <c r="Q36" s="495"/>
      <c r="R36" s="503"/>
      <c r="S36" s="495"/>
      <c r="T36" s="495"/>
      <c r="U36" s="495"/>
      <c r="V36" s="503"/>
      <c r="W36" s="495"/>
      <c r="X36" s="495"/>
      <c r="Y36" s="504"/>
    </row>
  </sheetData>
  <mergeCells count="58">
    <mergeCell ref="A1:D1"/>
    <mergeCell ref="G1:I1"/>
    <mergeCell ref="J1:K1"/>
    <mergeCell ref="L1:O1"/>
    <mergeCell ref="A2:B2"/>
    <mergeCell ref="E2:G2"/>
    <mergeCell ref="A3:B3"/>
    <mergeCell ref="E3:G3"/>
    <mergeCell ref="A4:B4"/>
    <mergeCell ref="E4:G4"/>
    <mergeCell ref="A5:B5"/>
    <mergeCell ref="E5:G5"/>
    <mergeCell ref="I5:K5"/>
    <mergeCell ref="L5:O5"/>
    <mergeCell ref="A6:B6"/>
    <mergeCell ref="E6:G6"/>
    <mergeCell ref="I6:K6"/>
    <mergeCell ref="L6:O6"/>
    <mergeCell ref="B9:E9"/>
    <mergeCell ref="B10:E10"/>
    <mergeCell ref="B11:E11"/>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31:E31"/>
    <mergeCell ref="B32:E32"/>
    <mergeCell ref="B33:E33"/>
    <mergeCell ref="B34:E34"/>
    <mergeCell ref="B35:E35"/>
    <mergeCell ref="B36:E36"/>
    <mergeCell ref="G7:G8"/>
    <mergeCell ref="H7:H8"/>
    <mergeCell ref="I7:I8"/>
    <mergeCell ref="J7:J8"/>
    <mergeCell ref="K7:K8"/>
    <mergeCell ref="L7:L8"/>
    <mergeCell ref="M7:M8"/>
    <mergeCell ref="N7:N8"/>
    <mergeCell ref="O7:O8"/>
    <mergeCell ref="I2:K4"/>
    <mergeCell ref="L2:O4"/>
    <mergeCell ref="B7:E8"/>
  </mergeCells>
  <conditionalFormatting sqref="K31">
    <cfRule type="notContainsBlanks" dxfId="0" priority="1">
      <formula>LEN(TRIM(K31))&gt;0</formula>
    </cfRule>
  </conditionalFormatting>
  <conditionalFormatting sqref="L9:L36">
    <cfRule type="notContainsBlanks" dxfId="0" priority="5">
      <formula>LEN(TRIM(L9))&gt;0</formula>
    </cfRule>
  </conditionalFormatting>
  <conditionalFormatting sqref="P9:P36">
    <cfRule type="notContainsBlanks" dxfId="0" priority="4">
      <formula>LEN(TRIM(P9))&gt;0</formula>
    </cfRule>
  </conditionalFormatting>
  <conditionalFormatting sqref="S9:S36">
    <cfRule type="notContainsBlanks" dxfId="0" priority="3">
      <formula>LEN(TRIM(S9))&gt;0</formula>
    </cfRule>
  </conditionalFormatting>
  <conditionalFormatting sqref="W9:W36">
    <cfRule type="notContainsBlanks" dxfId="0" priority="2">
      <formula>LEN(TRIM(W9))&gt;0</formula>
    </cfRule>
  </conditionalFormatting>
  <dataValidations count="2">
    <dataValidation type="list" allowBlank="1" showInputMessage="1" showErrorMessage="1" sqref="L5">
      <formula1>"YES,NO"</formula1>
    </dataValidation>
    <dataValidation type="list" allowBlank="1" showInputMessage="1" showErrorMessage="1" sqref="L2:O4">
      <formula1>"MAINLINE,LONG LEAD"</formula1>
    </dataValidation>
  </dataValidations>
  <printOptions horizontalCentered="1" gridLines="1"/>
  <pageMargins left="0.25" right="0.25" top="0.0784722222222222" bottom="0.0388888888888889" header="0" footer="0"/>
  <pageSetup paperSize="9" scale="86" pageOrder="overThenDown" orientation="landscape" cellComments="atEnd"/>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19</vt:i4>
      </vt:variant>
    </vt:vector>
  </HeadingPairs>
  <TitlesOfParts>
    <vt:vector size="19" baseType="lpstr">
      <vt:lpstr>Boning Construction</vt:lpstr>
      <vt:lpstr>Print and Artwork Placement</vt:lpstr>
      <vt:lpstr>Boning Construction (2)</vt:lpstr>
      <vt:lpstr>Trims</vt:lpstr>
      <vt:lpstr>DO NOT USE 1ST FIT (1X) 6-27-24</vt:lpstr>
      <vt:lpstr>XS-XXL</vt:lpstr>
      <vt:lpstr>XS-XXL (CM)</vt:lpstr>
      <vt:lpstr>1X-3X</vt:lpstr>
      <vt:lpstr>1X-3X (cm)</vt:lpstr>
      <vt:lpstr>DO NOT USE-SPEC SHEET</vt:lpstr>
      <vt:lpstr>GRADED SPEC (CURVE)</vt:lpstr>
      <vt:lpstr>Pattern Card</vt:lpstr>
      <vt:lpstr>Sample Specs</vt:lpstr>
      <vt:lpstr>Graded Spec Page</vt:lpstr>
      <vt:lpstr> Development Comments</vt:lpstr>
      <vt:lpstr> 1st Proto</vt:lpstr>
      <vt:lpstr> Fit 1</vt:lpstr>
      <vt:lpstr> PP 1</vt:lpstr>
      <vt:lpstr>TOP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天边的一条鱼</cp:lastModifiedBy>
  <dcterms:created xsi:type="dcterms:W3CDTF">2022-05-04T12:48:00Z</dcterms:created>
  <cp:lastPrinted>2022-10-27T00:11:00Z</cp:lastPrinted>
  <dcterms:modified xsi:type="dcterms:W3CDTF">2025-01-03T09:15:50Z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9E67211750504476BC40DF0B9AAFC558_13</vt:lpwstr>
  </property>
  <property fmtid="{D5CDD505-2E9C-101B-9397-08002B2CF9AE}" pid="3" name="KSOProductBuildVer">
    <vt:lpwstr>2052-12.1.0.19302</vt:lpwstr>
  </property>
</Properties>
</file>