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2"/>
  </bookViews>
  <sheets>
    <sheet name="XS-XXL" sheetId="1" r:id="rId1"/>
    <sheet name="XS-XXL (cm)" sheetId="4" r:id="rId2"/>
    <sheet name="1X-3X" sheetId="5" r:id="rId3"/>
    <sheet name="1X-3X (cm)" sheetId="6" r:id="rId4"/>
  </sheets>
  <definedNames>
    <definedName name="_xlnm.Print_Area" localSheetId="0">'XS-XXL'!$A$1:$N$25</definedName>
    <definedName name="_xlnm.Print_Area" localSheetId="1">'XS-XXL (cm)'!$A$1:$N$25</definedName>
    <definedName name="_xlnm.Print_Area" localSheetId="2">'1X-3X'!$A$1:$K$25</definedName>
    <definedName name="_xlnm.Print_Area" localSheetId="3">'1X-3X (cm)'!$A$1:$K$25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<sst xmlns="http://schemas.openxmlformats.org/spreadsheetml/2006/main" count="268" uniqueCount="97">
  <si>
    <t>GRADED SPEC PAGE</t>
  </si>
  <si>
    <t>STYLE #:</t>
  </si>
  <si>
    <t>BG5271</t>
  </si>
  <si>
    <t>BRAND:</t>
  </si>
  <si>
    <t>STYLE NAME:</t>
  </si>
  <si>
    <t>CLAUDIA DRESS</t>
  </si>
  <si>
    <t>LEAD DESIGNER:</t>
  </si>
  <si>
    <t>SARAH PUNTER</t>
  </si>
  <si>
    <t>CALENDAR:</t>
  </si>
  <si>
    <t>CLAUDIA DRESS (FS)</t>
  </si>
  <si>
    <t>STYLE NUMBER:</t>
  </si>
  <si>
    <t>TP COMPLETED BY:</t>
  </si>
  <si>
    <t>SARAH P</t>
  </si>
  <si>
    <t>SEASON:</t>
  </si>
  <si>
    <t>FALL 25</t>
  </si>
  <si>
    <t>TECH DESIGNER/PM:</t>
  </si>
  <si>
    <t>SEAN</t>
  </si>
  <si>
    <t>DELIVERY:</t>
  </si>
  <si>
    <t>XS-XXL</t>
  </si>
  <si>
    <t>VENDOR:</t>
  </si>
  <si>
    <t>ANY AVAILABLE</t>
  </si>
  <si>
    <t>REF PATTERN SENT:</t>
  </si>
  <si>
    <t>YES</t>
  </si>
  <si>
    <t>SIZE RANGE:</t>
  </si>
  <si>
    <t>SMALL</t>
  </si>
  <si>
    <t>COLORWAY:</t>
  </si>
  <si>
    <t>VELVET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</si>
  <si>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</si>
  <si>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</si>
  <si>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</si>
  <si>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</si>
  <si>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</si>
  <si>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</si>
  <si>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</si>
  <si>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</si>
  <si>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</si>
  <si>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</si>
  <si>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BODICE LENGTH - HPS TO WAIST SEAM (SELF ONLY)</t>
  </si>
  <si>
    <r>
      <rPr>
        <sz val="14"/>
        <color theme="1"/>
        <rFont val="宋体"/>
        <charset val="134"/>
      </rPr>
      <t>上身长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肩高点到腰缝 -面布</t>
    </r>
  </si>
  <si>
    <t>W/R BODICE LENGTH (SELF ONLY)</t>
  </si>
  <si>
    <t>穿着者右侧上身长-面布</t>
  </si>
  <si>
    <t>W/L BODICE LENGTH (SELF ONLY)</t>
  </si>
  <si>
    <t>穿着者左侧上身长-面布</t>
  </si>
  <si>
    <t>TOP BODICE LENGTH - HPS TO WAIST SEAM (LINING ONLY)</t>
  </si>
  <si>
    <t>上身长-肩高点到腰缝-里布</t>
  </si>
  <si>
    <t>W/R BODICE LENGTH (LINING ONLY)</t>
  </si>
  <si>
    <t>穿着者右侧上身长-里布</t>
  </si>
  <si>
    <t>W/L BODICE LENGTH (LINING ONLY)</t>
  </si>
  <si>
    <t>穿着者左侧上身长-里布</t>
  </si>
  <si>
    <t>CF SKIRT LENGTH (FROM WAIST JOINT SEAM TO HEM)</t>
  </si>
  <si>
    <t>前中裙长，腰缝到下摆</t>
  </si>
  <si>
    <t>BUST CIRC(1" BELOW AH)</t>
  </si>
  <si>
    <r>
      <rPr>
        <sz val="14"/>
        <color theme="1"/>
        <rFont val="宋体"/>
        <charset val="134"/>
      </rPr>
      <t>胸围，腋下</t>
    </r>
    <r>
      <rPr>
        <sz val="14"/>
        <color theme="1"/>
        <rFont val="Calibri"/>
        <charset val="134"/>
      </rPr>
      <t>1</t>
    </r>
    <r>
      <rPr>
        <sz val="14"/>
        <color theme="1"/>
        <rFont val="宋体"/>
        <charset val="134"/>
      </rPr>
      <t>英寸</t>
    </r>
  </si>
  <si>
    <t>WAIST CIRC</t>
  </si>
  <si>
    <t>腰缝宽度</t>
  </si>
  <si>
    <t>HIP CIRC (8.5" BELOW WAIST JOIN SEAM) - 3PT MEASUREMENT</t>
  </si>
  <si>
    <r>
      <rPr>
        <sz val="14"/>
        <color theme="1"/>
        <rFont val="宋体"/>
        <charset val="134"/>
      </rPr>
      <t>臀围，腰缝往下</t>
    </r>
    <r>
      <rPr>
        <sz val="14"/>
        <color theme="1"/>
        <rFont val="Calibri"/>
        <charset val="134"/>
      </rPr>
      <t>8.5</t>
    </r>
    <r>
      <rPr>
        <sz val="14"/>
        <color theme="1"/>
        <rFont val="宋体"/>
        <charset val="134"/>
      </rPr>
      <t>英寸，</t>
    </r>
    <r>
      <rPr>
        <sz val="14"/>
        <color theme="1"/>
        <rFont val="Calibri"/>
        <charset val="134"/>
      </rPr>
      <t>3</t>
    </r>
    <r>
      <rPr>
        <sz val="14"/>
        <color theme="1"/>
        <rFont val="宋体"/>
        <charset val="134"/>
      </rPr>
      <t>点量</t>
    </r>
  </si>
  <si>
    <t>THIGH CIRC (34" FROM HPS)</t>
  </si>
  <si>
    <r>
      <rPr>
        <sz val="14"/>
        <color theme="1"/>
        <rFont val="宋体"/>
        <charset val="134"/>
      </rPr>
      <t>大腿围，肩高点往下</t>
    </r>
    <r>
      <rPr>
        <sz val="14"/>
        <color theme="1"/>
        <rFont val="Calibri"/>
        <charset val="134"/>
      </rPr>
      <t>34</t>
    </r>
    <r>
      <rPr>
        <sz val="14"/>
        <color theme="1"/>
        <rFont val="宋体"/>
        <charset val="134"/>
      </rPr>
      <t>英寸</t>
    </r>
  </si>
  <si>
    <t>SWEEP CIRC-  ALONG THE EDGE</t>
  </si>
  <si>
    <t>摆围，延边量</t>
  </si>
  <si>
    <t>SWEEP WIDTH (SELF) - FRONT HEM WIDTH</t>
  </si>
  <si>
    <t>面布摆围，前摆围宽度</t>
  </si>
  <si>
    <t>SWEEP WIDTH (SELF) - BACK HEM WIDTH</t>
  </si>
  <si>
    <t>面布摆围，后摆围宽度</t>
  </si>
  <si>
    <t>SLIT HEIGHT</t>
  </si>
  <si>
    <t>叉长</t>
  </si>
  <si>
    <t>AH STRAIGHT @ WEAERER'S RIGHT SIDE</t>
  </si>
  <si>
    <t>袖笼直量，穿着者右侧</t>
  </si>
  <si>
    <t>ZIPPER LENGTH</t>
  </si>
  <si>
    <t>拉链长度</t>
  </si>
  <si>
    <t>0X-3X</t>
  </si>
  <si>
    <t>1X</t>
  </si>
  <si>
    <t>0X</t>
  </si>
  <si>
    <t>2X</t>
  </si>
  <si>
    <t>3X</t>
  </si>
  <si>
    <t>面布上身长-肩带连接点到腰</t>
  </si>
  <si>
    <t>穿着右侧长-面布</t>
  </si>
  <si>
    <t>穿着左侧长-面布</t>
  </si>
  <si>
    <t>里布上身长-肩带连接点到腰</t>
  </si>
  <si>
    <t>穿着右侧长-里布</t>
  </si>
  <si>
    <t>穿着左侧长-里布</t>
  </si>
  <si>
    <t>前中裙长，腰缝到底边</t>
  </si>
  <si>
    <t>BUST CIRC (1" BELOW AH) (SELF ONLY)</t>
  </si>
  <si>
    <t>面布胸围-腋下1‘’</t>
  </si>
  <si>
    <t>WAIST CIRC (SELF ONLY)</t>
  </si>
  <si>
    <t>面布腰围</t>
  </si>
  <si>
    <t>HIP CIRC (8.5" BELOW WAIST JOIN SEAM) - 3PT MEASUREMENT (SELF ONLY)</t>
  </si>
  <si>
    <t>面布臀围-腰下8.5‘’-3点量</t>
  </si>
  <si>
    <t>THIGH CIRC (34" FROM HPS) (SELF ONLY)</t>
  </si>
  <si>
    <t>面布大腿围，肩高点下34“量</t>
  </si>
  <si>
    <t>面布摆围，沿边量</t>
  </si>
  <si>
    <t>前裙片面布摆围</t>
  </si>
  <si>
    <t>后裙片面布摆围</t>
  </si>
  <si>
    <t>开叉长</t>
  </si>
  <si>
    <t>袖笼直量，穿着右侧</t>
  </si>
  <si>
    <t>拉链长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</si>
</sst>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0.00_ "/>
    <numFmt numFmtId="179" formatCode="#\ ??/??"/>
  </numFmts>
  <fonts count="61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6"/>
      <color rgb="FF000000"/>
      <name val="Arial"/>
      <charset val="134"/>
    </font>
    <font>
      <sz val="10"/>
      <name val="宋体"/>
      <charset val="134"/>
      <scheme val="minor"/>
    </font>
    <font>
      <sz val="16"/>
      <name val="Arial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color rgb="FFDD0806"/>
      <name val="Arial"/>
      <charset val="134"/>
    </font>
    <font>
      <sz val="16"/>
      <color theme="1"/>
      <name val="Arial"/>
      <charset val="134"/>
    </font>
    <font>
      <b/>
      <sz val="15"/>
      <color rgb="FF000000"/>
      <name val="宋体"/>
      <charset val="134"/>
      <scheme val="minor"/>
    </font>
    <font>
      <b/>
      <sz val="16"/>
      <color rgb="FFFF0000"/>
      <name val="Arial"/>
      <charset val="134"/>
    </font>
    <font>
      <b/>
      <sz val="16"/>
      <color theme="1"/>
      <name val="Arial"/>
      <charset val="134"/>
    </font>
    <font>
      <b/>
      <sz val="10"/>
      <color rgb="FF000000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sz val="16"/>
      <color rgb="FF000000"/>
      <name val="Arial"/>
      <charset val="134"/>
    </font>
    <font>
      <b/>
      <sz val="18"/>
      <color rgb="FF000000"/>
      <name val="宋体"/>
      <charset val="134"/>
      <scheme val="major"/>
    </font>
    <font>
      <b/>
      <sz val="14"/>
      <color rgb="FF000000"/>
      <name val="宋体"/>
      <charset val="134"/>
      <scheme val="major"/>
    </font>
    <font>
      <sz val="14"/>
      <color rgb="FF000000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9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9"/>
      <color rgb="FF7F7F7F"/>
      <name val="宋体"/>
      <charset val="134"/>
      <scheme val="major"/>
    </font>
    <font>
      <sz val="10"/>
      <color theme="1"/>
      <name val="宋体"/>
      <charset val="134"/>
      <scheme val="major"/>
    </font>
    <font>
      <sz val="14"/>
      <color theme="1"/>
      <name val="宋体"/>
      <charset val="134"/>
    </font>
    <font>
      <sz val="12"/>
      <color rgb="FFDD0806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4"/>
      <color rgb="FF000000"/>
      <name val="宋体"/>
      <charset val="134"/>
    </font>
    <font>
      <b/>
      <sz val="10"/>
      <color rgb="FFFF0000"/>
      <name val="宋体"/>
      <charset val="134"/>
      <scheme val="major"/>
    </font>
    <font>
      <b/>
      <sz val="16"/>
      <name val="宋体"/>
      <charset val="134"/>
      <scheme val="major"/>
    </font>
    <font>
      <sz val="16"/>
      <name val="宋体"/>
      <charset val="134"/>
      <scheme val="major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8" borderId="4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48" applyNumberFormat="0" applyFill="0" applyAlignment="0" applyProtection="0">
      <alignment vertical="center"/>
    </xf>
    <xf numFmtId="0" fontId="47" fillId="0" borderId="48" applyNumberFormat="0" applyFill="0" applyAlignment="0" applyProtection="0">
      <alignment vertical="center"/>
    </xf>
    <xf numFmtId="0" fontId="48" fillId="0" borderId="4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50" applyNumberFormat="0" applyAlignment="0" applyProtection="0">
      <alignment vertical="center"/>
    </xf>
    <xf numFmtId="0" fontId="50" fillId="10" borderId="51" applyNumberFormat="0" applyAlignment="0" applyProtection="0">
      <alignment vertical="center"/>
    </xf>
    <xf numFmtId="0" fontId="51" fillId="10" borderId="50" applyNumberFormat="0" applyAlignment="0" applyProtection="0">
      <alignment vertical="center"/>
    </xf>
    <xf numFmtId="0" fontId="52" fillId="11" borderId="52" applyNumberFormat="0" applyAlignment="0" applyProtection="0">
      <alignment vertical="center"/>
    </xf>
    <xf numFmtId="0" fontId="53" fillId="0" borderId="53" applyNumberFormat="0" applyFill="0" applyAlignment="0" applyProtection="0">
      <alignment vertical="center"/>
    </xf>
    <xf numFmtId="0" fontId="54" fillId="0" borderId="54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0" borderId="0"/>
    <xf numFmtId="0" fontId="0" fillId="0" borderId="0"/>
  </cellStyleXfs>
  <cellXfs count="11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178" fontId="15" fillId="0" borderId="6" xfId="52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>
      <alignment horizontal="left" wrapText="1"/>
    </xf>
    <xf numFmtId="0" fontId="1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2" fillId="5" borderId="0" xfId="0" applyFont="1" applyFill="1" applyBorder="1" applyAlignment="1"/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2" fillId="6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179" fontId="15" fillId="0" borderId="6" xfId="52" applyNumberFormat="1" applyFont="1" applyFill="1" applyBorder="1" applyAlignment="1" applyProtection="1">
      <alignment horizontal="center" vertical="center" wrapText="1"/>
      <protection locked="0"/>
    </xf>
    <xf numFmtId="179" fontId="15" fillId="0" borderId="12" xfId="49" applyNumberFormat="1" applyFont="1" applyFill="1" applyBorder="1" applyAlignment="1" applyProtection="1">
      <alignment horizontal="center" vertical="center" wrapText="1"/>
      <protection locked="0"/>
    </xf>
    <xf numFmtId="179" fontId="15" fillId="0" borderId="13" xfId="52" applyNumberFormat="1" applyFont="1" applyFill="1" applyBorder="1" applyAlignment="1" applyProtection="1">
      <alignment horizontal="center" vertical="center" wrapText="1"/>
      <protection locked="0"/>
    </xf>
    <xf numFmtId="179" fontId="21" fillId="0" borderId="13" xfId="49" applyNumberFormat="1" applyFont="1" applyFill="1" applyBorder="1" applyAlignment="1" applyProtection="1">
      <alignment horizontal="center" vertical="center" wrapText="1"/>
      <protection locked="0"/>
    </xf>
    <xf numFmtId="179" fontId="15" fillId="0" borderId="14" xfId="49" applyNumberFormat="1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25" fillId="2" borderId="22" xfId="0" applyFont="1" applyFill="1" applyBorder="1" applyAlignment="1">
      <alignment horizontal="left" vertical="center"/>
    </xf>
    <xf numFmtId="176" fontId="26" fillId="0" borderId="23" xfId="0" applyNumberFormat="1" applyFont="1" applyFill="1" applyBorder="1" applyAlignment="1">
      <alignment horizontal="left" vertical="center"/>
    </xf>
    <xf numFmtId="176" fontId="26" fillId="0" borderId="24" xfId="0" applyNumberFormat="1" applyFont="1" applyFill="1" applyBorder="1" applyAlignment="1">
      <alignment horizontal="left" vertical="center"/>
    </xf>
    <xf numFmtId="0" fontId="25" fillId="0" borderId="22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176" fontId="26" fillId="0" borderId="26" xfId="0" applyNumberFormat="1" applyFont="1" applyFill="1" applyBorder="1" applyAlignment="1">
      <alignment horizontal="left" vertical="center"/>
    </xf>
    <xf numFmtId="176" fontId="26" fillId="0" borderId="14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176" fontId="26" fillId="0" borderId="27" xfId="0" applyNumberFormat="1" applyFont="1" applyFill="1" applyBorder="1" applyAlignment="1">
      <alignment horizontal="left" vertical="center"/>
    </xf>
    <xf numFmtId="0" fontId="27" fillId="0" borderId="28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left" vertical="center"/>
    </xf>
    <xf numFmtId="0" fontId="25" fillId="2" borderId="30" xfId="0" applyFont="1" applyFill="1" applyBorder="1" applyAlignment="1">
      <alignment horizontal="left" vertical="center"/>
    </xf>
    <xf numFmtId="176" fontId="26" fillId="0" borderId="31" xfId="0" applyNumberFormat="1" applyFont="1" applyFill="1" applyBorder="1" applyAlignment="1">
      <alignment horizontal="left" vertical="center"/>
    </xf>
    <xf numFmtId="176" fontId="26" fillId="0" borderId="32" xfId="0" applyNumberFormat="1" applyFont="1" applyFill="1" applyBorder="1" applyAlignment="1">
      <alignment horizontal="left" vertical="center"/>
    </xf>
    <xf numFmtId="0" fontId="27" fillId="0" borderId="3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8" fillId="3" borderId="22" xfId="0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vertical="center"/>
    </xf>
    <xf numFmtId="0" fontId="31" fillId="0" borderId="35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left"/>
    </xf>
    <xf numFmtId="0" fontId="32" fillId="0" borderId="36" xfId="0" applyFont="1" applyFill="1" applyBorder="1" applyAlignment="1">
      <alignment horizontal="left"/>
    </xf>
    <xf numFmtId="0" fontId="32" fillId="0" borderId="7" xfId="0" applyFont="1" applyFill="1" applyBorder="1" applyAlignment="1">
      <alignment horizontal="left"/>
    </xf>
    <xf numFmtId="0" fontId="33" fillId="0" borderId="37" xfId="49" applyFont="1" applyFill="1" applyBorder="1" applyAlignment="1">
      <alignment horizontal="left" vertical="center"/>
    </xf>
    <xf numFmtId="179" fontId="34" fillId="0" borderId="14" xfId="49" applyNumberFormat="1" applyFont="1" applyFill="1" applyBorder="1" applyAlignment="1">
      <alignment horizontal="center" vertical="center"/>
    </xf>
    <xf numFmtId="179" fontId="32" fillId="0" borderId="1" xfId="0" applyNumberFormat="1" applyFont="1" applyFill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left"/>
    </xf>
    <xf numFmtId="0" fontId="33" fillId="0" borderId="39" xfId="49" applyFont="1" applyFill="1" applyBorder="1" applyAlignment="1">
      <alignment horizontal="left" vertical="center"/>
    </xf>
    <xf numFmtId="179" fontId="35" fillId="5" borderId="6" xfId="50" applyNumberFormat="1" applyFont="1" applyFill="1" applyBorder="1" applyAlignment="1">
      <alignment horizontal="center"/>
    </xf>
    <xf numFmtId="0" fontId="33" fillId="0" borderId="27" xfId="49" applyFont="1" applyFill="1" applyBorder="1" applyAlignment="1">
      <alignment horizontal="left" vertical="center"/>
    </xf>
    <xf numFmtId="0" fontId="36" fillId="0" borderId="27" xfId="51" applyFont="1" applyFill="1" applyBorder="1" applyAlignment="1">
      <alignment horizontal="left" vertical="center"/>
    </xf>
    <xf numFmtId="0" fontId="33" fillId="0" borderId="40" xfId="49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41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42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38" fillId="4" borderId="22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vertical="center"/>
    </xf>
    <xf numFmtId="178" fontId="40" fillId="0" borderId="1" xfId="0" applyNumberFormat="1" applyFont="1" applyFill="1" applyBorder="1" applyAlignment="1">
      <alignment horizontal="center" vertical="center" wrapText="1"/>
    </xf>
    <xf numFmtId="179" fontId="40" fillId="0" borderId="1" xfId="0" applyNumberFormat="1" applyFont="1" applyFill="1" applyBorder="1" applyAlignment="1">
      <alignment horizontal="center" vertical="center" wrapText="1"/>
    </xf>
    <xf numFmtId="179" fontId="40" fillId="7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 2" xfId="49"/>
    <cellStyle name="Normal 3 2" xfId="50"/>
    <cellStyle name="Normal 3 4" xfId="51"/>
    <cellStyle name="Normal 3 3" xf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7"/>
  <sheetViews>
    <sheetView view="pageBreakPreview" zoomScale="70" zoomScaleNormal="55" workbookViewId="0">
      <selection activeCell="O15" sqref="O15"/>
    </sheetView>
  </sheetViews>
  <sheetFormatPr defaultColWidth="12.8318584070796" defaultRowHeight="15.75" customHeight="1"/>
  <cols>
    <col min="1" max="1" width="4.16814159292035" style="1" customWidth="1"/>
    <col min="2" max="2" width="16.1681415929204" style="1" customWidth="1"/>
    <col min="3" max="3" width="25.1681415929204" style="1" customWidth="1"/>
    <col min="4" max="4" width="20.1681415929204" style="1" customWidth="1"/>
    <col min="5" max="5" width="19.1681415929204" style="1" customWidth="1"/>
    <col min="6" max="6" width="35.4424778761062" style="1" customWidth="1"/>
    <col min="7" max="7" width="11" style="1" customWidth="1"/>
    <col min="8" max="8" width="8.83185840707965" style="1" hidden="1" customWidth="1"/>
    <col min="9" max="9" width="10.1681415929204" style="1" customWidth="1"/>
    <col min="10" max="10" width="10.8318584070796" style="1" customWidth="1"/>
    <col min="11" max="14" width="8.83185840707965" style="1" customWidth="1"/>
    <col min="15" max="15" width="5.83185840707965" style="1" customWidth="1"/>
    <col min="16" max="18" width="8.83185840707965" style="1" customWidth="1"/>
    <col min="19" max="19" width="5.50442477876106" style="1" customWidth="1"/>
    <col min="20" max="20" width="8.83185840707965" style="1" customWidth="1"/>
    <col min="21" max="22" width="8.50442477876106" style="1" customWidth="1"/>
    <col min="23" max="23" width="6.83185840707965" style="1" customWidth="1"/>
    <col min="24" max="24" width="10.1681415929204" style="1" customWidth="1"/>
    <col min="25" max="25" width="28.8318584070796" style="1" customWidth="1"/>
    <col min="26" max="16384" width="12.8318584070796" style="1"/>
  </cols>
  <sheetData>
    <row r="1" s="1" customFormat="1" ht="30" customHeight="1" spans="1:26">
      <c r="A1" s="47" t="s">
        <v>0</v>
      </c>
      <c r="B1" s="48"/>
      <c r="C1" s="48"/>
      <c r="D1" s="49"/>
      <c r="E1" s="50" t="s">
        <v>1</v>
      </c>
      <c r="F1" s="51"/>
      <c r="G1" s="52" t="s">
        <v>2</v>
      </c>
      <c r="H1" s="53"/>
      <c r="I1" s="97" t="s">
        <v>3</v>
      </c>
      <c r="J1" s="50"/>
      <c r="K1" s="52">
        <v>0</v>
      </c>
      <c r="L1" s="98"/>
      <c r="M1" s="98"/>
      <c r="N1" s="53"/>
      <c r="O1" s="25"/>
      <c r="P1" s="25"/>
      <c r="Q1" s="25"/>
      <c r="R1" s="25"/>
      <c r="S1" s="25"/>
      <c r="T1" s="25"/>
      <c r="U1" s="25"/>
      <c r="V1" s="25"/>
      <c r="W1" s="25"/>
      <c r="X1" s="25"/>
      <c r="Y1" s="39"/>
      <c r="Z1" s="39"/>
    </row>
    <row r="2" s="1" customFormat="1" customHeight="1" spans="1:26">
      <c r="A2" s="54" t="s">
        <v>4</v>
      </c>
      <c r="B2" s="55"/>
      <c r="C2" s="56" t="s">
        <v>5</v>
      </c>
      <c r="D2" s="57" t="s">
        <v>6</v>
      </c>
      <c r="E2" s="58" t="s">
        <v>7</v>
      </c>
      <c r="F2" s="58"/>
      <c r="G2" s="59"/>
      <c r="H2" s="60" t="s">
        <v>8</v>
      </c>
      <c r="I2" s="60"/>
      <c r="J2" s="60"/>
      <c r="K2" s="99" t="s">
        <v>9</v>
      </c>
      <c r="L2" s="100"/>
      <c r="M2" s="100"/>
      <c r="N2" s="101"/>
      <c r="O2" s="28"/>
      <c r="P2" s="28"/>
      <c r="Q2" s="28"/>
      <c r="R2" s="28"/>
      <c r="S2" s="28"/>
      <c r="T2" s="28"/>
      <c r="U2" s="28"/>
      <c r="V2" s="28"/>
      <c r="W2" s="28"/>
      <c r="X2" s="28"/>
      <c r="Y2" s="39"/>
      <c r="Z2" s="39"/>
    </row>
    <row r="3" s="1" customFormat="1" customHeight="1" spans="1:26">
      <c r="A3" s="61" t="s">
        <v>10</v>
      </c>
      <c r="B3" s="62"/>
      <c r="C3" s="63">
        <v>45525</v>
      </c>
      <c r="D3" s="64" t="s">
        <v>11</v>
      </c>
      <c r="E3" s="65" t="s">
        <v>12</v>
      </c>
      <c r="F3" s="65"/>
      <c r="G3" s="66"/>
      <c r="H3" s="67"/>
      <c r="I3" s="67"/>
      <c r="J3" s="67"/>
      <c r="K3" s="99"/>
      <c r="L3" s="100"/>
      <c r="M3" s="100"/>
      <c r="N3" s="101"/>
      <c r="O3" s="28"/>
      <c r="P3" s="28"/>
      <c r="Q3" s="28"/>
      <c r="R3" s="28"/>
      <c r="S3" s="28"/>
      <c r="T3" s="28"/>
      <c r="U3" s="28"/>
      <c r="V3" s="28"/>
      <c r="W3" s="28"/>
      <c r="X3" s="28"/>
      <c r="Y3" s="39"/>
      <c r="Z3" s="39"/>
    </row>
    <row r="4" s="1" customFormat="1" customHeight="1" spans="1:26">
      <c r="A4" s="61" t="s">
        <v>13</v>
      </c>
      <c r="B4" s="62"/>
      <c r="C4" s="63" t="s">
        <v>14</v>
      </c>
      <c r="D4" s="64" t="s">
        <v>15</v>
      </c>
      <c r="E4" s="65" t="s">
        <v>16</v>
      </c>
      <c r="F4" s="65"/>
      <c r="G4" s="68"/>
      <c r="H4" s="67"/>
      <c r="I4" s="67"/>
      <c r="J4" s="67"/>
      <c r="K4" s="102"/>
      <c r="L4" s="103"/>
      <c r="M4" s="103"/>
      <c r="N4" s="104"/>
      <c r="O4" s="28"/>
      <c r="P4" s="28"/>
      <c r="Q4" s="28"/>
      <c r="R4" s="28"/>
      <c r="S4" s="28"/>
      <c r="T4" s="28"/>
      <c r="U4" s="28"/>
      <c r="V4" s="28"/>
      <c r="W4" s="28"/>
      <c r="X4" s="28"/>
      <c r="Y4" s="39"/>
      <c r="Z4" s="39"/>
    </row>
    <row r="5" s="1" customFormat="1" customHeight="1" spans="1:26">
      <c r="A5" s="61" t="s">
        <v>17</v>
      </c>
      <c r="B5" s="62"/>
      <c r="C5" s="63" t="s">
        <v>18</v>
      </c>
      <c r="D5" s="64" t="s">
        <v>19</v>
      </c>
      <c r="E5" s="65" t="s">
        <v>20</v>
      </c>
      <c r="F5" s="65"/>
      <c r="G5" s="68"/>
      <c r="H5" s="69" t="s">
        <v>21</v>
      </c>
      <c r="I5" s="105"/>
      <c r="J5" s="106"/>
      <c r="K5" s="107" t="s">
        <v>22</v>
      </c>
      <c r="L5" s="107"/>
      <c r="M5" s="107"/>
      <c r="N5" s="108"/>
      <c r="O5" s="28"/>
      <c r="P5" s="28"/>
      <c r="Q5" s="28"/>
      <c r="R5" s="28"/>
      <c r="S5" s="28"/>
      <c r="T5" s="28"/>
      <c r="U5" s="28"/>
      <c r="V5" s="28"/>
      <c r="W5" s="28"/>
      <c r="X5" s="28"/>
      <c r="Y5" s="39"/>
      <c r="Z5" s="39"/>
    </row>
    <row r="6" s="1" customFormat="1" customHeight="1" spans="1:26">
      <c r="A6" s="70" t="s">
        <v>23</v>
      </c>
      <c r="B6" s="71"/>
      <c r="C6" s="72" t="s">
        <v>24</v>
      </c>
      <c r="D6" s="73" t="s">
        <v>25</v>
      </c>
      <c r="E6" s="74" t="s">
        <v>26</v>
      </c>
      <c r="F6" s="74"/>
      <c r="G6" s="75"/>
      <c r="H6" s="76" t="s">
        <v>27</v>
      </c>
      <c r="I6" s="109"/>
      <c r="J6" s="110"/>
      <c r="K6" s="111">
        <v>0</v>
      </c>
      <c r="L6" s="111"/>
      <c r="M6" s="111"/>
      <c r="N6" s="112"/>
      <c r="O6" s="28"/>
      <c r="P6" s="28"/>
      <c r="Q6" s="28"/>
      <c r="R6" s="28"/>
      <c r="S6" s="28"/>
      <c r="T6" s="28"/>
      <c r="U6" s="28"/>
      <c r="V6" s="28"/>
      <c r="W6" s="28"/>
      <c r="X6" s="40"/>
      <c r="Y6" s="39"/>
      <c r="Z6" s="39"/>
    </row>
    <row r="7" s="1" customFormat="1" customHeight="1" spans="1:26">
      <c r="A7" s="77"/>
      <c r="B7" s="78" t="s">
        <v>28</v>
      </c>
      <c r="C7" s="79"/>
      <c r="D7" s="79"/>
      <c r="E7" s="79"/>
      <c r="F7" s="80" t="s">
        <v>29</v>
      </c>
      <c r="G7" s="80" t="s">
        <v>29</v>
      </c>
      <c r="H7" s="80" t="s">
        <v>30</v>
      </c>
      <c r="I7" s="113" t="s">
        <v>31</v>
      </c>
      <c r="J7" s="113" t="s">
        <v>32</v>
      </c>
      <c r="K7" s="113" t="s">
        <v>33</v>
      </c>
      <c r="L7" s="113" t="s">
        <v>34</v>
      </c>
      <c r="M7" s="113" t="s">
        <v>35</v>
      </c>
      <c r="N7" s="113" t="s">
        <v>36</v>
      </c>
      <c r="O7" s="33"/>
      <c r="P7" s="33"/>
      <c r="Q7" s="34"/>
      <c r="R7" s="33"/>
      <c r="S7" s="33"/>
      <c r="T7" s="33"/>
      <c r="U7" s="34"/>
      <c r="V7" s="33"/>
      <c r="W7" s="33"/>
      <c r="X7" s="34"/>
      <c r="Y7" s="36"/>
      <c r="Z7" s="39"/>
    </row>
    <row r="8" s="1" customFormat="1" ht="15" customHeight="1" spans="1:26">
      <c r="A8" s="81"/>
      <c r="B8" s="82"/>
      <c r="C8" s="82"/>
      <c r="D8" s="82"/>
      <c r="E8" s="82"/>
      <c r="F8" s="83"/>
      <c r="G8" s="83"/>
      <c r="H8" s="83"/>
      <c r="I8" s="114"/>
      <c r="J8" s="114"/>
      <c r="K8" s="114"/>
      <c r="L8" s="114"/>
      <c r="M8" s="114"/>
      <c r="N8" s="114"/>
      <c r="O8" s="35"/>
      <c r="P8" s="36"/>
      <c r="Q8" s="36"/>
      <c r="R8" s="36"/>
      <c r="S8" s="35"/>
      <c r="T8" s="36"/>
      <c r="U8" s="36"/>
      <c r="V8" s="36"/>
      <c r="W8" s="35"/>
      <c r="X8" s="36"/>
      <c r="Y8" s="36"/>
      <c r="Z8" s="39"/>
    </row>
    <row r="9" s="1" customFormat="1" ht="25" customHeight="1" spans="1:26">
      <c r="A9" s="84">
        <v>1</v>
      </c>
      <c r="B9" s="85" t="s">
        <v>37</v>
      </c>
      <c r="C9" s="86"/>
      <c r="D9" s="86"/>
      <c r="E9" s="87"/>
      <c r="F9" s="88" t="s">
        <v>38</v>
      </c>
      <c r="G9" s="89">
        <v>0.25</v>
      </c>
      <c r="H9" s="90">
        <f>I9-0.25</f>
        <v>16</v>
      </c>
      <c r="I9" s="116">
        <f>J9-0.25</f>
        <v>16.25</v>
      </c>
      <c r="J9" s="117">
        <v>16.5</v>
      </c>
      <c r="K9" s="116">
        <f t="shared" ref="K9:N9" si="0">J9+0.25</f>
        <v>16.75</v>
      </c>
      <c r="L9" s="116">
        <f t="shared" si="0"/>
        <v>17</v>
      </c>
      <c r="M9" s="116">
        <f t="shared" si="0"/>
        <v>17.25</v>
      </c>
      <c r="N9" s="116">
        <f t="shared" si="0"/>
        <v>17.5</v>
      </c>
      <c r="O9" s="37"/>
      <c r="P9" s="37"/>
      <c r="Q9" s="37"/>
      <c r="R9" s="38"/>
      <c r="S9" s="37"/>
      <c r="T9" s="37"/>
      <c r="U9" s="37"/>
      <c r="V9" s="38"/>
      <c r="W9" s="37"/>
      <c r="X9" s="37"/>
      <c r="Y9" s="41"/>
      <c r="Z9" s="39"/>
    </row>
    <row r="10" s="1" customFormat="1" ht="25" customHeight="1" spans="1:26">
      <c r="A10" s="84">
        <f t="shared" ref="A10:A25" si="1">A9+1</f>
        <v>2</v>
      </c>
      <c r="B10" s="85" t="s">
        <v>39</v>
      </c>
      <c r="C10" s="86"/>
      <c r="D10" s="86"/>
      <c r="E10" s="91"/>
      <c r="F10" s="92" t="s">
        <v>40</v>
      </c>
      <c r="G10" s="93">
        <v>0.125</v>
      </c>
      <c r="H10" s="90">
        <f t="shared" ref="H10:H14" si="2">I10-0.125</f>
        <v>6.125</v>
      </c>
      <c r="I10" s="116">
        <f t="shared" ref="I10:I14" si="3">J10-0</f>
        <v>6.25</v>
      </c>
      <c r="J10" s="117">
        <v>6.25</v>
      </c>
      <c r="K10" s="116">
        <f t="shared" ref="K10:N10" si="4">J10+0</f>
        <v>6.25</v>
      </c>
      <c r="L10" s="116">
        <f t="shared" si="4"/>
        <v>6.25</v>
      </c>
      <c r="M10" s="116">
        <f t="shared" si="4"/>
        <v>6.25</v>
      </c>
      <c r="N10" s="116">
        <f t="shared" si="4"/>
        <v>6.25</v>
      </c>
      <c r="O10" s="37"/>
      <c r="P10" s="37"/>
      <c r="Q10" s="37"/>
      <c r="R10" s="38"/>
      <c r="S10" s="37"/>
      <c r="T10" s="37"/>
      <c r="U10" s="37"/>
      <c r="V10" s="38"/>
      <c r="W10" s="37"/>
      <c r="X10" s="37"/>
      <c r="Y10" s="41"/>
      <c r="Z10" s="39"/>
    </row>
    <row r="11" s="1" customFormat="1" ht="25" customHeight="1" spans="1:26">
      <c r="A11" s="84">
        <f t="shared" si="1"/>
        <v>3</v>
      </c>
      <c r="B11" s="85" t="s">
        <v>41</v>
      </c>
      <c r="C11" s="86"/>
      <c r="D11" s="86"/>
      <c r="E11" s="91"/>
      <c r="F11" s="92" t="s">
        <v>42</v>
      </c>
      <c r="G11" s="93">
        <v>0.125</v>
      </c>
      <c r="H11" s="90">
        <f t="shared" si="2"/>
        <v>7.125</v>
      </c>
      <c r="I11" s="116">
        <f t="shared" si="3"/>
        <v>7.25</v>
      </c>
      <c r="J11" s="117">
        <v>7.25</v>
      </c>
      <c r="K11" s="116">
        <f t="shared" ref="K11:N11" si="5">J11+0</f>
        <v>7.25</v>
      </c>
      <c r="L11" s="116">
        <f t="shared" si="5"/>
        <v>7.25</v>
      </c>
      <c r="M11" s="116">
        <f t="shared" si="5"/>
        <v>7.25</v>
      </c>
      <c r="N11" s="116">
        <f t="shared" si="5"/>
        <v>7.25</v>
      </c>
      <c r="O11" s="37"/>
      <c r="P11" s="37"/>
      <c r="Q11" s="37"/>
      <c r="R11" s="38"/>
      <c r="S11" s="37"/>
      <c r="T11" s="37"/>
      <c r="U11" s="37"/>
      <c r="V11" s="38"/>
      <c r="W11" s="37"/>
      <c r="X11" s="37"/>
      <c r="Y11" s="41"/>
      <c r="Z11" s="39"/>
    </row>
    <row r="12" s="1" customFormat="1" ht="25" customHeight="1" spans="1:26">
      <c r="A12" s="84">
        <f t="shared" si="1"/>
        <v>4</v>
      </c>
      <c r="B12" s="85" t="s">
        <v>43</v>
      </c>
      <c r="C12" s="86"/>
      <c r="D12" s="86"/>
      <c r="E12" s="87"/>
      <c r="F12" s="94" t="s">
        <v>44</v>
      </c>
      <c r="G12" s="89">
        <v>0.25</v>
      </c>
      <c r="H12" s="90">
        <f>I12-0.25</f>
        <v>16</v>
      </c>
      <c r="I12" s="116">
        <f>J12-0.25</f>
        <v>16.25</v>
      </c>
      <c r="J12" s="117">
        <v>16.5</v>
      </c>
      <c r="K12" s="116">
        <f t="shared" ref="K12:N12" si="6">J12+0.25</f>
        <v>16.75</v>
      </c>
      <c r="L12" s="116">
        <f t="shared" si="6"/>
        <v>17</v>
      </c>
      <c r="M12" s="116">
        <f t="shared" si="6"/>
        <v>17.25</v>
      </c>
      <c r="N12" s="116">
        <f t="shared" si="6"/>
        <v>17.5</v>
      </c>
      <c r="O12" s="37"/>
      <c r="P12" s="37"/>
      <c r="Q12" s="37"/>
      <c r="R12" s="38"/>
      <c r="S12" s="37"/>
      <c r="T12" s="37"/>
      <c r="U12" s="37"/>
      <c r="V12" s="38"/>
      <c r="W12" s="37"/>
      <c r="X12" s="37"/>
      <c r="Y12" s="41"/>
      <c r="Z12" s="39"/>
    </row>
    <row r="13" s="1" customFormat="1" ht="25" customHeight="1" spans="1:26">
      <c r="A13" s="84">
        <f t="shared" si="1"/>
        <v>5</v>
      </c>
      <c r="B13" s="85" t="s">
        <v>45</v>
      </c>
      <c r="C13" s="86"/>
      <c r="D13" s="86"/>
      <c r="E13" s="91"/>
      <c r="F13" s="92" t="s">
        <v>46</v>
      </c>
      <c r="G13" s="93">
        <v>0.125</v>
      </c>
      <c r="H13" s="90">
        <f t="shared" si="2"/>
        <v>6.125</v>
      </c>
      <c r="I13" s="116">
        <f t="shared" si="3"/>
        <v>6.25</v>
      </c>
      <c r="J13" s="117">
        <v>6.25</v>
      </c>
      <c r="K13" s="116">
        <f t="shared" ref="K13:N13" si="7">J13+0</f>
        <v>6.25</v>
      </c>
      <c r="L13" s="116">
        <f t="shared" si="7"/>
        <v>6.25</v>
      </c>
      <c r="M13" s="116">
        <f t="shared" si="7"/>
        <v>6.25</v>
      </c>
      <c r="N13" s="116">
        <f t="shared" si="7"/>
        <v>6.25</v>
      </c>
      <c r="O13" s="37"/>
      <c r="P13" s="37"/>
      <c r="Q13" s="37"/>
      <c r="R13" s="38"/>
      <c r="S13" s="37"/>
      <c r="T13" s="37"/>
      <c r="U13" s="37"/>
      <c r="V13" s="38"/>
      <c r="W13" s="37"/>
      <c r="X13" s="37"/>
      <c r="Y13" s="41"/>
      <c r="Z13" s="39"/>
    </row>
    <row r="14" s="1" customFormat="1" ht="25" customHeight="1" spans="1:26">
      <c r="A14" s="84">
        <f t="shared" si="1"/>
        <v>6</v>
      </c>
      <c r="B14" s="85" t="s">
        <v>47</v>
      </c>
      <c r="C14" s="86"/>
      <c r="D14" s="86"/>
      <c r="E14" s="91"/>
      <c r="F14" s="92" t="s">
        <v>48</v>
      </c>
      <c r="G14" s="93">
        <v>0.125</v>
      </c>
      <c r="H14" s="90">
        <f t="shared" si="2"/>
        <v>6.875</v>
      </c>
      <c r="I14" s="116">
        <f t="shared" si="3"/>
        <v>7</v>
      </c>
      <c r="J14" s="117">
        <v>7</v>
      </c>
      <c r="K14" s="116">
        <f t="shared" ref="K14:N14" si="8">J14+0</f>
        <v>7</v>
      </c>
      <c r="L14" s="116">
        <f t="shared" si="8"/>
        <v>7</v>
      </c>
      <c r="M14" s="116">
        <f t="shared" si="8"/>
        <v>7</v>
      </c>
      <c r="N14" s="116">
        <f t="shared" si="8"/>
        <v>7</v>
      </c>
      <c r="O14" s="37"/>
      <c r="P14" s="37"/>
      <c r="Q14" s="37"/>
      <c r="R14" s="38"/>
      <c r="S14" s="37"/>
      <c r="T14" s="37"/>
      <c r="U14" s="37"/>
      <c r="V14" s="38"/>
      <c r="W14" s="37"/>
      <c r="X14" s="37"/>
      <c r="Y14" s="41"/>
      <c r="Z14" s="39"/>
    </row>
    <row r="15" s="1" customFormat="1" ht="25" customHeight="1" spans="1:26">
      <c r="A15" s="84">
        <f t="shared" si="1"/>
        <v>7</v>
      </c>
      <c r="B15" s="85" t="s">
        <v>49</v>
      </c>
      <c r="C15" s="86"/>
      <c r="D15" s="86"/>
      <c r="E15" s="87"/>
      <c r="F15" s="94" t="s">
        <v>50</v>
      </c>
      <c r="G15" s="89">
        <v>0.25</v>
      </c>
      <c r="H15" s="90">
        <f>I15-0.25</f>
        <v>43.25</v>
      </c>
      <c r="I15" s="116">
        <f>J15-0.5</f>
        <v>43.5</v>
      </c>
      <c r="J15" s="117">
        <v>44</v>
      </c>
      <c r="K15" s="116">
        <f t="shared" ref="K15:N15" si="9">J15+0.5</f>
        <v>44.5</v>
      </c>
      <c r="L15" s="116">
        <f t="shared" si="9"/>
        <v>45</v>
      </c>
      <c r="M15" s="116">
        <f t="shared" si="9"/>
        <v>45.5</v>
      </c>
      <c r="N15" s="116">
        <f t="shared" si="9"/>
        <v>46</v>
      </c>
      <c r="O15" s="37"/>
      <c r="P15" s="37"/>
      <c r="Q15" s="37"/>
      <c r="R15" s="38"/>
      <c r="S15" s="37"/>
      <c r="T15" s="37"/>
      <c r="U15" s="37"/>
      <c r="V15" s="38"/>
      <c r="W15" s="37"/>
      <c r="X15" s="37"/>
      <c r="Y15" s="41"/>
      <c r="Z15" s="39"/>
    </row>
    <row r="16" s="1" customFormat="1" ht="25" customHeight="1" spans="1:26">
      <c r="A16" s="84">
        <f t="shared" si="1"/>
        <v>8</v>
      </c>
      <c r="B16" s="85" t="s">
        <v>51</v>
      </c>
      <c r="C16" s="86"/>
      <c r="D16" s="86"/>
      <c r="E16" s="87"/>
      <c r="F16" s="94" t="s">
        <v>52</v>
      </c>
      <c r="G16" s="89">
        <v>0.25</v>
      </c>
      <c r="H16" s="90">
        <f t="shared" ref="H16:H20" si="10">I16-2</f>
        <v>28</v>
      </c>
      <c r="I16" s="116">
        <f t="shared" ref="I16:I20" si="11">J16-2</f>
        <v>30</v>
      </c>
      <c r="J16" s="117">
        <v>32</v>
      </c>
      <c r="K16" s="116">
        <f t="shared" ref="K16:N16" si="12">J16+2</f>
        <v>34</v>
      </c>
      <c r="L16" s="116">
        <f t="shared" ref="L16:L20" si="13">K16+2.5</f>
        <v>36.5</v>
      </c>
      <c r="M16" s="116">
        <f t="shared" si="12"/>
        <v>38.5</v>
      </c>
      <c r="N16" s="116">
        <f t="shared" si="12"/>
        <v>40.5</v>
      </c>
      <c r="O16" s="37"/>
      <c r="P16" s="37"/>
      <c r="Q16" s="37"/>
      <c r="R16" s="38"/>
      <c r="S16" s="37"/>
      <c r="T16" s="37"/>
      <c r="U16" s="37"/>
      <c r="V16" s="38"/>
      <c r="W16" s="37"/>
      <c r="X16" s="37"/>
      <c r="Y16" s="41"/>
      <c r="Z16" s="39"/>
    </row>
    <row r="17" s="1" customFormat="1" ht="25" customHeight="1" spans="1:26">
      <c r="A17" s="84">
        <f t="shared" si="1"/>
        <v>9</v>
      </c>
      <c r="B17" s="85" t="s">
        <v>53</v>
      </c>
      <c r="C17" s="86"/>
      <c r="D17" s="86"/>
      <c r="E17" s="87"/>
      <c r="F17" s="94" t="s">
        <v>54</v>
      </c>
      <c r="G17" s="89">
        <v>0.25</v>
      </c>
      <c r="H17" s="90">
        <f t="shared" si="10"/>
        <v>22.25</v>
      </c>
      <c r="I17" s="116">
        <f t="shared" si="11"/>
        <v>24.25</v>
      </c>
      <c r="J17" s="117">
        <v>26.25</v>
      </c>
      <c r="K17" s="116">
        <f t="shared" ref="K17:N17" si="14">J17+2</f>
        <v>28.25</v>
      </c>
      <c r="L17" s="116">
        <f t="shared" si="13"/>
        <v>30.75</v>
      </c>
      <c r="M17" s="116">
        <f t="shared" si="14"/>
        <v>32.75</v>
      </c>
      <c r="N17" s="116">
        <f t="shared" si="14"/>
        <v>34.75</v>
      </c>
      <c r="O17" s="37"/>
      <c r="P17" s="37"/>
      <c r="Q17" s="37"/>
      <c r="R17" s="38"/>
      <c r="S17" s="37"/>
      <c r="T17" s="37"/>
      <c r="U17" s="37"/>
      <c r="V17" s="38"/>
      <c r="W17" s="37"/>
      <c r="X17" s="37"/>
      <c r="Y17" s="41"/>
      <c r="Z17" s="39"/>
    </row>
    <row r="18" s="1" customFormat="1" ht="25" customHeight="1" spans="1:26">
      <c r="A18" s="84">
        <f t="shared" si="1"/>
        <v>10</v>
      </c>
      <c r="B18" s="85" t="s">
        <v>55</v>
      </c>
      <c r="C18" s="86"/>
      <c r="D18" s="86"/>
      <c r="E18" s="87"/>
      <c r="F18" s="94" t="s">
        <v>56</v>
      </c>
      <c r="G18" s="89">
        <v>0.25</v>
      </c>
      <c r="H18" s="90">
        <f t="shared" si="10"/>
        <v>31</v>
      </c>
      <c r="I18" s="116">
        <f t="shared" si="11"/>
        <v>33</v>
      </c>
      <c r="J18" s="117">
        <v>35</v>
      </c>
      <c r="K18" s="116">
        <f t="shared" ref="K18:N18" si="15">J18+2</f>
        <v>37</v>
      </c>
      <c r="L18" s="116">
        <f t="shared" si="13"/>
        <v>39.5</v>
      </c>
      <c r="M18" s="116">
        <f t="shared" si="15"/>
        <v>41.5</v>
      </c>
      <c r="N18" s="116">
        <f t="shared" si="15"/>
        <v>43.5</v>
      </c>
      <c r="O18" s="37"/>
      <c r="P18" s="37"/>
      <c r="Q18" s="37"/>
      <c r="R18" s="38"/>
      <c r="S18" s="37"/>
      <c r="T18" s="37"/>
      <c r="U18" s="37"/>
      <c r="V18" s="38"/>
      <c r="W18" s="37"/>
      <c r="X18" s="37"/>
      <c r="Y18" s="41"/>
      <c r="Z18" s="39"/>
    </row>
    <row r="19" s="1" customFormat="1" ht="25" customHeight="1" spans="1:26">
      <c r="A19" s="84">
        <f t="shared" si="1"/>
        <v>11</v>
      </c>
      <c r="B19" s="85" t="s">
        <v>57</v>
      </c>
      <c r="C19" s="86"/>
      <c r="D19" s="86"/>
      <c r="E19" s="87"/>
      <c r="F19" s="94" t="s">
        <v>58</v>
      </c>
      <c r="G19" s="89">
        <v>0.25</v>
      </c>
      <c r="H19" s="90">
        <f t="shared" si="10"/>
        <v>32</v>
      </c>
      <c r="I19" s="116">
        <f t="shared" si="11"/>
        <v>34</v>
      </c>
      <c r="J19" s="117">
        <v>36</v>
      </c>
      <c r="K19" s="116">
        <f t="shared" ref="K19:N19" si="16">J19+2</f>
        <v>38</v>
      </c>
      <c r="L19" s="116">
        <f t="shared" si="13"/>
        <v>40.5</v>
      </c>
      <c r="M19" s="116">
        <f t="shared" si="16"/>
        <v>42.5</v>
      </c>
      <c r="N19" s="116">
        <f t="shared" si="16"/>
        <v>44.5</v>
      </c>
      <c r="O19" s="37"/>
      <c r="P19" s="37"/>
      <c r="Q19" s="37"/>
      <c r="R19" s="38"/>
      <c r="S19" s="37"/>
      <c r="T19" s="37"/>
      <c r="U19" s="37"/>
      <c r="V19" s="38"/>
      <c r="W19" s="37"/>
      <c r="X19" s="37"/>
      <c r="Y19" s="41"/>
      <c r="Z19" s="39"/>
    </row>
    <row r="20" s="1" customFormat="1" ht="25" customHeight="1" spans="1:26">
      <c r="A20" s="84">
        <f t="shared" si="1"/>
        <v>12</v>
      </c>
      <c r="B20" s="85" t="s">
        <v>59</v>
      </c>
      <c r="C20" s="86"/>
      <c r="D20" s="86"/>
      <c r="E20" s="87"/>
      <c r="F20" s="95" t="s">
        <v>60</v>
      </c>
      <c r="G20" s="89">
        <v>0.5</v>
      </c>
      <c r="H20" s="90">
        <f t="shared" si="10"/>
        <v>32.5</v>
      </c>
      <c r="I20" s="116">
        <f t="shared" si="11"/>
        <v>34.5</v>
      </c>
      <c r="J20" s="117">
        <v>36.5</v>
      </c>
      <c r="K20" s="116">
        <f t="shared" ref="K20:N20" si="17">J20+2</f>
        <v>38.5</v>
      </c>
      <c r="L20" s="116">
        <f t="shared" si="13"/>
        <v>41</v>
      </c>
      <c r="M20" s="116">
        <f t="shared" si="17"/>
        <v>43</v>
      </c>
      <c r="N20" s="116">
        <f t="shared" si="17"/>
        <v>45</v>
      </c>
      <c r="O20" s="37"/>
      <c r="P20" s="37"/>
      <c r="Q20" s="37"/>
      <c r="R20" s="38"/>
      <c r="S20" s="37"/>
      <c r="T20" s="37"/>
      <c r="U20" s="37"/>
      <c r="V20" s="38"/>
      <c r="W20" s="37"/>
      <c r="X20" s="37"/>
      <c r="Y20" s="41"/>
      <c r="Z20" s="39"/>
    </row>
    <row r="21" s="1" customFormat="1" ht="25" customHeight="1" spans="1:26">
      <c r="A21" s="84">
        <f t="shared" si="1"/>
        <v>13</v>
      </c>
      <c r="B21" s="85" t="s">
        <v>61</v>
      </c>
      <c r="C21" s="86"/>
      <c r="D21" s="86"/>
      <c r="E21" s="87"/>
      <c r="F21" s="94" t="s">
        <v>62</v>
      </c>
      <c r="G21" s="89">
        <v>0.5</v>
      </c>
      <c r="H21" s="90">
        <f>I21-1</f>
        <v>16.5</v>
      </c>
      <c r="I21" s="116">
        <f>J21-1</f>
        <v>17.5</v>
      </c>
      <c r="J21" s="117">
        <v>18.5</v>
      </c>
      <c r="K21" s="116">
        <f t="shared" ref="K21:N21" si="18">J21+1</f>
        <v>19.5</v>
      </c>
      <c r="L21" s="116">
        <f>K21+1.25</f>
        <v>20.75</v>
      </c>
      <c r="M21" s="116">
        <f t="shared" si="18"/>
        <v>21.75</v>
      </c>
      <c r="N21" s="116">
        <f t="shared" si="18"/>
        <v>22.75</v>
      </c>
      <c r="O21" s="37"/>
      <c r="P21" s="37"/>
      <c r="Q21" s="37"/>
      <c r="R21" s="38"/>
      <c r="S21" s="37"/>
      <c r="T21" s="37"/>
      <c r="U21" s="37"/>
      <c r="V21" s="38"/>
      <c r="W21" s="37"/>
      <c r="X21" s="37"/>
      <c r="Y21" s="41"/>
      <c r="Z21" s="39"/>
    </row>
    <row r="22" s="1" customFormat="1" ht="25" customHeight="1" spans="1:26">
      <c r="A22" s="84">
        <f t="shared" si="1"/>
        <v>14</v>
      </c>
      <c r="B22" s="85" t="s">
        <v>63</v>
      </c>
      <c r="C22" s="86"/>
      <c r="D22" s="86"/>
      <c r="E22" s="87"/>
      <c r="F22" s="94" t="s">
        <v>64</v>
      </c>
      <c r="G22" s="89">
        <v>0.25</v>
      </c>
      <c r="H22" s="90">
        <f>I22-1</f>
        <v>16.5</v>
      </c>
      <c r="I22" s="116">
        <f>J22-1</f>
        <v>17.5</v>
      </c>
      <c r="J22" s="117">
        <v>18.5</v>
      </c>
      <c r="K22" s="116">
        <f t="shared" ref="K22:N22" si="19">J22+1</f>
        <v>19.5</v>
      </c>
      <c r="L22" s="116">
        <f>K22+1.25</f>
        <v>20.75</v>
      </c>
      <c r="M22" s="116">
        <f t="shared" si="19"/>
        <v>21.75</v>
      </c>
      <c r="N22" s="116">
        <f t="shared" si="19"/>
        <v>22.75</v>
      </c>
      <c r="O22" s="37"/>
      <c r="P22" s="38"/>
      <c r="Q22" s="37"/>
      <c r="R22" s="38"/>
      <c r="S22" s="37"/>
      <c r="T22" s="38"/>
      <c r="U22" s="37"/>
      <c r="V22" s="38"/>
      <c r="W22" s="37"/>
      <c r="X22" s="37"/>
      <c r="Y22" s="41"/>
      <c r="Z22" s="39"/>
    </row>
    <row r="23" s="1" customFormat="1" ht="25" customHeight="1" spans="1:26">
      <c r="A23" s="84">
        <f t="shared" si="1"/>
        <v>15</v>
      </c>
      <c r="B23" s="85" t="s">
        <v>65</v>
      </c>
      <c r="C23" s="86"/>
      <c r="D23" s="86"/>
      <c r="E23" s="87"/>
      <c r="F23" s="94" t="s">
        <v>66</v>
      </c>
      <c r="G23" s="89">
        <v>0.25</v>
      </c>
      <c r="H23" s="90">
        <f>I23</f>
        <v>30.5</v>
      </c>
      <c r="I23" s="116">
        <f>J23-0.5</f>
        <v>30.5</v>
      </c>
      <c r="J23" s="117">
        <v>31</v>
      </c>
      <c r="K23" s="116">
        <f t="shared" ref="K23:N23" si="20">J23+0.5</f>
        <v>31.5</v>
      </c>
      <c r="L23" s="116">
        <f t="shared" si="20"/>
        <v>32</v>
      </c>
      <c r="M23" s="116">
        <f t="shared" si="20"/>
        <v>32.5</v>
      </c>
      <c r="N23" s="116">
        <f t="shared" si="20"/>
        <v>33</v>
      </c>
      <c r="O23" s="37"/>
      <c r="P23" s="37"/>
      <c r="Q23" s="37"/>
      <c r="R23" s="38"/>
      <c r="S23" s="37"/>
      <c r="T23" s="37"/>
      <c r="U23" s="37"/>
      <c r="V23" s="38"/>
      <c r="W23" s="37"/>
      <c r="X23" s="37"/>
      <c r="Y23" s="41"/>
      <c r="Z23" s="39"/>
    </row>
    <row r="24" s="1" customFormat="1" ht="25" customHeight="1" spans="1:26">
      <c r="A24" s="84">
        <f t="shared" si="1"/>
        <v>16</v>
      </c>
      <c r="B24" s="85" t="s">
        <v>67</v>
      </c>
      <c r="C24" s="86"/>
      <c r="D24" s="86"/>
      <c r="E24" s="87"/>
      <c r="F24" s="94" t="s">
        <v>68</v>
      </c>
      <c r="G24" s="89">
        <v>0.25</v>
      </c>
      <c r="H24" s="90">
        <f>I24-0.25</f>
        <v>9.25</v>
      </c>
      <c r="I24" s="116">
        <f>J24-0.25</f>
        <v>9.5</v>
      </c>
      <c r="J24" s="117">
        <v>9.75</v>
      </c>
      <c r="K24" s="116">
        <f t="shared" ref="K24:N24" si="21">J24+0.25</f>
        <v>10</v>
      </c>
      <c r="L24" s="116">
        <f t="shared" si="21"/>
        <v>10.25</v>
      </c>
      <c r="M24" s="116">
        <f t="shared" si="21"/>
        <v>10.5</v>
      </c>
      <c r="N24" s="116">
        <f t="shared" si="21"/>
        <v>10.75</v>
      </c>
      <c r="O24" s="37"/>
      <c r="P24" s="37"/>
      <c r="Q24" s="37"/>
      <c r="R24" s="38"/>
      <c r="S24" s="37"/>
      <c r="T24" s="37"/>
      <c r="U24" s="37"/>
      <c r="V24" s="38"/>
      <c r="W24" s="37"/>
      <c r="X24" s="37"/>
      <c r="Y24" s="41"/>
      <c r="Z24" s="39"/>
    </row>
    <row r="25" s="1" customFormat="1" ht="25" customHeight="1" spans="1:26">
      <c r="A25" s="84">
        <f t="shared" si="1"/>
        <v>17</v>
      </c>
      <c r="B25" s="85" t="s">
        <v>69</v>
      </c>
      <c r="C25" s="86"/>
      <c r="D25" s="86"/>
      <c r="E25" s="87"/>
      <c r="F25" s="96" t="s">
        <v>70</v>
      </c>
      <c r="G25" s="89">
        <v>0.25</v>
      </c>
      <c r="H25" s="90">
        <f>I25-0.5</f>
        <v>12.25</v>
      </c>
      <c r="I25" s="116">
        <f>J25</f>
        <v>12.75</v>
      </c>
      <c r="J25" s="117">
        <v>12.75</v>
      </c>
      <c r="K25" s="116">
        <f t="shared" ref="K25:N25" si="22">J25+0.5</f>
        <v>13.25</v>
      </c>
      <c r="L25" s="116">
        <f>K25</f>
        <v>13.25</v>
      </c>
      <c r="M25" s="116">
        <f t="shared" si="22"/>
        <v>13.75</v>
      </c>
      <c r="N25" s="116">
        <f t="shared" si="22"/>
        <v>14.25</v>
      </c>
      <c r="O25" s="37"/>
      <c r="P25" s="38"/>
      <c r="Q25" s="37"/>
      <c r="R25" s="38"/>
      <c r="S25" s="37"/>
      <c r="T25" s="38"/>
      <c r="U25" s="37"/>
      <c r="V25" s="38"/>
      <c r="W25" s="37"/>
      <c r="X25" s="37"/>
      <c r="Y25" s="41"/>
      <c r="Z25" s="39"/>
    </row>
    <row r="26" s="1" customFormat="1" customHeight="1" spans="14:26"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="1" customFormat="1" customHeight="1" spans="14:26"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="1" customFormat="1" customHeight="1" spans="14:26"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="1" customFormat="1" customHeight="1" spans="14:26"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="1" customFormat="1" customHeight="1" spans="14:26"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="1" customFormat="1" customHeight="1" spans="14:26"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="1" customFormat="1" customHeight="1" spans="14:26"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="1" customFormat="1" customHeight="1" spans="14:26"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="1" customFormat="1" customHeight="1" spans="14:26"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="1" customFormat="1" customHeight="1" spans="14:26"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="1" customFormat="1" customHeight="1" spans="14:26"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="1" customFormat="1" customHeight="1" spans="14:26"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</sheetData>
  <mergeCells count="47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K11">
    <cfRule type="notContainsBlanks" dxfId="0" priority="5">
      <formula>LEN(TRIM(K11))&gt;0</formula>
    </cfRule>
  </conditionalFormatting>
  <conditionalFormatting sqref="K12">
    <cfRule type="notContainsBlanks" dxfId="0" priority="4">
      <formula>LEN(TRIM(K12))&gt;0</formula>
    </cfRule>
  </conditionalFormatting>
  <conditionalFormatting sqref="K13">
    <cfRule type="notContainsBlanks" dxfId="0" priority="3">
      <formula>LEN(TRIM(K13))&gt;0</formula>
    </cfRule>
  </conditionalFormatting>
  <conditionalFormatting sqref="K14">
    <cfRule type="notContainsBlanks" dxfId="0" priority="2">
      <formula>LEN(TRIM(K14))&gt;0</formula>
    </cfRule>
  </conditionalFormatting>
  <conditionalFormatting sqref="K23">
    <cfRule type="notContainsBlanks" dxfId="0" priority="6">
      <formula>LEN(TRIM(K23))&gt;0</formula>
    </cfRule>
  </conditionalFormatting>
  <conditionalFormatting sqref="K24">
    <cfRule type="notContainsBlanks" dxfId="0" priority="1">
      <formula>LEN(TRIM(K24))&gt;0</formula>
    </cfRule>
  </conditionalFormatting>
  <conditionalFormatting sqref="O9:O25">
    <cfRule type="notContainsBlanks" dxfId="0" priority="9">
      <formula>LEN(TRIM(O9))&gt;0</formula>
    </cfRule>
  </conditionalFormatting>
  <conditionalFormatting sqref="S9:S25">
    <cfRule type="notContainsBlanks" dxfId="0" priority="8">
      <formula>LEN(TRIM(S9))&gt;0</formula>
    </cfRule>
  </conditionalFormatting>
  <conditionalFormatting sqref="W9:W25">
    <cfRule type="notContainsBlanks" dxfId="0" priority="7">
      <formula>LEN(TRIM(W9))&gt;0</formula>
    </cfRule>
  </conditionalFormatting>
  <conditionalFormatting sqref="K9:K10 K15:K22 K25">
    <cfRule type="notContainsBlanks" dxfId="0" priority="10">
      <formula>LEN(TRIM(K9))&gt;0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7"/>
  <sheetViews>
    <sheetView view="pageBreakPreview" zoomScale="70" zoomScaleNormal="55" workbookViewId="0">
      <selection activeCell="Q22" sqref="Q22"/>
    </sheetView>
  </sheetViews>
  <sheetFormatPr defaultColWidth="12.8318584070796" defaultRowHeight="15.75" customHeight="1"/>
  <cols>
    <col min="1" max="1" width="4.16814159292035" style="1" customWidth="1"/>
    <col min="2" max="2" width="16.1681415929204" style="1" customWidth="1"/>
    <col min="3" max="3" width="25.1681415929204" style="1" customWidth="1"/>
    <col min="4" max="4" width="20.1681415929204" style="1" customWidth="1"/>
    <col min="5" max="5" width="19.1681415929204" style="1" customWidth="1"/>
    <col min="6" max="6" width="35.4424778761062" style="1" customWidth="1"/>
    <col min="7" max="7" width="11" style="1" customWidth="1"/>
    <col min="8" max="8" width="8.83185840707965" style="1" hidden="1" customWidth="1"/>
    <col min="9" max="9" width="10.1681415929204" style="1" customWidth="1"/>
    <col min="10" max="10" width="10.8318584070796" style="1" customWidth="1"/>
    <col min="11" max="14" width="8.83185840707965" style="1" customWidth="1"/>
    <col min="15" max="15" width="5.83185840707965" style="1" customWidth="1"/>
    <col min="16" max="18" width="8.83185840707965" style="1" customWidth="1"/>
    <col min="19" max="19" width="5.50442477876106" style="1" customWidth="1"/>
    <col min="20" max="20" width="8.83185840707965" style="1" customWidth="1"/>
    <col min="21" max="22" width="8.50442477876106" style="1" customWidth="1"/>
    <col min="23" max="23" width="6.83185840707965" style="1" customWidth="1"/>
    <col min="24" max="24" width="10.1681415929204" style="1" customWidth="1"/>
    <col min="25" max="25" width="28.8318584070796" style="1" customWidth="1"/>
    <col min="26" max="16384" width="12.8318584070796" style="1"/>
  </cols>
  <sheetData>
    <row r="1" s="1" customFormat="1" ht="30" customHeight="1" spans="1:26">
      <c r="A1" s="47" t="s">
        <v>0</v>
      </c>
      <c r="B1" s="48"/>
      <c r="C1" s="48"/>
      <c r="D1" s="49"/>
      <c r="E1" s="50" t="s">
        <v>1</v>
      </c>
      <c r="F1" s="51"/>
      <c r="G1" s="52" t="s">
        <v>2</v>
      </c>
      <c r="H1" s="53"/>
      <c r="I1" s="97" t="s">
        <v>3</v>
      </c>
      <c r="J1" s="50"/>
      <c r="K1" s="52">
        <v>0</v>
      </c>
      <c r="L1" s="98"/>
      <c r="M1" s="98"/>
      <c r="N1" s="53"/>
      <c r="O1" s="25"/>
      <c r="P1" s="25"/>
      <c r="Q1" s="25"/>
      <c r="R1" s="25"/>
      <c r="S1" s="25"/>
      <c r="T1" s="25"/>
      <c r="U1" s="25"/>
      <c r="V1" s="25"/>
      <c r="W1" s="25"/>
      <c r="X1" s="25"/>
      <c r="Y1" s="39"/>
      <c r="Z1" s="39"/>
    </row>
    <row r="2" s="1" customFormat="1" customHeight="1" spans="1:26">
      <c r="A2" s="54" t="s">
        <v>4</v>
      </c>
      <c r="B2" s="55"/>
      <c r="C2" s="56" t="s">
        <v>5</v>
      </c>
      <c r="D2" s="57" t="s">
        <v>6</v>
      </c>
      <c r="E2" s="58" t="s">
        <v>7</v>
      </c>
      <c r="F2" s="58"/>
      <c r="G2" s="59"/>
      <c r="H2" s="60" t="s">
        <v>8</v>
      </c>
      <c r="I2" s="60"/>
      <c r="J2" s="60"/>
      <c r="K2" s="99" t="s">
        <v>9</v>
      </c>
      <c r="L2" s="100"/>
      <c r="M2" s="100"/>
      <c r="N2" s="101"/>
      <c r="O2" s="28"/>
      <c r="P2" s="28"/>
      <c r="Q2" s="28"/>
      <c r="R2" s="28"/>
      <c r="S2" s="28"/>
      <c r="T2" s="28"/>
      <c r="U2" s="28"/>
      <c r="V2" s="28"/>
      <c r="W2" s="28"/>
      <c r="X2" s="28"/>
      <c r="Y2" s="39"/>
      <c r="Z2" s="39"/>
    </row>
    <row r="3" s="1" customFormat="1" customHeight="1" spans="1:26">
      <c r="A3" s="61" t="s">
        <v>10</v>
      </c>
      <c r="B3" s="62"/>
      <c r="C3" s="63">
        <v>45525</v>
      </c>
      <c r="D3" s="64" t="s">
        <v>11</v>
      </c>
      <c r="E3" s="65" t="s">
        <v>12</v>
      </c>
      <c r="F3" s="65"/>
      <c r="G3" s="66"/>
      <c r="H3" s="67"/>
      <c r="I3" s="67"/>
      <c r="J3" s="67"/>
      <c r="K3" s="99"/>
      <c r="L3" s="100"/>
      <c r="M3" s="100"/>
      <c r="N3" s="101"/>
      <c r="O3" s="28"/>
      <c r="P3" s="28"/>
      <c r="Q3" s="28"/>
      <c r="R3" s="28"/>
      <c r="S3" s="28"/>
      <c r="T3" s="28"/>
      <c r="U3" s="28"/>
      <c r="V3" s="28"/>
      <c r="W3" s="28"/>
      <c r="X3" s="28"/>
      <c r="Y3" s="39"/>
      <c r="Z3" s="39"/>
    </row>
    <row r="4" s="1" customFormat="1" customHeight="1" spans="1:26">
      <c r="A4" s="61" t="s">
        <v>13</v>
      </c>
      <c r="B4" s="62"/>
      <c r="C4" s="63" t="s">
        <v>14</v>
      </c>
      <c r="D4" s="64" t="s">
        <v>15</v>
      </c>
      <c r="E4" s="65" t="s">
        <v>16</v>
      </c>
      <c r="F4" s="65"/>
      <c r="G4" s="68"/>
      <c r="H4" s="67"/>
      <c r="I4" s="67"/>
      <c r="J4" s="67"/>
      <c r="K4" s="102"/>
      <c r="L4" s="103"/>
      <c r="M4" s="103"/>
      <c r="N4" s="104"/>
      <c r="O4" s="28"/>
      <c r="P4" s="28"/>
      <c r="Q4" s="28"/>
      <c r="R4" s="28"/>
      <c r="S4" s="28"/>
      <c r="T4" s="28"/>
      <c r="U4" s="28"/>
      <c r="V4" s="28"/>
      <c r="W4" s="28"/>
      <c r="X4" s="28"/>
      <c r="Y4" s="39"/>
      <c r="Z4" s="39"/>
    </row>
    <row r="5" s="1" customFormat="1" customHeight="1" spans="1:26">
      <c r="A5" s="61" t="s">
        <v>17</v>
      </c>
      <c r="B5" s="62"/>
      <c r="C5" s="63" t="s">
        <v>18</v>
      </c>
      <c r="D5" s="64" t="s">
        <v>19</v>
      </c>
      <c r="E5" s="65" t="s">
        <v>20</v>
      </c>
      <c r="F5" s="65"/>
      <c r="G5" s="68"/>
      <c r="H5" s="69" t="s">
        <v>21</v>
      </c>
      <c r="I5" s="105"/>
      <c r="J5" s="106"/>
      <c r="K5" s="107" t="s">
        <v>22</v>
      </c>
      <c r="L5" s="107"/>
      <c r="M5" s="107"/>
      <c r="N5" s="108"/>
      <c r="O5" s="28"/>
      <c r="P5" s="28"/>
      <c r="Q5" s="28"/>
      <c r="R5" s="28"/>
      <c r="S5" s="28"/>
      <c r="T5" s="28"/>
      <c r="U5" s="28"/>
      <c r="V5" s="28"/>
      <c r="W5" s="28"/>
      <c r="X5" s="28"/>
      <c r="Y5" s="39"/>
      <c r="Z5" s="39"/>
    </row>
    <row r="6" s="1" customFormat="1" customHeight="1" spans="1:26">
      <c r="A6" s="70" t="s">
        <v>23</v>
      </c>
      <c r="B6" s="71"/>
      <c r="C6" s="72" t="s">
        <v>24</v>
      </c>
      <c r="D6" s="73" t="s">
        <v>25</v>
      </c>
      <c r="E6" s="74" t="s">
        <v>26</v>
      </c>
      <c r="F6" s="74"/>
      <c r="G6" s="75"/>
      <c r="H6" s="76" t="s">
        <v>27</v>
      </c>
      <c r="I6" s="109"/>
      <c r="J6" s="110"/>
      <c r="K6" s="111">
        <v>0</v>
      </c>
      <c r="L6" s="111"/>
      <c r="M6" s="111"/>
      <c r="N6" s="112"/>
      <c r="O6" s="28"/>
      <c r="P6" s="28"/>
      <c r="Q6" s="28"/>
      <c r="R6" s="28"/>
      <c r="S6" s="28"/>
      <c r="T6" s="28"/>
      <c r="U6" s="28"/>
      <c r="V6" s="28"/>
      <c r="W6" s="28"/>
      <c r="X6" s="40"/>
      <c r="Y6" s="39"/>
      <c r="Z6" s="39"/>
    </row>
    <row r="7" s="1" customFormat="1" customHeight="1" spans="1:26">
      <c r="A7" s="77"/>
      <c r="B7" s="78" t="s">
        <v>28</v>
      </c>
      <c r="C7" s="79"/>
      <c r="D7" s="79"/>
      <c r="E7" s="79"/>
      <c r="F7" s="80" t="s">
        <v>29</v>
      </c>
      <c r="G7" s="80" t="s">
        <v>29</v>
      </c>
      <c r="H7" s="80" t="s">
        <v>30</v>
      </c>
      <c r="I7" s="113" t="s">
        <v>31</v>
      </c>
      <c r="J7" s="113" t="s">
        <v>32</v>
      </c>
      <c r="K7" s="113" t="s">
        <v>33</v>
      </c>
      <c r="L7" s="113" t="s">
        <v>34</v>
      </c>
      <c r="M7" s="113" t="s">
        <v>35</v>
      </c>
      <c r="N7" s="113" t="s">
        <v>36</v>
      </c>
      <c r="O7" s="33"/>
      <c r="P7" s="33"/>
      <c r="Q7" s="34"/>
      <c r="R7" s="33"/>
      <c r="S7" s="33"/>
      <c r="T7" s="33"/>
      <c r="U7" s="34"/>
      <c r="V7" s="33"/>
      <c r="W7" s="33"/>
      <c r="X7" s="34"/>
      <c r="Y7" s="36"/>
      <c r="Z7" s="39"/>
    </row>
    <row r="8" s="1" customFormat="1" ht="15" customHeight="1" spans="1:26">
      <c r="A8" s="81"/>
      <c r="B8" s="82"/>
      <c r="C8" s="82"/>
      <c r="D8" s="82"/>
      <c r="E8" s="82"/>
      <c r="F8" s="83"/>
      <c r="G8" s="83"/>
      <c r="H8" s="83"/>
      <c r="I8" s="114"/>
      <c r="J8" s="114"/>
      <c r="K8" s="114"/>
      <c r="L8" s="114"/>
      <c r="M8" s="114"/>
      <c r="N8" s="114"/>
      <c r="O8" s="35"/>
      <c r="P8" s="36"/>
      <c r="Q8" s="36"/>
      <c r="R8" s="36"/>
      <c r="S8" s="35"/>
      <c r="T8" s="36"/>
      <c r="U8" s="36"/>
      <c r="V8" s="36"/>
      <c r="W8" s="35"/>
      <c r="X8" s="36"/>
      <c r="Y8" s="36"/>
      <c r="Z8" s="39"/>
    </row>
    <row r="9" s="1" customFormat="1" ht="25" customHeight="1" spans="1:26">
      <c r="A9" s="84">
        <v>1</v>
      </c>
      <c r="B9" s="85" t="s">
        <v>37</v>
      </c>
      <c r="C9" s="86"/>
      <c r="D9" s="86"/>
      <c r="E9" s="87"/>
      <c r="F9" s="88" t="s">
        <v>38</v>
      </c>
      <c r="G9" s="89">
        <v>0.25</v>
      </c>
      <c r="H9" s="90">
        <f>I9-0.25</f>
        <v>41.025</v>
      </c>
      <c r="I9" s="115">
        <f>'XS-XXL'!I9*2.54</f>
        <v>41.275</v>
      </c>
      <c r="J9" s="115">
        <f>'XS-XXL'!J9*2.54</f>
        <v>41.91</v>
      </c>
      <c r="K9" s="115">
        <f>'XS-XXL'!K9*2.54</f>
        <v>42.545</v>
      </c>
      <c r="L9" s="115">
        <f>'XS-XXL'!L9*2.54</f>
        <v>43.18</v>
      </c>
      <c r="M9" s="115">
        <f>'XS-XXL'!M9*2.54</f>
        <v>43.815</v>
      </c>
      <c r="N9" s="115">
        <f>'XS-XXL'!N9*2.54</f>
        <v>44.45</v>
      </c>
      <c r="O9" s="37"/>
      <c r="P9" s="37"/>
      <c r="Q9" s="37"/>
      <c r="R9" s="38"/>
      <c r="S9" s="37"/>
      <c r="T9" s="37"/>
      <c r="U9" s="37"/>
      <c r="V9" s="38"/>
      <c r="W9" s="37"/>
      <c r="X9" s="37"/>
      <c r="Y9" s="41"/>
      <c r="Z9" s="39"/>
    </row>
    <row r="10" s="1" customFormat="1" ht="25" customHeight="1" spans="1:26">
      <c r="A10" s="84">
        <f t="shared" ref="A10:A25" si="0">A9+1</f>
        <v>2</v>
      </c>
      <c r="B10" s="85" t="s">
        <v>39</v>
      </c>
      <c r="C10" s="86"/>
      <c r="D10" s="86"/>
      <c r="E10" s="91"/>
      <c r="F10" s="92" t="s">
        <v>40</v>
      </c>
      <c r="G10" s="93">
        <v>0.125</v>
      </c>
      <c r="H10" s="90">
        <f t="shared" ref="H10:H14" si="1">I10-0.125</f>
        <v>15.75</v>
      </c>
      <c r="I10" s="115">
        <f>'XS-XXL'!I10*2.54</f>
        <v>15.875</v>
      </c>
      <c r="J10" s="115">
        <f>'XS-XXL'!J10*2.54</f>
        <v>15.875</v>
      </c>
      <c r="K10" s="115">
        <f>'XS-XXL'!K10*2.54</f>
        <v>15.875</v>
      </c>
      <c r="L10" s="115">
        <f>'XS-XXL'!L10*2.54</f>
        <v>15.875</v>
      </c>
      <c r="M10" s="115">
        <f>'XS-XXL'!M10*2.54</f>
        <v>15.875</v>
      </c>
      <c r="N10" s="115">
        <f>'XS-XXL'!N10*2.54</f>
        <v>15.875</v>
      </c>
      <c r="O10" s="37"/>
      <c r="P10" s="37"/>
      <c r="Q10" s="37"/>
      <c r="R10" s="38"/>
      <c r="S10" s="37"/>
      <c r="T10" s="37"/>
      <c r="U10" s="37"/>
      <c r="V10" s="38"/>
      <c r="W10" s="37"/>
      <c r="X10" s="37"/>
      <c r="Y10" s="41"/>
      <c r="Z10" s="39"/>
    </row>
    <row r="11" s="1" customFormat="1" ht="25" customHeight="1" spans="1:26">
      <c r="A11" s="84">
        <f t="shared" si="0"/>
        <v>3</v>
      </c>
      <c r="B11" s="85" t="s">
        <v>41</v>
      </c>
      <c r="C11" s="86"/>
      <c r="D11" s="86"/>
      <c r="E11" s="91"/>
      <c r="F11" s="92" t="s">
        <v>42</v>
      </c>
      <c r="G11" s="93">
        <v>0.125</v>
      </c>
      <c r="H11" s="90">
        <f t="shared" si="1"/>
        <v>18.29</v>
      </c>
      <c r="I11" s="115">
        <f>'XS-XXL'!I11*2.54</f>
        <v>18.415</v>
      </c>
      <c r="J11" s="115">
        <f>'XS-XXL'!J11*2.54</f>
        <v>18.415</v>
      </c>
      <c r="K11" s="115">
        <f>'XS-XXL'!K11*2.54</f>
        <v>18.415</v>
      </c>
      <c r="L11" s="115">
        <f>'XS-XXL'!L11*2.54</f>
        <v>18.415</v>
      </c>
      <c r="M11" s="115">
        <f>'XS-XXL'!M11*2.54</f>
        <v>18.415</v>
      </c>
      <c r="N11" s="115">
        <f>'XS-XXL'!N11*2.54</f>
        <v>18.415</v>
      </c>
      <c r="O11" s="37"/>
      <c r="P11" s="37"/>
      <c r="Q11" s="37"/>
      <c r="R11" s="38"/>
      <c r="S11" s="37"/>
      <c r="T11" s="37"/>
      <c r="U11" s="37"/>
      <c r="V11" s="38"/>
      <c r="W11" s="37"/>
      <c r="X11" s="37"/>
      <c r="Y11" s="41"/>
      <c r="Z11" s="39"/>
    </row>
    <row r="12" s="1" customFormat="1" ht="25" customHeight="1" spans="1:26">
      <c r="A12" s="84">
        <f t="shared" si="0"/>
        <v>4</v>
      </c>
      <c r="B12" s="85" t="s">
        <v>43</v>
      </c>
      <c r="C12" s="86"/>
      <c r="D12" s="86"/>
      <c r="E12" s="87"/>
      <c r="F12" s="94" t="s">
        <v>44</v>
      </c>
      <c r="G12" s="89">
        <v>0.25</v>
      </c>
      <c r="H12" s="90">
        <f>I12-0.25</f>
        <v>41.025</v>
      </c>
      <c r="I12" s="115">
        <f>'XS-XXL'!I12*2.54</f>
        <v>41.275</v>
      </c>
      <c r="J12" s="115">
        <f>'XS-XXL'!J12*2.54</f>
        <v>41.91</v>
      </c>
      <c r="K12" s="115">
        <f>'XS-XXL'!K12*2.54</f>
        <v>42.545</v>
      </c>
      <c r="L12" s="115">
        <f>'XS-XXL'!L12*2.54</f>
        <v>43.18</v>
      </c>
      <c r="M12" s="115">
        <f>'XS-XXL'!M12*2.54</f>
        <v>43.815</v>
      </c>
      <c r="N12" s="115">
        <f>'XS-XXL'!N12*2.54</f>
        <v>44.45</v>
      </c>
      <c r="O12" s="37"/>
      <c r="P12" s="37"/>
      <c r="Q12" s="37"/>
      <c r="R12" s="38"/>
      <c r="S12" s="37"/>
      <c r="T12" s="37"/>
      <c r="U12" s="37"/>
      <c r="V12" s="38"/>
      <c r="W12" s="37"/>
      <c r="X12" s="37"/>
      <c r="Y12" s="41"/>
      <c r="Z12" s="39"/>
    </row>
    <row r="13" s="1" customFormat="1" ht="25" customHeight="1" spans="1:26">
      <c r="A13" s="84">
        <f t="shared" si="0"/>
        <v>5</v>
      </c>
      <c r="B13" s="85" t="s">
        <v>45</v>
      </c>
      <c r="C13" s="86"/>
      <c r="D13" s="86"/>
      <c r="E13" s="91"/>
      <c r="F13" s="92" t="s">
        <v>46</v>
      </c>
      <c r="G13" s="93">
        <v>0.125</v>
      </c>
      <c r="H13" s="90">
        <f t="shared" si="1"/>
        <v>15.75</v>
      </c>
      <c r="I13" s="115">
        <f>'XS-XXL'!I13*2.54</f>
        <v>15.875</v>
      </c>
      <c r="J13" s="115">
        <f>'XS-XXL'!J13*2.54</f>
        <v>15.875</v>
      </c>
      <c r="K13" s="115">
        <f>'XS-XXL'!K13*2.54</f>
        <v>15.875</v>
      </c>
      <c r="L13" s="115">
        <f>'XS-XXL'!L13*2.54</f>
        <v>15.875</v>
      </c>
      <c r="M13" s="115">
        <f>'XS-XXL'!M13*2.54</f>
        <v>15.875</v>
      </c>
      <c r="N13" s="115">
        <f>'XS-XXL'!N13*2.54</f>
        <v>15.875</v>
      </c>
      <c r="O13" s="37"/>
      <c r="P13" s="37"/>
      <c r="Q13" s="37"/>
      <c r="R13" s="38"/>
      <c r="S13" s="37"/>
      <c r="T13" s="37"/>
      <c r="U13" s="37"/>
      <c r="V13" s="38"/>
      <c r="W13" s="37"/>
      <c r="X13" s="37"/>
      <c r="Y13" s="41"/>
      <c r="Z13" s="39"/>
    </row>
    <row r="14" s="1" customFormat="1" ht="25" customHeight="1" spans="1:26">
      <c r="A14" s="84">
        <f t="shared" si="0"/>
        <v>6</v>
      </c>
      <c r="B14" s="85" t="s">
        <v>47</v>
      </c>
      <c r="C14" s="86"/>
      <c r="D14" s="86"/>
      <c r="E14" s="91"/>
      <c r="F14" s="92" t="s">
        <v>48</v>
      </c>
      <c r="G14" s="93">
        <v>0.125</v>
      </c>
      <c r="H14" s="90">
        <f t="shared" si="1"/>
        <v>17.655</v>
      </c>
      <c r="I14" s="115">
        <f>'XS-XXL'!I14*2.54</f>
        <v>17.78</v>
      </c>
      <c r="J14" s="115">
        <f>'XS-XXL'!J14*2.54</f>
        <v>17.78</v>
      </c>
      <c r="K14" s="115">
        <f>'XS-XXL'!K14*2.54</f>
        <v>17.78</v>
      </c>
      <c r="L14" s="115">
        <f>'XS-XXL'!L14*2.54</f>
        <v>17.78</v>
      </c>
      <c r="M14" s="115">
        <f>'XS-XXL'!M14*2.54</f>
        <v>17.78</v>
      </c>
      <c r="N14" s="115">
        <f>'XS-XXL'!N14*2.54</f>
        <v>17.78</v>
      </c>
      <c r="O14" s="37"/>
      <c r="P14" s="37"/>
      <c r="Q14" s="37"/>
      <c r="R14" s="38"/>
      <c r="S14" s="37"/>
      <c r="T14" s="37"/>
      <c r="U14" s="37"/>
      <c r="V14" s="38"/>
      <c r="W14" s="37"/>
      <c r="X14" s="37"/>
      <c r="Y14" s="41"/>
      <c r="Z14" s="39"/>
    </row>
    <row r="15" s="1" customFormat="1" ht="25" customHeight="1" spans="1:26">
      <c r="A15" s="84">
        <f t="shared" si="0"/>
        <v>7</v>
      </c>
      <c r="B15" s="85" t="s">
        <v>49</v>
      </c>
      <c r="C15" s="86"/>
      <c r="D15" s="86"/>
      <c r="E15" s="87"/>
      <c r="F15" s="94" t="s">
        <v>50</v>
      </c>
      <c r="G15" s="89">
        <v>0.25</v>
      </c>
      <c r="H15" s="90">
        <f>I15-0.25</f>
        <v>110.24</v>
      </c>
      <c r="I15" s="115">
        <f>'XS-XXL'!I15*2.54</f>
        <v>110.49</v>
      </c>
      <c r="J15" s="115">
        <f>'XS-XXL'!J15*2.54</f>
        <v>111.76</v>
      </c>
      <c r="K15" s="115">
        <f>'XS-XXL'!K15*2.54</f>
        <v>113.03</v>
      </c>
      <c r="L15" s="115">
        <f>'XS-XXL'!L15*2.54</f>
        <v>114.3</v>
      </c>
      <c r="M15" s="115">
        <f>'XS-XXL'!M15*2.54</f>
        <v>115.57</v>
      </c>
      <c r="N15" s="115">
        <f>'XS-XXL'!N15*2.54</f>
        <v>116.84</v>
      </c>
      <c r="O15" s="37"/>
      <c r="P15" s="37"/>
      <c r="Q15" s="37"/>
      <c r="R15" s="38"/>
      <c r="S15" s="37"/>
      <c r="T15" s="37"/>
      <c r="U15" s="37"/>
      <c r="V15" s="38"/>
      <c r="W15" s="37"/>
      <c r="X15" s="37"/>
      <c r="Y15" s="41"/>
      <c r="Z15" s="39"/>
    </row>
    <row r="16" s="1" customFormat="1" ht="25" customHeight="1" spans="1:26">
      <c r="A16" s="84">
        <f t="shared" si="0"/>
        <v>8</v>
      </c>
      <c r="B16" s="85" t="s">
        <v>51</v>
      </c>
      <c r="C16" s="86"/>
      <c r="D16" s="86"/>
      <c r="E16" s="87"/>
      <c r="F16" s="94" t="s">
        <v>52</v>
      </c>
      <c r="G16" s="89">
        <v>0.25</v>
      </c>
      <c r="H16" s="90">
        <f t="shared" ref="H16:H20" si="2">I16-2</f>
        <v>74.2</v>
      </c>
      <c r="I16" s="115">
        <f>'XS-XXL'!I16*2.54</f>
        <v>76.2</v>
      </c>
      <c r="J16" s="115">
        <f>'XS-XXL'!J16*2.54</f>
        <v>81.28</v>
      </c>
      <c r="K16" s="115">
        <f>'XS-XXL'!K16*2.54</f>
        <v>86.36</v>
      </c>
      <c r="L16" s="115">
        <f>'XS-XXL'!L16*2.54</f>
        <v>92.71</v>
      </c>
      <c r="M16" s="115">
        <f>'XS-XXL'!M16*2.54</f>
        <v>97.79</v>
      </c>
      <c r="N16" s="115">
        <f>'XS-XXL'!N16*2.54</f>
        <v>102.87</v>
      </c>
      <c r="O16" s="37"/>
      <c r="P16" s="37"/>
      <c r="Q16" s="37"/>
      <c r="R16" s="38"/>
      <c r="S16" s="37"/>
      <c r="T16" s="37"/>
      <c r="U16" s="37"/>
      <c r="V16" s="38"/>
      <c r="W16" s="37"/>
      <c r="X16" s="37"/>
      <c r="Y16" s="41"/>
      <c r="Z16" s="39"/>
    </row>
    <row r="17" s="1" customFormat="1" ht="25" customHeight="1" spans="1:26">
      <c r="A17" s="84">
        <f t="shared" si="0"/>
        <v>9</v>
      </c>
      <c r="B17" s="85" t="s">
        <v>53</v>
      </c>
      <c r="C17" s="86"/>
      <c r="D17" s="86"/>
      <c r="E17" s="87"/>
      <c r="F17" s="94" t="s">
        <v>54</v>
      </c>
      <c r="G17" s="89">
        <v>0.25</v>
      </c>
      <c r="H17" s="90">
        <f t="shared" si="2"/>
        <v>59.595</v>
      </c>
      <c r="I17" s="115">
        <f>'XS-XXL'!I17*2.54</f>
        <v>61.595</v>
      </c>
      <c r="J17" s="115">
        <f>'XS-XXL'!J17*2.54</f>
        <v>66.675</v>
      </c>
      <c r="K17" s="115">
        <f>'XS-XXL'!K17*2.54</f>
        <v>71.755</v>
      </c>
      <c r="L17" s="115">
        <f>'XS-XXL'!L17*2.54</f>
        <v>78.105</v>
      </c>
      <c r="M17" s="115">
        <f>'XS-XXL'!M17*2.54</f>
        <v>83.185</v>
      </c>
      <c r="N17" s="115">
        <f>'XS-XXL'!N17*2.54</f>
        <v>88.265</v>
      </c>
      <c r="O17" s="37"/>
      <c r="P17" s="37"/>
      <c r="Q17" s="37"/>
      <c r="R17" s="38"/>
      <c r="S17" s="37"/>
      <c r="T17" s="37"/>
      <c r="U17" s="37"/>
      <c r="V17" s="38"/>
      <c r="W17" s="37"/>
      <c r="X17" s="37"/>
      <c r="Y17" s="41"/>
      <c r="Z17" s="39"/>
    </row>
    <row r="18" s="1" customFormat="1" ht="25" customHeight="1" spans="1:26">
      <c r="A18" s="84">
        <f t="shared" si="0"/>
        <v>10</v>
      </c>
      <c r="B18" s="85" t="s">
        <v>55</v>
      </c>
      <c r="C18" s="86"/>
      <c r="D18" s="86"/>
      <c r="E18" s="87"/>
      <c r="F18" s="94" t="s">
        <v>56</v>
      </c>
      <c r="G18" s="89">
        <v>0.25</v>
      </c>
      <c r="H18" s="90">
        <f t="shared" si="2"/>
        <v>81.82</v>
      </c>
      <c r="I18" s="115">
        <f>'XS-XXL'!I18*2.54</f>
        <v>83.82</v>
      </c>
      <c r="J18" s="115">
        <f>'XS-XXL'!J18*2.54</f>
        <v>88.9</v>
      </c>
      <c r="K18" s="115">
        <f>'XS-XXL'!K18*2.54</f>
        <v>93.98</v>
      </c>
      <c r="L18" s="115">
        <f>'XS-XXL'!L18*2.54</f>
        <v>100.33</v>
      </c>
      <c r="M18" s="115">
        <f>'XS-XXL'!M18*2.54</f>
        <v>105.41</v>
      </c>
      <c r="N18" s="115">
        <f>'XS-XXL'!N18*2.54</f>
        <v>110.49</v>
      </c>
      <c r="O18" s="37"/>
      <c r="P18" s="37"/>
      <c r="Q18" s="37"/>
      <c r="R18" s="38"/>
      <c r="S18" s="37"/>
      <c r="T18" s="37"/>
      <c r="U18" s="37"/>
      <c r="V18" s="38"/>
      <c r="W18" s="37"/>
      <c r="X18" s="37"/>
      <c r="Y18" s="41"/>
      <c r="Z18" s="39"/>
    </row>
    <row r="19" s="1" customFormat="1" ht="25" customHeight="1" spans="1:26">
      <c r="A19" s="84">
        <f t="shared" si="0"/>
        <v>11</v>
      </c>
      <c r="B19" s="85" t="s">
        <v>57</v>
      </c>
      <c r="C19" s="86"/>
      <c r="D19" s="86"/>
      <c r="E19" s="87"/>
      <c r="F19" s="94" t="s">
        <v>58</v>
      </c>
      <c r="G19" s="89">
        <v>0.25</v>
      </c>
      <c r="H19" s="90">
        <f t="shared" si="2"/>
        <v>84.36</v>
      </c>
      <c r="I19" s="115">
        <f>'XS-XXL'!I19*2.54</f>
        <v>86.36</v>
      </c>
      <c r="J19" s="115">
        <f>'XS-XXL'!J19*2.54</f>
        <v>91.44</v>
      </c>
      <c r="K19" s="115">
        <f>'XS-XXL'!K19*2.54</f>
        <v>96.52</v>
      </c>
      <c r="L19" s="115">
        <f>'XS-XXL'!L19*2.54</f>
        <v>102.87</v>
      </c>
      <c r="M19" s="115">
        <f>'XS-XXL'!M19*2.54</f>
        <v>107.95</v>
      </c>
      <c r="N19" s="115">
        <f>'XS-XXL'!N19*2.54</f>
        <v>113.03</v>
      </c>
      <c r="O19" s="37"/>
      <c r="P19" s="37"/>
      <c r="Q19" s="37"/>
      <c r="R19" s="38"/>
      <c r="S19" s="37"/>
      <c r="T19" s="37"/>
      <c r="U19" s="37"/>
      <c r="V19" s="38"/>
      <c r="W19" s="37"/>
      <c r="X19" s="37"/>
      <c r="Y19" s="41"/>
      <c r="Z19" s="39"/>
    </row>
    <row r="20" s="1" customFormat="1" ht="25" customHeight="1" spans="1:26">
      <c r="A20" s="84">
        <f t="shared" si="0"/>
        <v>12</v>
      </c>
      <c r="B20" s="85" t="s">
        <v>59</v>
      </c>
      <c r="C20" s="86"/>
      <c r="D20" s="86"/>
      <c r="E20" s="87"/>
      <c r="F20" s="95" t="s">
        <v>60</v>
      </c>
      <c r="G20" s="89">
        <v>0.5</v>
      </c>
      <c r="H20" s="90">
        <f t="shared" si="2"/>
        <v>85.63</v>
      </c>
      <c r="I20" s="115">
        <f>'XS-XXL'!I20*2.54</f>
        <v>87.63</v>
      </c>
      <c r="J20" s="115">
        <f>'XS-XXL'!J20*2.54</f>
        <v>92.71</v>
      </c>
      <c r="K20" s="115">
        <f>'XS-XXL'!K20*2.54</f>
        <v>97.79</v>
      </c>
      <c r="L20" s="115">
        <f>'XS-XXL'!L20*2.54</f>
        <v>104.14</v>
      </c>
      <c r="M20" s="115">
        <f>'XS-XXL'!M20*2.54</f>
        <v>109.22</v>
      </c>
      <c r="N20" s="115">
        <f>'XS-XXL'!N20*2.54</f>
        <v>114.3</v>
      </c>
      <c r="O20" s="37"/>
      <c r="P20" s="37"/>
      <c r="Q20" s="37"/>
      <c r="R20" s="38"/>
      <c r="S20" s="37"/>
      <c r="T20" s="37"/>
      <c r="U20" s="37"/>
      <c r="V20" s="38"/>
      <c r="W20" s="37"/>
      <c r="X20" s="37"/>
      <c r="Y20" s="41"/>
      <c r="Z20" s="39"/>
    </row>
    <row r="21" s="1" customFormat="1" ht="25" customHeight="1" spans="1:26">
      <c r="A21" s="84">
        <f t="shared" si="0"/>
        <v>13</v>
      </c>
      <c r="B21" s="85" t="s">
        <v>61</v>
      </c>
      <c r="C21" s="86"/>
      <c r="D21" s="86"/>
      <c r="E21" s="87"/>
      <c r="F21" s="94" t="s">
        <v>62</v>
      </c>
      <c r="G21" s="89">
        <v>0.5</v>
      </c>
      <c r="H21" s="90">
        <f>I21-1</f>
        <v>43.45</v>
      </c>
      <c r="I21" s="115">
        <f>'XS-XXL'!I21*2.54</f>
        <v>44.45</v>
      </c>
      <c r="J21" s="115">
        <f>'XS-XXL'!J21*2.54</f>
        <v>46.99</v>
      </c>
      <c r="K21" s="115">
        <f>'XS-XXL'!K21*2.54</f>
        <v>49.53</v>
      </c>
      <c r="L21" s="115">
        <f>'XS-XXL'!L21*2.54</f>
        <v>52.705</v>
      </c>
      <c r="M21" s="115">
        <f>'XS-XXL'!M21*2.54</f>
        <v>55.245</v>
      </c>
      <c r="N21" s="115">
        <f>'XS-XXL'!N21*2.54</f>
        <v>57.785</v>
      </c>
      <c r="O21" s="37"/>
      <c r="P21" s="37"/>
      <c r="Q21" s="37"/>
      <c r="R21" s="38"/>
      <c r="S21" s="37"/>
      <c r="T21" s="37"/>
      <c r="U21" s="37"/>
      <c r="V21" s="38"/>
      <c r="W21" s="37"/>
      <c r="X21" s="37"/>
      <c r="Y21" s="41"/>
      <c r="Z21" s="39"/>
    </row>
    <row r="22" s="1" customFormat="1" ht="25" customHeight="1" spans="1:26">
      <c r="A22" s="84">
        <f t="shared" si="0"/>
        <v>14</v>
      </c>
      <c r="B22" s="85" t="s">
        <v>63</v>
      </c>
      <c r="C22" s="86"/>
      <c r="D22" s="86"/>
      <c r="E22" s="87"/>
      <c r="F22" s="94" t="s">
        <v>64</v>
      </c>
      <c r="G22" s="89">
        <v>0.25</v>
      </c>
      <c r="H22" s="90">
        <f>I22-1</f>
        <v>43.45</v>
      </c>
      <c r="I22" s="115">
        <f>'XS-XXL'!I22*2.54</f>
        <v>44.45</v>
      </c>
      <c r="J22" s="115">
        <f>'XS-XXL'!J22*2.54</f>
        <v>46.99</v>
      </c>
      <c r="K22" s="115">
        <f>'XS-XXL'!K22*2.54</f>
        <v>49.53</v>
      </c>
      <c r="L22" s="115">
        <f>'XS-XXL'!L22*2.54</f>
        <v>52.705</v>
      </c>
      <c r="M22" s="115">
        <f>'XS-XXL'!M22*2.54</f>
        <v>55.245</v>
      </c>
      <c r="N22" s="115">
        <f>'XS-XXL'!N22*2.54</f>
        <v>57.785</v>
      </c>
      <c r="O22" s="37"/>
      <c r="P22" s="38"/>
      <c r="Q22" s="37"/>
      <c r="R22" s="38"/>
      <c r="S22" s="37"/>
      <c r="T22" s="38"/>
      <c r="U22" s="37"/>
      <c r="V22" s="38"/>
      <c r="W22" s="37"/>
      <c r="X22" s="37"/>
      <c r="Y22" s="41"/>
      <c r="Z22" s="39"/>
    </row>
    <row r="23" s="1" customFormat="1" ht="25" customHeight="1" spans="1:26">
      <c r="A23" s="84">
        <f t="shared" si="0"/>
        <v>15</v>
      </c>
      <c r="B23" s="85" t="s">
        <v>65</v>
      </c>
      <c r="C23" s="86"/>
      <c r="D23" s="86"/>
      <c r="E23" s="87"/>
      <c r="F23" s="94" t="s">
        <v>66</v>
      </c>
      <c r="G23" s="89">
        <v>0.25</v>
      </c>
      <c r="H23" s="90">
        <f>I23</f>
        <v>77.47</v>
      </c>
      <c r="I23" s="115">
        <f>'XS-XXL'!I23*2.54</f>
        <v>77.47</v>
      </c>
      <c r="J23" s="115">
        <f>'XS-XXL'!J23*2.54</f>
        <v>78.74</v>
      </c>
      <c r="K23" s="115">
        <f>'XS-XXL'!K23*2.54</f>
        <v>80.01</v>
      </c>
      <c r="L23" s="115">
        <f>'XS-XXL'!L23*2.54</f>
        <v>81.28</v>
      </c>
      <c r="M23" s="115">
        <f>'XS-XXL'!M23*2.54</f>
        <v>82.55</v>
      </c>
      <c r="N23" s="115">
        <f>'XS-XXL'!N23*2.54</f>
        <v>83.82</v>
      </c>
      <c r="O23" s="37"/>
      <c r="P23" s="37"/>
      <c r="Q23" s="37"/>
      <c r="R23" s="38"/>
      <c r="S23" s="37"/>
      <c r="T23" s="37"/>
      <c r="U23" s="37"/>
      <c r="V23" s="38"/>
      <c r="W23" s="37"/>
      <c r="X23" s="37"/>
      <c r="Y23" s="41"/>
      <c r="Z23" s="39"/>
    </row>
    <row r="24" s="1" customFormat="1" ht="25" customHeight="1" spans="1:26">
      <c r="A24" s="84">
        <f t="shared" si="0"/>
        <v>16</v>
      </c>
      <c r="B24" s="85" t="s">
        <v>67</v>
      </c>
      <c r="C24" s="86"/>
      <c r="D24" s="86"/>
      <c r="E24" s="87"/>
      <c r="F24" s="94" t="s">
        <v>68</v>
      </c>
      <c r="G24" s="89">
        <v>0.25</v>
      </c>
      <c r="H24" s="90">
        <f>I24-0.25</f>
        <v>23.88</v>
      </c>
      <c r="I24" s="115">
        <f>'XS-XXL'!I24*2.54</f>
        <v>24.13</v>
      </c>
      <c r="J24" s="115">
        <f>'XS-XXL'!J24*2.54</f>
        <v>24.765</v>
      </c>
      <c r="K24" s="115">
        <f>'XS-XXL'!K24*2.54</f>
        <v>25.4</v>
      </c>
      <c r="L24" s="115">
        <f>'XS-XXL'!L24*2.54</f>
        <v>26.035</v>
      </c>
      <c r="M24" s="115">
        <f>'XS-XXL'!M24*2.54</f>
        <v>26.67</v>
      </c>
      <c r="N24" s="115">
        <f>'XS-XXL'!N24*2.54</f>
        <v>27.305</v>
      </c>
      <c r="O24" s="37"/>
      <c r="P24" s="37"/>
      <c r="Q24" s="37"/>
      <c r="R24" s="38"/>
      <c r="S24" s="37"/>
      <c r="T24" s="37"/>
      <c r="U24" s="37"/>
      <c r="V24" s="38"/>
      <c r="W24" s="37"/>
      <c r="X24" s="37"/>
      <c r="Y24" s="41"/>
      <c r="Z24" s="39"/>
    </row>
    <row r="25" s="1" customFormat="1" ht="25" customHeight="1" spans="1:26">
      <c r="A25" s="84">
        <f t="shared" si="0"/>
        <v>17</v>
      </c>
      <c r="B25" s="85" t="s">
        <v>69</v>
      </c>
      <c r="C25" s="86"/>
      <c r="D25" s="86"/>
      <c r="E25" s="87"/>
      <c r="F25" s="96" t="s">
        <v>70</v>
      </c>
      <c r="G25" s="89">
        <v>0.25</v>
      </c>
      <c r="H25" s="90">
        <f>I25-0.5</f>
        <v>31.885</v>
      </c>
      <c r="I25" s="115">
        <f>'XS-XXL'!I25*2.54</f>
        <v>32.385</v>
      </c>
      <c r="J25" s="115">
        <f>'XS-XXL'!J25*2.54</f>
        <v>32.385</v>
      </c>
      <c r="K25" s="115">
        <f>'XS-XXL'!K25*2.54</f>
        <v>33.655</v>
      </c>
      <c r="L25" s="115">
        <f>'XS-XXL'!L25*2.54</f>
        <v>33.655</v>
      </c>
      <c r="M25" s="115">
        <f>'XS-XXL'!M25*2.54</f>
        <v>34.925</v>
      </c>
      <c r="N25" s="115">
        <f>'XS-XXL'!N25*2.54</f>
        <v>36.195</v>
      </c>
      <c r="O25" s="37"/>
      <c r="P25" s="38"/>
      <c r="Q25" s="37"/>
      <c r="R25" s="38"/>
      <c r="S25" s="37"/>
      <c r="T25" s="38"/>
      <c r="U25" s="37"/>
      <c r="V25" s="38"/>
      <c r="W25" s="37"/>
      <c r="X25" s="37"/>
      <c r="Y25" s="41"/>
      <c r="Z25" s="39"/>
    </row>
    <row r="26" s="1" customFormat="1" customHeight="1" spans="14:26"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="1" customFormat="1" customHeight="1" spans="14:26"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="1" customFormat="1" customHeight="1" spans="14:26"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="1" customFormat="1" customHeight="1" spans="14:26"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="1" customFormat="1" customHeight="1" spans="14:26"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="1" customFormat="1" customHeight="1" spans="14:26"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="1" customFormat="1" customHeight="1" spans="14:26"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="1" customFormat="1" customHeight="1" spans="14:26"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="1" customFormat="1" customHeight="1" spans="14:26"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="1" customFormat="1" customHeight="1" spans="14:26"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="1" customFormat="1" customHeight="1" spans="14:26"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="1" customFormat="1" customHeight="1" spans="14:26"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</sheetData>
  <mergeCells count="47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K9:K25">
    <cfRule type="notContainsBlanks" dxfId="0" priority="10">
      <formula>LEN(TRIM(K9))&gt;0</formula>
    </cfRule>
  </conditionalFormatting>
  <conditionalFormatting sqref="O9:O25">
    <cfRule type="notContainsBlanks" dxfId="0" priority="9">
      <formula>LEN(TRIM(O9))&gt;0</formula>
    </cfRule>
  </conditionalFormatting>
  <conditionalFormatting sqref="S9:S25">
    <cfRule type="notContainsBlanks" dxfId="0" priority="8">
      <formula>LEN(TRIM(S9))&gt;0</formula>
    </cfRule>
  </conditionalFormatting>
  <conditionalFormatting sqref="W9:W25">
    <cfRule type="notContainsBlanks" dxfId="0" priority="7">
      <formula>LEN(TRIM(W9))&gt;0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7"/>
  <sheetViews>
    <sheetView tabSelected="1" view="pageBreakPreview" zoomScale="55" zoomScaleNormal="70" workbookViewId="0">
      <selection activeCell="S20" sqref="S20"/>
    </sheetView>
  </sheetViews>
  <sheetFormatPr defaultColWidth="9.02654867256637" defaultRowHeight="12.75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52.4955752212389" style="1" customWidth="1"/>
    <col min="7" max="7" width="9" style="1" customWidth="1"/>
    <col min="8" max="11" width="12.5486725663717" style="1" customWidth="1"/>
    <col min="12" max="12" width="5.66371681415929" style="1" customWidth="1"/>
    <col min="13" max="15" width="8.66371681415929" style="1" customWidth="1"/>
    <col min="16" max="16" width="5.50442477876106" style="1" customWidth="1"/>
    <col min="17" max="17" width="8.66371681415929" style="1" customWidth="1"/>
    <col min="18" max="19" width="8.50442477876106" style="1" customWidth="1"/>
    <col min="20" max="20" width="6.66371681415929" style="1" customWidth="1"/>
    <col min="21" max="21" width="10.1681415929204" style="1" customWidth="1"/>
    <col min="22" max="22" width="28.6637168141593" style="1" customWidth="1"/>
    <col min="23" max="16384" width="9.02654867256637" style="1"/>
  </cols>
  <sheetData>
    <row r="1" s="1" customFormat="1" ht="30" customHeight="1" spans="1:23">
      <c r="A1" s="2" t="s">
        <v>0</v>
      </c>
      <c r="B1" s="2"/>
      <c r="C1" s="2"/>
      <c r="D1" s="2"/>
      <c r="E1" s="3" t="s">
        <v>1</v>
      </c>
      <c r="F1" s="3"/>
      <c r="G1" s="4" t="s">
        <v>2</v>
      </c>
      <c r="H1" s="5"/>
      <c r="I1" s="23"/>
      <c r="J1" s="23"/>
      <c r="K1" s="24"/>
      <c r="L1" s="25"/>
      <c r="M1" s="25"/>
      <c r="N1" s="25"/>
      <c r="O1" s="25"/>
      <c r="P1" s="25"/>
      <c r="Q1" s="25"/>
      <c r="R1" s="25"/>
      <c r="S1" s="25"/>
      <c r="T1" s="25"/>
      <c r="U1" s="25"/>
      <c r="V1" s="39"/>
      <c r="W1" s="39"/>
    </row>
    <row r="2" s="1" customFormat="1" ht="15.75" customHeight="1" spans="1:23">
      <c r="A2" s="6" t="s">
        <v>4</v>
      </c>
      <c r="B2" s="6"/>
      <c r="C2" s="7" t="s">
        <v>5</v>
      </c>
      <c r="D2" s="8" t="s">
        <v>6</v>
      </c>
      <c r="E2" s="9" t="s">
        <v>7</v>
      </c>
      <c r="F2" s="9"/>
      <c r="G2" s="9"/>
      <c r="H2" s="10"/>
      <c r="I2" s="26"/>
      <c r="J2" s="26"/>
      <c r="K2" s="27"/>
      <c r="L2" s="28"/>
      <c r="M2" s="28"/>
      <c r="N2" s="28"/>
      <c r="O2" s="28"/>
      <c r="P2" s="28"/>
      <c r="Q2" s="28"/>
      <c r="R2" s="28"/>
      <c r="S2" s="28"/>
      <c r="T2" s="28"/>
      <c r="U2" s="28"/>
      <c r="V2" s="39"/>
      <c r="W2" s="39"/>
    </row>
    <row r="3" s="1" customFormat="1" ht="15.75" customHeight="1" spans="1:23">
      <c r="A3" s="6" t="s">
        <v>10</v>
      </c>
      <c r="B3" s="6"/>
      <c r="C3" s="7">
        <v>45525</v>
      </c>
      <c r="D3" s="8" t="s">
        <v>11</v>
      </c>
      <c r="E3" s="9" t="s">
        <v>12</v>
      </c>
      <c r="F3" s="9"/>
      <c r="G3" s="9"/>
      <c r="H3" s="10"/>
      <c r="I3" s="26"/>
      <c r="J3" s="26"/>
      <c r="K3" s="27"/>
      <c r="L3" s="28"/>
      <c r="M3" s="28"/>
      <c r="N3" s="28"/>
      <c r="O3" s="28"/>
      <c r="P3" s="28"/>
      <c r="Q3" s="28"/>
      <c r="R3" s="28"/>
      <c r="S3" s="28"/>
      <c r="T3" s="28"/>
      <c r="U3" s="28"/>
      <c r="V3" s="39"/>
      <c r="W3" s="39"/>
    </row>
    <row r="4" s="1" customFormat="1" ht="15.75" customHeight="1" spans="1:23">
      <c r="A4" s="6" t="s">
        <v>13</v>
      </c>
      <c r="B4" s="6"/>
      <c r="C4" s="7" t="s">
        <v>14</v>
      </c>
      <c r="D4" s="8" t="s">
        <v>15</v>
      </c>
      <c r="E4" s="9" t="s">
        <v>16</v>
      </c>
      <c r="F4" s="9"/>
      <c r="G4" s="9"/>
      <c r="H4" s="10"/>
      <c r="I4" s="26"/>
      <c r="J4" s="26"/>
      <c r="K4" s="27"/>
      <c r="L4" s="28"/>
      <c r="M4" s="28"/>
      <c r="N4" s="28"/>
      <c r="O4" s="28"/>
      <c r="P4" s="28"/>
      <c r="Q4" s="28"/>
      <c r="R4" s="28"/>
      <c r="S4" s="28"/>
      <c r="T4" s="28"/>
      <c r="U4" s="28"/>
      <c r="V4" s="39"/>
      <c r="W4" s="39"/>
    </row>
    <row r="5" s="1" customFormat="1" ht="15.75" customHeight="1" spans="1:23">
      <c r="A5" s="6" t="s">
        <v>17</v>
      </c>
      <c r="B5" s="6"/>
      <c r="C5" s="7" t="s">
        <v>71</v>
      </c>
      <c r="D5" s="8" t="s">
        <v>19</v>
      </c>
      <c r="E5" s="9" t="s">
        <v>20</v>
      </c>
      <c r="F5" s="9"/>
      <c r="G5" s="9"/>
      <c r="H5" s="10"/>
      <c r="I5" s="26"/>
      <c r="J5" s="26"/>
      <c r="K5" s="27"/>
      <c r="L5" s="28"/>
      <c r="M5" s="28"/>
      <c r="N5" s="28"/>
      <c r="O5" s="28"/>
      <c r="P5" s="28"/>
      <c r="Q5" s="28"/>
      <c r="R5" s="28"/>
      <c r="S5" s="28"/>
      <c r="T5" s="28"/>
      <c r="U5" s="28"/>
      <c r="V5" s="39"/>
      <c r="W5" s="39"/>
    </row>
    <row r="6" s="1" customFormat="1" ht="15.75" customHeight="1" spans="1:23">
      <c r="A6" s="6" t="s">
        <v>23</v>
      </c>
      <c r="B6" s="6"/>
      <c r="C6" s="7" t="s">
        <v>72</v>
      </c>
      <c r="D6" s="8" t="s">
        <v>25</v>
      </c>
      <c r="E6" s="9" t="s">
        <v>26</v>
      </c>
      <c r="F6" s="9"/>
      <c r="G6" s="9"/>
      <c r="H6" s="11"/>
      <c r="I6" s="29"/>
      <c r="J6" s="29"/>
      <c r="K6" s="30"/>
      <c r="L6" s="28"/>
      <c r="M6" s="28"/>
      <c r="N6" s="28"/>
      <c r="O6" s="28"/>
      <c r="P6" s="28"/>
      <c r="Q6" s="28"/>
      <c r="R6" s="28"/>
      <c r="S6" s="28"/>
      <c r="T6" s="28"/>
      <c r="U6" s="40"/>
      <c r="V6" s="39"/>
      <c r="W6" s="39"/>
    </row>
    <row r="7" s="1" customFormat="1" ht="15.75" customHeight="1" spans="1:23">
      <c r="A7" s="12" t="s">
        <v>28</v>
      </c>
      <c r="B7" s="12"/>
      <c r="C7" s="12"/>
      <c r="D7" s="12"/>
      <c r="E7" s="12"/>
      <c r="F7" s="12"/>
      <c r="G7" s="13" t="s">
        <v>29</v>
      </c>
      <c r="H7" s="14" t="s">
        <v>73</v>
      </c>
      <c r="I7" s="31" t="s">
        <v>72</v>
      </c>
      <c r="J7" s="32" t="s">
        <v>74</v>
      </c>
      <c r="K7" s="14" t="s">
        <v>75</v>
      </c>
      <c r="L7" s="33"/>
      <c r="M7" s="33"/>
      <c r="N7" s="34"/>
      <c r="O7" s="33"/>
      <c r="P7" s="33"/>
      <c r="Q7" s="33"/>
      <c r="R7" s="34"/>
      <c r="S7" s="33"/>
      <c r="T7" s="33"/>
      <c r="U7" s="34"/>
      <c r="V7" s="36"/>
      <c r="W7" s="39"/>
    </row>
    <row r="8" s="1" customFormat="1" ht="15" customHeight="1" spans="1:23">
      <c r="A8" s="12"/>
      <c r="B8" s="12"/>
      <c r="C8" s="12"/>
      <c r="D8" s="12"/>
      <c r="E8" s="12"/>
      <c r="F8" s="12"/>
      <c r="G8" s="15"/>
      <c r="H8" s="16"/>
      <c r="I8" s="16"/>
      <c r="J8" s="16"/>
      <c r="K8" s="16"/>
      <c r="L8" s="35"/>
      <c r="M8" s="36"/>
      <c r="N8" s="36"/>
      <c r="O8" s="36"/>
      <c r="P8" s="35"/>
      <c r="Q8" s="36"/>
      <c r="R8" s="36"/>
      <c r="S8" s="36"/>
      <c r="T8" s="35"/>
      <c r="U8" s="36"/>
      <c r="V8" s="36"/>
      <c r="W8" s="39"/>
    </row>
    <row r="9" s="1" customFormat="1" ht="30" customHeight="1" spans="1:23">
      <c r="A9" s="17" t="s">
        <v>37</v>
      </c>
      <c r="B9" s="17"/>
      <c r="C9" s="17"/>
      <c r="D9" s="17"/>
      <c r="E9" s="17"/>
      <c r="F9" s="18" t="s">
        <v>76</v>
      </c>
      <c r="G9" s="19">
        <v>0.125</v>
      </c>
      <c r="H9" s="42">
        <v>17</v>
      </c>
      <c r="I9" s="45">
        <v>17.25</v>
      </c>
      <c r="J9" s="45">
        <v>17.5</v>
      </c>
      <c r="K9" s="45">
        <v>17.75</v>
      </c>
      <c r="L9" s="37"/>
      <c r="M9" s="37"/>
      <c r="N9" s="37"/>
      <c r="O9" s="38"/>
      <c r="P9" s="37"/>
      <c r="Q9" s="37"/>
      <c r="R9" s="37"/>
      <c r="S9" s="38"/>
      <c r="T9" s="37"/>
      <c r="U9" s="37"/>
      <c r="V9" s="41"/>
      <c r="W9" s="39"/>
    </row>
    <row r="10" s="1" customFormat="1" ht="30" customHeight="1" spans="1:23">
      <c r="A10" s="17" t="s">
        <v>39</v>
      </c>
      <c r="B10" s="17"/>
      <c r="C10" s="17"/>
      <c r="D10" s="17"/>
      <c r="E10" s="17"/>
      <c r="F10" s="21" t="s">
        <v>77</v>
      </c>
      <c r="G10" s="19">
        <v>0.125</v>
      </c>
      <c r="H10" s="42">
        <v>5.5</v>
      </c>
      <c r="I10" s="45">
        <v>5.625</v>
      </c>
      <c r="J10" s="45">
        <v>5.75</v>
      </c>
      <c r="K10" s="45">
        <v>5.875</v>
      </c>
      <c r="L10" s="37"/>
      <c r="M10" s="37"/>
      <c r="N10" s="37"/>
      <c r="O10" s="38"/>
      <c r="P10" s="37"/>
      <c r="Q10" s="37"/>
      <c r="R10" s="37"/>
      <c r="S10" s="38"/>
      <c r="T10" s="37"/>
      <c r="U10" s="37"/>
      <c r="V10" s="41"/>
      <c r="W10" s="39"/>
    </row>
    <row r="11" s="1" customFormat="1" ht="30" customHeight="1" spans="1:23">
      <c r="A11" s="17" t="s">
        <v>41</v>
      </c>
      <c r="B11" s="17"/>
      <c r="C11" s="17"/>
      <c r="D11" s="17"/>
      <c r="E11" s="17"/>
      <c r="F11" s="21" t="s">
        <v>78</v>
      </c>
      <c r="G11" s="19">
        <v>0.125</v>
      </c>
      <c r="H11" s="42">
        <v>5.5</v>
      </c>
      <c r="I11" s="45">
        <v>5.625</v>
      </c>
      <c r="J11" s="45">
        <v>5.75</v>
      </c>
      <c r="K11" s="45">
        <v>5.875</v>
      </c>
      <c r="L11" s="37"/>
      <c r="M11" s="37"/>
      <c r="N11" s="37"/>
      <c r="O11" s="38"/>
      <c r="P11" s="37"/>
      <c r="Q11" s="37"/>
      <c r="R11" s="37"/>
      <c r="S11" s="38"/>
      <c r="T11" s="37"/>
      <c r="U11" s="37"/>
      <c r="V11" s="41"/>
      <c r="W11" s="39"/>
    </row>
    <row r="12" s="1" customFormat="1" ht="30" customHeight="1" spans="1:23">
      <c r="A12" s="17" t="s">
        <v>43</v>
      </c>
      <c r="B12" s="17"/>
      <c r="C12" s="17"/>
      <c r="D12" s="17"/>
      <c r="E12" s="17"/>
      <c r="F12" s="18" t="s">
        <v>79</v>
      </c>
      <c r="G12" s="19">
        <v>0.125</v>
      </c>
      <c r="H12" s="42">
        <v>16.5</v>
      </c>
      <c r="I12" s="45">
        <v>16.75</v>
      </c>
      <c r="J12" s="45">
        <v>17</v>
      </c>
      <c r="K12" s="45">
        <v>17.25</v>
      </c>
      <c r="L12" s="37"/>
      <c r="M12" s="37"/>
      <c r="N12" s="37"/>
      <c r="O12" s="38"/>
      <c r="P12" s="37"/>
      <c r="Q12" s="37"/>
      <c r="R12" s="37"/>
      <c r="S12" s="38"/>
      <c r="T12" s="37"/>
      <c r="U12" s="37"/>
      <c r="V12" s="41"/>
      <c r="W12" s="39"/>
    </row>
    <row r="13" s="1" customFormat="1" ht="30" customHeight="1" spans="1:23">
      <c r="A13" s="17" t="s">
        <v>45</v>
      </c>
      <c r="B13" s="17"/>
      <c r="C13" s="17"/>
      <c r="D13" s="17"/>
      <c r="E13" s="17"/>
      <c r="F13" s="21" t="s">
        <v>80</v>
      </c>
      <c r="G13" s="19">
        <v>0.125</v>
      </c>
      <c r="H13" s="42">
        <v>5.5</v>
      </c>
      <c r="I13" s="45">
        <v>5.625</v>
      </c>
      <c r="J13" s="45">
        <v>5.75</v>
      </c>
      <c r="K13" s="45">
        <v>5.875</v>
      </c>
      <c r="L13" s="37"/>
      <c r="M13" s="37"/>
      <c r="N13" s="37"/>
      <c r="O13" s="38"/>
      <c r="P13" s="37"/>
      <c r="Q13" s="37"/>
      <c r="R13" s="37"/>
      <c r="S13" s="38"/>
      <c r="T13" s="37"/>
      <c r="U13" s="37"/>
      <c r="V13" s="41"/>
      <c r="W13" s="39"/>
    </row>
    <row r="14" s="1" customFormat="1" ht="30" customHeight="1" spans="1:23">
      <c r="A14" s="17" t="s">
        <v>47</v>
      </c>
      <c r="B14" s="17"/>
      <c r="C14" s="17"/>
      <c r="D14" s="17"/>
      <c r="E14" s="17"/>
      <c r="F14" s="21" t="s">
        <v>81</v>
      </c>
      <c r="G14" s="19">
        <v>0.125</v>
      </c>
      <c r="H14" s="42">
        <v>5.5</v>
      </c>
      <c r="I14" s="45">
        <v>5.625</v>
      </c>
      <c r="J14" s="45">
        <v>5.75</v>
      </c>
      <c r="K14" s="45">
        <v>5.875</v>
      </c>
      <c r="L14" s="37"/>
      <c r="M14" s="37"/>
      <c r="N14" s="37"/>
      <c r="O14" s="38"/>
      <c r="P14" s="37"/>
      <c r="Q14" s="37"/>
      <c r="R14" s="37"/>
      <c r="S14" s="38"/>
      <c r="T14" s="37"/>
      <c r="U14" s="37"/>
      <c r="V14" s="41"/>
      <c r="W14" s="39"/>
    </row>
    <row r="15" s="1" customFormat="1" ht="30" customHeight="1" spans="1:23">
      <c r="A15" s="17" t="s">
        <v>49</v>
      </c>
      <c r="B15" s="17"/>
      <c r="C15" s="17"/>
      <c r="D15" s="17"/>
      <c r="E15" s="17"/>
      <c r="F15" s="18" t="s">
        <v>82</v>
      </c>
      <c r="G15" s="19">
        <v>0.125</v>
      </c>
      <c r="H15" s="42">
        <v>45.25</v>
      </c>
      <c r="I15" s="45">
        <v>45.5</v>
      </c>
      <c r="J15" s="45">
        <v>45.75</v>
      </c>
      <c r="K15" s="45">
        <v>46</v>
      </c>
      <c r="L15" s="37"/>
      <c r="M15" s="37"/>
      <c r="N15" s="37"/>
      <c r="O15" s="38"/>
      <c r="P15" s="37"/>
      <c r="Q15" s="37"/>
      <c r="R15" s="37"/>
      <c r="S15" s="38"/>
      <c r="T15" s="37"/>
      <c r="U15" s="37"/>
      <c r="V15" s="41"/>
      <c r="W15" s="39"/>
    </row>
    <row r="16" s="1" customFormat="1" ht="30" customHeight="1" spans="1:23">
      <c r="A16" s="17" t="s">
        <v>83</v>
      </c>
      <c r="B16" s="17"/>
      <c r="C16" s="17"/>
      <c r="D16" s="17"/>
      <c r="E16" s="17"/>
      <c r="F16" s="22" t="s">
        <v>84</v>
      </c>
      <c r="G16" s="19">
        <v>0.25</v>
      </c>
      <c r="H16" s="43">
        <v>37</v>
      </c>
      <c r="I16" s="45">
        <v>39</v>
      </c>
      <c r="J16" s="46">
        <v>41.5</v>
      </c>
      <c r="K16" s="46">
        <v>44</v>
      </c>
      <c r="L16" s="37"/>
      <c r="M16" s="37"/>
      <c r="N16" s="37"/>
      <c r="O16" s="38"/>
      <c r="P16" s="37"/>
      <c r="Q16" s="37"/>
      <c r="R16" s="37"/>
      <c r="S16" s="38"/>
      <c r="T16" s="37"/>
      <c r="U16" s="37"/>
      <c r="V16" s="41"/>
      <c r="W16" s="39"/>
    </row>
    <row r="17" s="1" customFormat="1" ht="30" customHeight="1" spans="1:23">
      <c r="A17" s="17" t="s">
        <v>85</v>
      </c>
      <c r="B17" s="17"/>
      <c r="C17" s="17"/>
      <c r="D17" s="17"/>
      <c r="E17" s="17"/>
      <c r="F17" s="22" t="s">
        <v>86</v>
      </c>
      <c r="G17" s="19">
        <v>0.25</v>
      </c>
      <c r="H17" s="43">
        <v>33.5</v>
      </c>
      <c r="I17" s="45">
        <v>35.5</v>
      </c>
      <c r="J17" s="46">
        <v>38</v>
      </c>
      <c r="K17" s="46">
        <v>40.5</v>
      </c>
      <c r="L17" s="37"/>
      <c r="M17" s="37"/>
      <c r="N17" s="37"/>
      <c r="O17" s="38"/>
      <c r="P17" s="37"/>
      <c r="Q17" s="37"/>
      <c r="R17" s="37"/>
      <c r="S17" s="38"/>
      <c r="T17" s="37"/>
      <c r="U17" s="37"/>
      <c r="V17" s="41"/>
      <c r="W17" s="39"/>
    </row>
    <row r="18" s="1" customFormat="1" ht="30" customHeight="1" spans="1:23">
      <c r="A18" s="17" t="s">
        <v>87</v>
      </c>
      <c r="B18" s="17"/>
      <c r="C18" s="17"/>
      <c r="D18" s="17"/>
      <c r="E18" s="17"/>
      <c r="F18" s="21" t="s">
        <v>88</v>
      </c>
      <c r="G18" s="19">
        <v>0.25</v>
      </c>
      <c r="H18" s="43">
        <v>41</v>
      </c>
      <c r="I18" s="45">
        <v>43</v>
      </c>
      <c r="J18" s="46">
        <v>45.5</v>
      </c>
      <c r="K18" s="46">
        <v>48</v>
      </c>
      <c r="L18" s="37"/>
      <c r="M18" s="37"/>
      <c r="N18" s="37"/>
      <c r="O18" s="38"/>
      <c r="P18" s="37"/>
      <c r="Q18" s="37"/>
      <c r="R18" s="37"/>
      <c r="S18" s="38"/>
      <c r="T18" s="37"/>
      <c r="U18" s="37"/>
      <c r="V18" s="41"/>
      <c r="W18" s="39"/>
    </row>
    <row r="19" s="1" customFormat="1" ht="30" customHeight="1" spans="1:23">
      <c r="A19" s="17" t="s">
        <v>89</v>
      </c>
      <c r="B19" s="17"/>
      <c r="C19" s="17"/>
      <c r="D19" s="17"/>
      <c r="E19" s="17"/>
      <c r="F19" s="21" t="s">
        <v>90</v>
      </c>
      <c r="G19" s="19">
        <v>0.25</v>
      </c>
      <c r="H19" s="43">
        <v>39.5</v>
      </c>
      <c r="I19" s="45">
        <v>41.5</v>
      </c>
      <c r="J19" s="46">
        <v>44</v>
      </c>
      <c r="K19" s="46">
        <v>46.5</v>
      </c>
      <c r="L19" s="37"/>
      <c r="M19" s="37"/>
      <c r="N19" s="37"/>
      <c r="O19" s="38"/>
      <c r="P19" s="37"/>
      <c r="Q19" s="37"/>
      <c r="R19" s="37"/>
      <c r="S19" s="38"/>
      <c r="T19" s="37"/>
      <c r="U19" s="37"/>
      <c r="V19" s="41"/>
      <c r="W19" s="39"/>
    </row>
    <row r="20" s="1" customFormat="1" ht="30" customHeight="1" spans="1:23">
      <c r="A20" s="17" t="s">
        <v>59</v>
      </c>
      <c r="B20" s="17"/>
      <c r="C20" s="17"/>
      <c r="D20" s="17"/>
      <c r="E20" s="17"/>
      <c r="F20" s="22" t="s">
        <v>91</v>
      </c>
      <c r="G20" s="19">
        <v>0.25</v>
      </c>
      <c r="H20" s="43">
        <v>40</v>
      </c>
      <c r="I20" s="45">
        <v>42</v>
      </c>
      <c r="J20" s="46">
        <v>44.5</v>
      </c>
      <c r="K20" s="46">
        <v>47</v>
      </c>
      <c r="L20" s="37"/>
      <c r="M20" s="37"/>
      <c r="N20" s="37"/>
      <c r="O20" s="38"/>
      <c r="P20" s="37"/>
      <c r="Q20" s="37"/>
      <c r="R20" s="37"/>
      <c r="S20" s="38"/>
      <c r="T20" s="37"/>
      <c r="U20" s="37"/>
      <c r="V20" s="41"/>
      <c r="W20" s="39"/>
    </row>
    <row r="21" s="1" customFormat="1" ht="30" customHeight="1" spans="1:23">
      <c r="A21" s="17" t="s">
        <v>61</v>
      </c>
      <c r="B21" s="17"/>
      <c r="C21" s="17"/>
      <c r="D21" s="17"/>
      <c r="E21" s="17"/>
      <c r="F21" s="22" t="s">
        <v>92</v>
      </c>
      <c r="G21" s="19">
        <v>0.25</v>
      </c>
      <c r="H21" s="42">
        <v>20</v>
      </c>
      <c r="I21" s="45">
        <v>21</v>
      </c>
      <c r="J21" s="45">
        <v>22.25</v>
      </c>
      <c r="K21" s="45">
        <v>23.5</v>
      </c>
      <c r="L21" s="37"/>
      <c r="M21" s="38"/>
      <c r="N21" s="37"/>
      <c r="O21" s="38"/>
      <c r="P21" s="37"/>
      <c r="Q21" s="38"/>
      <c r="R21" s="37"/>
      <c r="S21" s="38"/>
      <c r="T21" s="37"/>
      <c r="U21" s="37"/>
      <c r="V21" s="41"/>
      <c r="W21" s="39"/>
    </row>
    <row r="22" s="1" customFormat="1" ht="30" customHeight="1" spans="1:23">
      <c r="A22" s="17" t="s">
        <v>63</v>
      </c>
      <c r="B22" s="17"/>
      <c r="C22" s="17"/>
      <c r="D22" s="17"/>
      <c r="E22" s="17"/>
      <c r="F22" s="22" t="s">
        <v>93</v>
      </c>
      <c r="G22" s="19">
        <v>0.25</v>
      </c>
      <c r="H22" s="42">
        <v>20</v>
      </c>
      <c r="I22" s="45">
        <v>21</v>
      </c>
      <c r="J22" s="45">
        <v>22.25</v>
      </c>
      <c r="K22" s="45">
        <v>23.5</v>
      </c>
      <c r="L22" s="37"/>
      <c r="M22" s="37"/>
      <c r="N22" s="37"/>
      <c r="O22" s="38"/>
      <c r="P22" s="37"/>
      <c r="Q22" s="37"/>
      <c r="R22" s="37"/>
      <c r="S22" s="38"/>
      <c r="T22" s="37"/>
      <c r="U22" s="37"/>
      <c r="V22" s="41"/>
      <c r="W22" s="39"/>
    </row>
    <row r="23" s="1" customFormat="1" ht="30" customHeight="1" spans="1:23">
      <c r="A23" s="17" t="s">
        <v>65</v>
      </c>
      <c r="B23" s="17"/>
      <c r="C23" s="17"/>
      <c r="D23" s="17"/>
      <c r="E23" s="17"/>
      <c r="F23" s="22" t="s">
        <v>94</v>
      </c>
      <c r="G23" s="19">
        <v>0.25</v>
      </c>
      <c r="H23" s="44">
        <v>32.25</v>
      </c>
      <c r="I23" s="45">
        <v>32.5</v>
      </c>
      <c r="J23" s="45">
        <v>32.75</v>
      </c>
      <c r="K23" s="45">
        <v>33</v>
      </c>
      <c r="L23" s="37"/>
      <c r="M23" s="37"/>
      <c r="N23" s="37"/>
      <c r="O23" s="38"/>
      <c r="P23" s="37"/>
      <c r="Q23" s="37"/>
      <c r="R23" s="37"/>
      <c r="S23" s="38"/>
      <c r="T23" s="37"/>
      <c r="U23" s="37"/>
      <c r="V23" s="41"/>
      <c r="W23" s="39"/>
    </row>
    <row r="24" s="1" customFormat="1" ht="30" customHeight="1" spans="1:23">
      <c r="A24" s="17" t="s">
        <v>67</v>
      </c>
      <c r="B24" s="17"/>
      <c r="C24" s="17"/>
      <c r="D24" s="17"/>
      <c r="E24" s="17"/>
      <c r="F24" s="22" t="s">
        <v>95</v>
      </c>
      <c r="G24" s="19">
        <v>0.125</v>
      </c>
      <c r="H24" s="43">
        <v>10.75</v>
      </c>
      <c r="I24" s="45">
        <v>11</v>
      </c>
      <c r="J24" s="43">
        <v>11.25</v>
      </c>
      <c r="K24" s="43">
        <v>11.5</v>
      </c>
      <c r="L24" s="37"/>
      <c r="M24" s="37"/>
      <c r="N24" s="37"/>
      <c r="O24" s="38"/>
      <c r="P24" s="37"/>
      <c r="Q24" s="37"/>
      <c r="R24" s="37"/>
      <c r="S24" s="38"/>
      <c r="T24" s="37"/>
      <c r="U24" s="37"/>
      <c r="V24" s="41"/>
      <c r="W24" s="39"/>
    </row>
    <row r="25" s="1" customFormat="1" ht="30" customHeight="1" spans="1:23">
      <c r="A25" s="17" t="s">
        <v>69</v>
      </c>
      <c r="B25" s="17"/>
      <c r="C25" s="17"/>
      <c r="D25" s="17"/>
      <c r="E25" s="17"/>
      <c r="F25" s="22" t="s">
        <v>96</v>
      </c>
      <c r="G25" s="19">
        <v>0.125</v>
      </c>
      <c r="H25" s="44">
        <v>12.75</v>
      </c>
      <c r="I25" s="45">
        <v>13</v>
      </c>
      <c r="J25" s="45">
        <v>13.25</v>
      </c>
      <c r="K25" s="45">
        <v>13.5</v>
      </c>
      <c r="L25" s="37"/>
      <c r="M25" s="37"/>
      <c r="N25" s="37"/>
      <c r="O25" s="38"/>
      <c r="P25" s="37"/>
      <c r="Q25" s="37"/>
      <c r="R25" s="37"/>
      <c r="S25" s="38"/>
      <c r="T25" s="37"/>
      <c r="U25" s="37"/>
      <c r="V25" s="41"/>
      <c r="W25" s="39"/>
    </row>
    <row r="26" s="1" customFormat="1" ht="15.75" customHeight="1" spans="12:23"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="1" customFormat="1" ht="15.75" customHeight="1" spans="12:23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="1" customFormat="1" ht="15.75" customHeight="1" spans="12:23"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="1" customFormat="1" ht="15.75" customHeight="1" spans="12:23"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="1" customFormat="1" ht="15.75" customHeight="1" spans="12:23"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="1" customFormat="1" ht="15.75" customHeight="1" spans="12:23"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="1" customFormat="1" ht="15.75" customHeight="1" spans="12:23"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="1" customFormat="1" ht="15.75" customHeight="1" spans="12:23"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="1" customFormat="1" ht="15.75" customHeight="1" spans="12:23"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="1" customFormat="1" ht="15.75" customHeight="1" spans="12:23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="1" customFormat="1" ht="15.75" customHeight="1" spans="12:23"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="1" customFormat="1" ht="15.75" customHeight="1" spans="12:23"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</sheetData>
  <mergeCells count="35">
    <mergeCell ref="A1:D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G7:G8"/>
    <mergeCell ref="H7:H8"/>
    <mergeCell ref="I7:I8"/>
    <mergeCell ref="J7:J8"/>
    <mergeCell ref="K7:K8"/>
    <mergeCell ref="H1:K6"/>
    <mergeCell ref="A7:E8"/>
  </mergeCells>
  <pageMargins left="0.751388888888889" right="0.751388888888889" top="0.2125" bottom="0.2125" header="0.5" footer="0.5"/>
  <pageSetup paperSize="9" scale="67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7"/>
  <sheetViews>
    <sheetView view="pageBreakPreview" zoomScale="55" zoomScaleNormal="70" workbookViewId="0">
      <selection activeCell="U24" sqref="U24"/>
    </sheetView>
  </sheetViews>
  <sheetFormatPr defaultColWidth="9.02654867256637" defaultRowHeight="12.75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52.4955752212389" style="1" customWidth="1"/>
    <col min="7" max="7" width="9" style="1" customWidth="1"/>
    <col min="8" max="11" width="12.5486725663717" style="1" customWidth="1"/>
    <col min="12" max="12" width="5.66371681415929" style="1" customWidth="1"/>
    <col min="13" max="15" width="8.66371681415929" style="1" customWidth="1"/>
    <col min="16" max="16" width="5.50442477876106" style="1" customWidth="1"/>
    <col min="17" max="17" width="8.66371681415929" style="1" customWidth="1"/>
    <col min="18" max="19" width="8.50442477876106" style="1" customWidth="1"/>
    <col min="20" max="20" width="6.66371681415929" style="1" customWidth="1"/>
    <col min="21" max="21" width="10.1681415929204" style="1" customWidth="1"/>
    <col min="22" max="22" width="28.6637168141593" style="1" customWidth="1"/>
    <col min="23" max="16384" width="9.02654867256637" style="1"/>
  </cols>
  <sheetData>
    <row r="1" s="1" customFormat="1" ht="30" customHeight="1" spans="1:23">
      <c r="A1" s="2" t="s">
        <v>0</v>
      </c>
      <c r="B1" s="2"/>
      <c r="C1" s="2"/>
      <c r="D1" s="2"/>
      <c r="E1" s="3" t="s">
        <v>1</v>
      </c>
      <c r="F1" s="3"/>
      <c r="G1" s="4" t="s">
        <v>2</v>
      </c>
      <c r="H1" s="5"/>
      <c r="I1" s="23"/>
      <c r="J1" s="23"/>
      <c r="K1" s="24"/>
      <c r="L1" s="25"/>
      <c r="M1" s="25"/>
      <c r="N1" s="25"/>
      <c r="O1" s="25"/>
      <c r="P1" s="25"/>
      <c r="Q1" s="25"/>
      <c r="R1" s="25"/>
      <c r="S1" s="25"/>
      <c r="T1" s="25"/>
      <c r="U1" s="25"/>
      <c r="V1" s="39"/>
      <c r="W1" s="39"/>
    </row>
    <row r="2" s="1" customFormat="1" ht="15.75" customHeight="1" spans="1:23">
      <c r="A2" s="6" t="s">
        <v>4</v>
      </c>
      <c r="B2" s="6"/>
      <c r="C2" s="7" t="s">
        <v>5</v>
      </c>
      <c r="D2" s="8" t="s">
        <v>6</v>
      </c>
      <c r="E2" s="9" t="s">
        <v>7</v>
      </c>
      <c r="F2" s="9"/>
      <c r="G2" s="9"/>
      <c r="H2" s="10"/>
      <c r="I2" s="26"/>
      <c r="J2" s="26"/>
      <c r="K2" s="27"/>
      <c r="L2" s="28"/>
      <c r="M2" s="28"/>
      <c r="N2" s="28"/>
      <c r="O2" s="28"/>
      <c r="P2" s="28"/>
      <c r="Q2" s="28"/>
      <c r="R2" s="28"/>
      <c r="S2" s="28"/>
      <c r="T2" s="28"/>
      <c r="U2" s="28"/>
      <c r="V2" s="39"/>
      <c r="W2" s="39"/>
    </row>
    <row r="3" s="1" customFormat="1" ht="15.75" customHeight="1" spans="1:23">
      <c r="A3" s="6" t="s">
        <v>10</v>
      </c>
      <c r="B3" s="6"/>
      <c r="C3" s="7">
        <v>45525</v>
      </c>
      <c r="D3" s="8" t="s">
        <v>11</v>
      </c>
      <c r="E3" s="9" t="s">
        <v>12</v>
      </c>
      <c r="F3" s="9"/>
      <c r="G3" s="9"/>
      <c r="H3" s="10"/>
      <c r="I3" s="26"/>
      <c r="J3" s="26"/>
      <c r="K3" s="27"/>
      <c r="L3" s="28"/>
      <c r="M3" s="28"/>
      <c r="N3" s="28"/>
      <c r="O3" s="28"/>
      <c r="P3" s="28"/>
      <c r="Q3" s="28"/>
      <c r="R3" s="28"/>
      <c r="S3" s="28"/>
      <c r="T3" s="28"/>
      <c r="U3" s="28"/>
      <c r="V3" s="39"/>
      <c r="W3" s="39"/>
    </row>
    <row r="4" s="1" customFormat="1" ht="15.75" customHeight="1" spans="1:23">
      <c r="A4" s="6" t="s">
        <v>13</v>
      </c>
      <c r="B4" s="6"/>
      <c r="C4" s="7" t="s">
        <v>14</v>
      </c>
      <c r="D4" s="8" t="s">
        <v>15</v>
      </c>
      <c r="E4" s="9" t="s">
        <v>16</v>
      </c>
      <c r="F4" s="9"/>
      <c r="G4" s="9"/>
      <c r="H4" s="10"/>
      <c r="I4" s="26"/>
      <c r="J4" s="26"/>
      <c r="K4" s="27"/>
      <c r="L4" s="28"/>
      <c r="M4" s="28"/>
      <c r="N4" s="28"/>
      <c r="O4" s="28"/>
      <c r="P4" s="28"/>
      <c r="Q4" s="28"/>
      <c r="R4" s="28"/>
      <c r="S4" s="28"/>
      <c r="T4" s="28"/>
      <c r="U4" s="28"/>
      <c r="V4" s="39"/>
      <c r="W4" s="39"/>
    </row>
    <row r="5" s="1" customFormat="1" ht="15.75" customHeight="1" spans="1:23">
      <c r="A5" s="6" t="s">
        <v>17</v>
      </c>
      <c r="B5" s="6"/>
      <c r="C5" s="7" t="s">
        <v>71</v>
      </c>
      <c r="D5" s="8" t="s">
        <v>19</v>
      </c>
      <c r="E5" s="9" t="s">
        <v>20</v>
      </c>
      <c r="F5" s="9"/>
      <c r="G5" s="9"/>
      <c r="H5" s="10"/>
      <c r="I5" s="26"/>
      <c r="J5" s="26"/>
      <c r="K5" s="27"/>
      <c r="L5" s="28"/>
      <c r="M5" s="28"/>
      <c r="N5" s="28"/>
      <c r="O5" s="28"/>
      <c r="P5" s="28"/>
      <c r="Q5" s="28"/>
      <c r="R5" s="28"/>
      <c r="S5" s="28"/>
      <c r="T5" s="28"/>
      <c r="U5" s="28"/>
      <c r="V5" s="39"/>
      <c r="W5" s="39"/>
    </row>
    <row r="6" s="1" customFormat="1" ht="15.75" customHeight="1" spans="1:23">
      <c r="A6" s="6" t="s">
        <v>23</v>
      </c>
      <c r="B6" s="6"/>
      <c r="C6" s="7" t="s">
        <v>72</v>
      </c>
      <c r="D6" s="8" t="s">
        <v>25</v>
      </c>
      <c r="E6" s="9" t="s">
        <v>26</v>
      </c>
      <c r="F6" s="9"/>
      <c r="G6" s="9"/>
      <c r="H6" s="11"/>
      <c r="I6" s="29"/>
      <c r="J6" s="29"/>
      <c r="K6" s="30"/>
      <c r="L6" s="28"/>
      <c r="M6" s="28"/>
      <c r="N6" s="28"/>
      <c r="O6" s="28"/>
      <c r="P6" s="28"/>
      <c r="Q6" s="28"/>
      <c r="R6" s="28"/>
      <c r="S6" s="28"/>
      <c r="T6" s="28"/>
      <c r="U6" s="40"/>
      <c r="V6" s="39"/>
      <c r="W6" s="39"/>
    </row>
    <row r="7" s="1" customFormat="1" ht="15.75" customHeight="1" spans="1:23">
      <c r="A7" s="12" t="s">
        <v>28</v>
      </c>
      <c r="B7" s="12"/>
      <c r="C7" s="12"/>
      <c r="D7" s="12"/>
      <c r="E7" s="12"/>
      <c r="F7" s="12"/>
      <c r="G7" s="13" t="s">
        <v>29</v>
      </c>
      <c r="H7" s="14" t="s">
        <v>73</v>
      </c>
      <c r="I7" s="31" t="s">
        <v>72</v>
      </c>
      <c r="J7" s="32" t="s">
        <v>74</v>
      </c>
      <c r="K7" s="14" t="s">
        <v>75</v>
      </c>
      <c r="L7" s="33"/>
      <c r="M7" s="33"/>
      <c r="N7" s="34"/>
      <c r="O7" s="33"/>
      <c r="P7" s="33"/>
      <c r="Q7" s="33"/>
      <c r="R7" s="34"/>
      <c r="S7" s="33"/>
      <c r="T7" s="33"/>
      <c r="U7" s="34"/>
      <c r="V7" s="36"/>
      <c r="W7" s="39"/>
    </row>
    <row r="8" s="1" customFormat="1" ht="15" customHeight="1" spans="1:23">
      <c r="A8" s="12"/>
      <c r="B8" s="12"/>
      <c r="C8" s="12"/>
      <c r="D8" s="12"/>
      <c r="E8" s="12"/>
      <c r="F8" s="12"/>
      <c r="G8" s="15"/>
      <c r="H8" s="16"/>
      <c r="I8" s="16"/>
      <c r="J8" s="16"/>
      <c r="K8" s="16"/>
      <c r="L8" s="35"/>
      <c r="M8" s="36"/>
      <c r="N8" s="36"/>
      <c r="O8" s="36"/>
      <c r="P8" s="35"/>
      <c r="Q8" s="36"/>
      <c r="R8" s="36"/>
      <c r="S8" s="36"/>
      <c r="T8" s="35"/>
      <c r="U8" s="36"/>
      <c r="V8" s="36"/>
      <c r="W8" s="39"/>
    </row>
    <row r="9" s="1" customFormat="1" ht="30" customHeight="1" spans="1:23">
      <c r="A9" s="17" t="s">
        <v>37</v>
      </c>
      <c r="B9" s="17"/>
      <c r="C9" s="17"/>
      <c r="D9" s="17"/>
      <c r="E9" s="17"/>
      <c r="F9" s="18" t="s">
        <v>76</v>
      </c>
      <c r="G9" s="19">
        <v>0.125</v>
      </c>
      <c r="H9" s="20">
        <f>'1X-3X'!H9*2.54</f>
        <v>43.18</v>
      </c>
      <c r="I9" s="20">
        <f>'1X-3X'!I9*2.54</f>
        <v>43.815</v>
      </c>
      <c r="J9" s="20">
        <f>'1X-3X'!J9*2.54</f>
        <v>44.45</v>
      </c>
      <c r="K9" s="20">
        <f>'1X-3X'!K9*2.54</f>
        <v>45.085</v>
      </c>
      <c r="L9" s="37"/>
      <c r="M9" s="37"/>
      <c r="N9" s="37"/>
      <c r="O9" s="38"/>
      <c r="P9" s="37"/>
      <c r="Q9" s="37"/>
      <c r="R9" s="37"/>
      <c r="S9" s="38"/>
      <c r="T9" s="37"/>
      <c r="U9" s="37"/>
      <c r="V9" s="41"/>
      <c r="W9" s="39"/>
    </row>
    <row r="10" s="1" customFormat="1" ht="30" customHeight="1" spans="1:23">
      <c r="A10" s="17" t="s">
        <v>39</v>
      </c>
      <c r="B10" s="17"/>
      <c r="C10" s="17"/>
      <c r="D10" s="17"/>
      <c r="E10" s="17"/>
      <c r="F10" s="21" t="s">
        <v>77</v>
      </c>
      <c r="G10" s="19">
        <v>0.125</v>
      </c>
      <c r="H10" s="20">
        <f>'1X-3X'!H10*2.54</f>
        <v>13.97</v>
      </c>
      <c r="I10" s="20">
        <f>'1X-3X'!I10*2.54</f>
        <v>14.2875</v>
      </c>
      <c r="J10" s="20">
        <f>'1X-3X'!J10*2.54</f>
        <v>14.605</v>
      </c>
      <c r="K10" s="20">
        <f>'1X-3X'!K10*2.54</f>
        <v>14.9225</v>
      </c>
      <c r="L10" s="37"/>
      <c r="M10" s="37"/>
      <c r="N10" s="37"/>
      <c r="O10" s="38"/>
      <c r="P10" s="37"/>
      <c r="Q10" s="37"/>
      <c r="R10" s="37"/>
      <c r="S10" s="38"/>
      <c r="T10" s="37"/>
      <c r="U10" s="37"/>
      <c r="V10" s="41"/>
      <c r="W10" s="39"/>
    </row>
    <row r="11" s="1" customFormat="1" ht="30" customHeight="1" spans="1:23">
      <c r="A11" s="17" t="s">
        <v>41</v>
      </c>
      <c r="B11" s="17"/>
      <c r="C11" s="17"/>
      <c r="D11" s="17"/>
      <c r="E11" s="17"/>
      <c r="F11" s="21" t="s">
        <v>78</v>
      </c>
      <c r="G11" s="19">
        <v>0.125</v>
      </c>
      <c r="H11" s="20">
        <f>'1X-3X'!H11*2.54</f>
        <v>13.97</v>
      </c>
      <c r="I11" s="20">
        <f>'1X-3X'!I11*2.54</f>
        <v>14.2875</v>
      </c>
      <c r="J11" s="20">
        <f>'1X-3X'!J11*2.54</f>
        <v>14.605</v>
      </c>
      <c r="K11" s="20">
        <f>'1X-3X'!K11*2.54</f>
        <v>14.9225</v>
      </c>
      <c r="L11" s="37"/>
      <c r="M11" s="37"/>
      <c r="N11" s="37"/>
      <c r="O11" s="38"/>
      <c r="P11" s="37"/>
      <c r="Q11" s="37"/>
      <c r="R11" s="37"/>
      <c r="S11" s="38"/>
      <c r="T11" s="37"/>
      <c r="U11" s="37"/>
      <c r="V11" s="41"/>
      <c r="W11" s="39"/>
    </row>
    <row r="12" s="1" customFormat="1" ht="30" customHeight="1" spans="1:23">
      <c r="A12" s="17" t="s">
        <v>43</v>
      </c>
      <c r="B12" s="17"/>
      <c r="C12" s="17"/>
      <c r="D12" s="17"/>
      <c r="E12" s="17"/>
      <c r="F12" s="18" t="s">
        <v>79</v>
      </c>
      <c r="G12" s="19">
        <v>0.125</v>
      </c>
      <c r="H12" s="20">
        <f>'1X-3X'!H12*2.54</f>
        <v>41.91</v>
      </c>
      <c r="I12" s="20">
        <f>'1X-3X'!I12*2.54</f>
        <v>42.545</v>
      </c>
      <c r="J12" s="20">
        <f>'1X-3X'!J12*2.54</f>
        <v>43.18</v>
      </c>
      <c r="K12" s="20">
        <f>'1X-3X'!K12*2.54</f>
        <v>43.815</v>
      </c>
      <c r="L12" s="37"/>
      <c r="M12" s="37"/>
      <c r="N12" s="37"/>
      <c r="O12" s="38"/>
      <c r="P12" s="37"/>
      <c r="Q12" s="37"/>
      <c r="R12" s="37"/>
      <c r="S12" s="38"/>
      <c r="T12" s="37"/>
      <c r="U12" s="37"/>
      <c r="V12" s="41"/>
      <c r="W12" s="39"/>
    </row>
    <row r="13" s="1" customFormat="1" ht="30" customHeight="1" spans="1:23">
      <c r="A13" s="17" t="s">
        <v>45</v>
      </c>
      <c r="B13" s="17"/>
      <c r="C13" s="17"/>
      <c r="D13" s="17"/>
      <c r="E13" s="17"/>
      <c r="F13" s="21" t="s">
        <v>80</v>
      </c>
      <c r="G13" s="19">
        <v>0.125</v>
      </c>
      <c r="H13" s="20">
        <f>'1X-3X'!H13*2.54</f>
        <v>13.97</v>
      </c>
      <c r="I13" s="20">
        <f>'1X-3X'!I13*2.54</f>
        <v>14.2875</v>
      </c>
      <c r="J13" s="20">
        <f>'1X-3X'!J13*2.54</f>
        <v>14.605</v>
      </c>
      <c r="K13" s="20">
        <f>'1X-3X'!K13*2.54</f>
        <v>14.9225</v>
      </c>
      <c r="L13" s="37"/>
      <c r="M13" s="37"/>
      <c r="N13" s="37"/>
      <c r="O13" s="38"/>
      <c r="P13" s="37"/>
      <c r="Q13" s="37"/>
      <c r="R13" s="37"/>
      <c r="S13" s="38"/>
      <c r="T13" s="37"/>
      <c r="U13" s="37"/>
      <c r="V13" s="41"/>
      <c r="W13" s="39"/>
    </row>
    <row r="14" s="1" customFormat="1" ht="30" customHeight="1" spans="1:23">
      <c r="A14" s="17" t="s">
        <v>47</v>
      </c>
      <c r="B14" s="17"/>
      <c r="C14" s="17"/>
      <c r="D14" s="17"/>
      <c r="E14" s="17"/>
      <c r="F14" s="21" t="s">
        <v>81</v>
      </c>
      <c r="G14" s="19">
        <v>0.125</v>
      </c>
      <c r="H14" s="20">
        <f>'1X-3X'!H14*2.54</f>
        <v>13.97</v>
      </c>
      <c r="I14" s="20">
        <f>'1X-3X'!I14*2.54</f>
        <v>14.2875</v>
      </c>
      <c r="J14" s="20">
        <f>'1X-3X'!J14*2.54</f>
        <v>14.605</v>
      </c>
      <c r="K14" s="20">
        <f>'1X-3X'!K14*2.54</f>
        <v>14.9225</v>
      </c>
      <c r="L14" s="37"/>
      <c r="M14" s="37"/>
      <c r="N14" s="37"/>
      <c r="O14" s="38"/>
      <c r="P14" s="37"/>
      <c r="Q14" s="37"/>
      <c r="R14" s="37"/>
      <c r="S14" s="38"/>
      <c r="T14" s="37"/>
      <c r="U14" s="37"/>
      <c r="V14" s="41"/>
      <c r="W14" s="39"/>
    </row>
    <row r="15" s="1" customFormat="1" ht="30" customHeight="1" spans="1:23">
      <c r="A15" s="17" t="s">
        <v>49</v>
      </c>
      <c r="B15" s="17"/>
      <c r="C15" s="17"/>
      <c r="D15" s="17"/>
      <c r="E15" s="17"/>
      <c r="F15" s="18" t="s">
        <v>82</v>
      </c>
      <c r="G15" s="19">
        <v>0.125</v>
      </c>
      <c r="H15" s="20">
        <f>'1X-3X'!H15*2.54</f>
        <v>114.935</v>
      </c>
      <c r="I15" s="20">
        <f>'1X-3X'!I15*2.54</f>
        <v>115.57</v>
      </c>
      <c r="J15" s="20">
        <f>'1X-3X'!J15*2.54</f>
        <v>116.205</v>
      </c>
      <c r="K15" s="20">
        <f>'1X-3X'!K15*2.54</f>
        <v>116.84</v>
      </c>
      <c r="L15" s="37"/>
      <c r="M15" s="37"/>
      <c r="N15" s="37"/>
      <c r="O15" s="38"/>
      <c r="P15" s="37"/>
      <c r="Q15" s="37"/>
      <c r="R15" s="37"/>
      <c r="S15" s="38"/>
      <c r="T15" s="37"/>
      <c r="U15" s="37"/>
      <c r="V15" s="41"/>
      <c r="W15" s="39"/>
    </row>
    <row r="16" s="1" customFormat="1" ht="30" customHeight="1" spans="1:23">
      <c r="A16" s="17" t="s">
        <v>83</v>
      </c>
      <c r="B16" s="17"/>
      <c r="C16" s="17"/>
      <c r="D16" s="17"/>
      <c r="E16" s="17"/>
      <c r="F16" s="22" t="s">
        <v>84</v>
      </c>
      <c r="G16" s="19">
        <v>0.25</v>
      </c>
      <c r="H16" s="20">
        <f>'1X-3X'!H16*2.54</f>
        <v>93.98</v>
      </c>
      <c r="I16" s="20">
        <f>'1X-3X'!I16*2.54</f>
        <v>99.06</v>
      </c>
      <c r="J16" s="20">
        <f>'1X-3X'!J16*2.54</f>
        <v>105.41</v>
      </c>
      <c r="K16" s="20">
        <f>'1X-3X'!K16*2.54</f>
        <v>111.76</v>
      </c>
      <c r="L16" s="37"/>
      <c r="M16" s="37"/>
      <c r="N16" s="37"/>
      <c r="O16" s="38"/>
      <c r="P16" s="37"/>
      <c r="Q16" s="37"/>
      <c r="R16" s="37"/>
      <c r="S16" s="38"/>
      <c r="T16" s="37"/>
      <c r="U16" s="37"/>
      <c r="V16" s="41"/>
      <c r="W16" s="39"/>
    </row>
    <row r="17" s="1" customFormat="1" ht="30" customHeight="1" spans="1:23">
      <c r="A17" s="17" t="s">
        <v>85</v>
      </c>
      <c r="B17" s="17"/>
      <c r="C17" s="17"/>
      <c r="D17" s="17"/>
      <c r="E17" s="17"/>
      <c r="F17" s="22" t="s">
        <v>86</v>
      </c>
      <c r="G17" s="19">
        <v>0.25</v>
      </c>
      <c r="H17" s="20">
        <f>'1X-3X'!H17*2.54</f>
        <v>85.09</v>
      </c>
      <c r="I17" s="20">
        <f>'1X-3X'!I17*2.54</f>
        <v>90.17</v>
      </c>
      <c r="J17" s="20">
        <f>'1X-3X'!J17*2.54</f>
        <v>96.52</v>
      </c>
      <c r="K17" s="20">
        <f>'1X-3X'!K17*2.54</f>
        <v>102.87</v>
      </c>
      <c r="L17" s="37"/>
      <c r="M17" s="37"/>
      <c r="N17" s="37"/>
      <c r="O17" s="38"/>
      <c r="P17" s="37"/>
      <c r="Q17" s="37"/>
      <c r="R17" s="37"/>
      <c r="S17" s="38"/>
      <c r="T17" s="37"/>
      <c r="U17" s="37"/>
      <c r="V17" s="41"/>
      <c r="W17" s="39"/>
    </row>
    <row r="18" s="1" customFormat="1" ht="30" customHeight="1" spans="1:23">
      <c r="A18" s="17" t="s">
        <v>87</v>
      </c>
      <c r="B18" s="17"/>
      <c r="C18" s="17"/>
      <c r="D18" s="17"/>
      <c r="E18" s="17"/>
      <c r="F18" s="21" t="s">
        <v>88</v>
      </c>
      <c r="G18" s="19">
        <v>0.25</v>
      </c>
      <c r="H18" s="20">
        <f>'1X-3X'!H18*2.54</f>
        <v>104.14</v>
      </c>
      <c r="I18" s="20">
        <f>'1X-3X'!I18*2.54</f>
        <v>109.22</v>
      </c>
      <c r="J18" s="20">
        <f>'1X-3X'!J18*2.54</f>
        <v>115.57</v>
      </c>
      <c r="K18" s="20">
        <f>'1X-3X'!K18*2.54</f>
        <v>121.92</v>
      </c>
      <c r="L18" s="37"/>
      <c r="M18" s="37"/>
      <c r="N18" s="37"/>
      <c r="O18" s="38"/>
      <c r="P18" s="37"/>
      <c r="Q18" s="37"/>
      <c r="R18" s="37"/>
      <c r="S18" s="38"/>
      <c r="T18" s="37"/>
      <c r="U18" s="37"/>
      <c r="V18" s="41"/>
      <c r="W18" s="39"/>
    </row>
    <row r="19" s="1" customFormat="1" ht="30" customHeight="1" spans="1:23">
      <c r="A19" s="17" t="s">
        <v>89</v>
      </c>
      <c r="B19" s="17"/>
      <c r="C19" s="17"/>
      <c r="D19" s="17"/>
      <c r="E19" s="17"/>
      <c r="F19" s="21" t="s">
        <v>90</v>
      </c>
      <c r="G19" s="19">
        <v>0.25</v>
      </c>
      <c r="H19" s="20">
        <f>'1X-3X'!H19*2.54</f>
        <v>100.33</v>
      </c>
      <c r="I19" s="20">
        <f>'1X-3X'!I19*2.54</f>
        <v>105.41</v>
      </c>
      <c r="J19" s="20">
        <f>'1X-3X'!J19*2.54</f>
        <v>111.76</v>
      </c>
      <c r="K19" s="20">
        <f>'1X-3X'!K19*2.54</f>
        <v>118.11</v>
      </c>
      <c r="L19" s="37"/>
      <c r="M19" s="37"/>
      <c r="N19" s="37"/>
      <c r="O19" s="38"/>
      <c r="P19" s="37"/>
      <c r="Q19" s="37"/>
      <c r="R19" s="37"/>
      <c r="S19" s="38"/>
      <c r="T19" s="37"/>
      <c r="U19" s="37"/>
      <c r="V19" s="41"/>
      <c r="W19" s="39"/>
    </row>
    <row r="20" s="1" customFormat="1" ht="30" customHeight="1" spans="1:23">
      <c r="A20" s="17" t="s">
        <v>59</v>
      </c>
      <c r="B20" s="17"/>
      <c r="C20" s="17"/>
      <c r="D20" s="17"/>
      <c r="E20" s="17"/>
      <c r="F20" s="22" t="s">
        <v>91</v>
      </c>
      <c r="G20" s="19">
        <v>0.25</v>
      </c>
      <c r="H20" s="20">
        <f>'1X-3X'!H20*2.54</f>
        <v>101.6</v>
      </c>
      <c r="I20" s="20">
        <f>'1X-3X'!I20*2.54</f>
        <v>106.68</v>
      </c>
      <c r="J20" s="20">
        <f>'1X-3X'!J20*2.54</f>
        <v>113.03</v>
      </c>
      <c r="K20" s="20">
        <f>'1X-3X'!K20*2.54</f>
        <v>119.38</v>
      </c>
      <c r="L20" s="37"/>
      <c r="M20" s="37"/>
      <c r="N20" s="37"/>
      <c r="O20" s="38"/>
      <c r="P20" s="37"/>
      <c r="Q20" s="37"/>
      <c r="R20" s="37"/>
      <c r="S20" s="38"/>
      <c r="T20" s="37"/>
      <c r="U20" s="37"/>
      <c r="V20" s="41"/>
      <c r="W20" s="39"/>
    </row>
    <row r="21" s="1" customFormat="1" ht="30" customHeight="1" spans="1:23">
      <c r="A21" s="17" t="s">
        <v>61</v>
      </c>
      <c r="B21" s="17"/>
      <c r="C21" s="17"/>
      <c r="D21" s="17"/>
      <c r="E21" s="17"/>
      <c r="F21" s="22" t="s">
        <v>92</v>
      </c>
      <c r="G21" s="19">
        <v>0.25</v>
      </c>
      <c r="H21" s="20">
        <f>'1X-3X'!H21*2.54</f>
        <v>50.8</v>
      </c>
      <c r="I21" s="20">
        <f>'1X-3X'!I21*2.54</f>
        <v>53.34</v>
      </c>
      <c r="J21" s="20">
        <f>'1X-3X'!J21*2.54</f>
        <v>56.515</v>
      </c>
      <c r="K21" s="20">
        <f>'1X-3X'!K21*2.54</f>
        <v>59.69</v>
      </c>
      <c r="L21" s="37"/>
      <c r="M21" s="38"/>
      <c r="N21" s="37"/>
      <c r="O21" s="38"/>
      <c r="P21" s="37"/>
      <c r="Q21" s="38"/>
      <c r="R21" s="37"/>
      <c r="S21" s="38"/>
      <c r="T21" s="37"/>
      <c r="U21" s="37"/>
      <c r="V21" s="41"/>
      <c r="W21" s="39"/>
    </row>
    <row r="22" s="1" customFormat="1" ht="30" customHeight="1" spans="1:23">
      <c r="A22" s="17" t="s">
        <v>63</v>
      </c>
      <c r="B22" s="17"/>
      <c r="C22" s="17"/>
      <c r="D22" s="17"/>
      <c r="E22" s="17"/>
      <c r="F22" s="22" t="s">
        <v>93</v>
      </c>
      <c r="G22" s="19">
        <v>0.25</v>
      </c>
      <c r="H22" s="20">
        <f>'1X-3X'!H22*2.54</f>
        <v>50.8</v>
      </c>
      <c r="I22" s="20">
        <f>'1X-3X'!I22*2.54</f>
        <v>53.34</v>
      </c>
      <c r="J22" s="20">
        <f>'1X-3X'!J22*2.54</f>
        <v>56.515</v>
      </c>
      <c r="K22" s="20">
        <f>'1X-3X'!K22*2.54</f>
        <v>59.69</v>
      </c>
      <c r="L22" s="37"/>
      <c r="M22" s="37"/>
      <c r="N22" s="37"/>
      <c r="O22" s="38"/>
      <c r="P22" s="37"/>
      <c r="Q22" s="37"/>
      <c r="R22" s="37"/>
      <c r="S22" s="38"/>
      <c r="T22" s="37"/>
      <c r="U22" s="37"/>
      <c r="V22" s="41"/>
      <c r="W22" s="39"/>
    </row>
    <row r="23" s="1" customFormat="1" ht="30" customHeight="1" spans="1:23">
      <c r="A23" s="17" t="s">
        <v>65</v>
      </c>
      <c r="B23" s="17"/>
      <c r="C23" s="17"/>
      <c r="D23" s="17"/>
      <c r="E23" s="17"/>
      <c r="F23" s="22" t="s">
        <v>94</v>
      </c>
      <c r="G23" s="19">
        <v>0.25</v>
      </c>
      <c r="H23" s="20">
        <f>'1X-3X'!H23*2.54</f>
        <v>81.915</v>
      </c>
      <c r="I23" s="20">
        <f>'1X-3X'!I23*2.54</f>
        <v>82.55</v>
      </c>
      <c r="J23" s="20">
        <f>'1X-3X'!J23*2.54</f>
        <v>83.185</v>
      </c>
      <c r="K23" s="20">
        <f>'1X-3X'!K23*2.54</f>
        <v>83.82</v>
      </c>
      <c r="L23" s="37"/>
      <c r="M23" s="37"/>
      <c r="N23" s="37"/>
      <c r="O23" s="38"/>
      <c r="P23" s="37"/>
      <c r="Q23" s="37"/>
      <c r="R23" s="37"/>
      <c r="S23" s="38"/>
      <c r="T23" s="37"/>
      <c r="U23" s="37"/>
      <c r="V23" s="41"/>
      <c r="W23" s="39"/>
    </row>
    <row r="24" s="1" customFormat="1" ht="30" customHeight="1" spans="1:23">
      <c r="A24" s="17" t="s">
        <v>67</v>
      </c>
      <c r="B24" s="17"/>
      <c r="C24" s="17"/>
      <c r="D24" s="17"/>
      <c r="E24" s="17"/>
      <c r="F24" s="22" t="s">
        <v>95</v>
      </c>
      <c r="G24" s="19">
        <v>0.125</v>
      </c>
      <c r="H24" s="20">
        <f>'1X-3X'!H24*2.54</f>
        <v>27.305</v>
      </c>
      <c r="I24" s="20">
        <f>'1X-3X'!I24*2.54</f>
        <v>27.94</v>
      </c>
      <c r="J24" s="20">
        <f>'1X-3X'!J24*2.54</f>
        <v>28.575</v>
      </c>
      <c r="K24" s="20">
        <f>'1X-3X'!K24*2.54</f>
        <v>29.21</v>
      </c>
      <c r="L24" s="37"/>
      <c r="M24" s="37"/>
      <c r="N24" s="37"/>
      <c r="O24" s="38"/>
      <c r="P24" s="37"/>
      <c r="Q24" s="37"/>
      <c r="R24" s="37"/>
      <c r="S24" s="38"/>
      <c r="T24" s="37"/>
      <c r="U24" s="37"/>
      <c r="V24" s="41"/>
      <c r="W24" s="39"/>
    </row>
    <row r="25" s="1" customFormat="1" ht="30" customHeight="1" spans="1:23">
      <c r="A25" s="17" t="s">
        <v>69</v>
      </c>
      <c r="B25" s="17"/>
      <c r="C25" s="17"/>
      <c r="D25" s="17"/>
      <c r="E25" s="17"/>
      <c r="F25" s="22" t="s">
        <v>96</v>
      </c>
      <c r="G25" s="19">
        <v>0.125</v>
      </c>
      <c r="H25" s="20">
        <f>'1X-3X'!H25*2.54</f>
        <v>32.385</v>
      </c>
      <c r="I25" s="20">
        <f>'1X-3X'!I25*2.54</f>
        <v>33.02</v>
      </c>
      <c r="J25" s="20">
        <f>'1X-3X'!J25*2.54</f>
        <v>33.655</v>
      </c>
      <c r="K25" s="20">
        <f>'1X-3X'!K25*2.54</f>
        <v>34.29</v>
      </c>
      <c r="L25" s="37"/>
      <c r="M25" s="37"/>
      <c r="N25" s="37"/>
      <c r="O25" s="38"/>
      <c r="P25" s="37"/>
      <c r="Q25" s="37"/>
      <c r="R25" s="37"/>
      <c r="S25" s="38"/>
      <c r="T25" s="37"/>
      <c r="U25" s="37"/>
      <c r="V25" s="41"/>
      <c r="W25" s="39"/>
    </row>
    <row r="26" s="1" customFormat="1" ht="15.75" customHeight="1" spans="12:23"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="1" customFormat="1" ht="15.75" customHeight="1" spans="12:23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="1" customFormat="1" ht="15.75" customHeight="1" spans="12:23"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="1" customFormat="1" ht="15.75" customHeight="1" spans="12:23"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="1" customFormat="1" ht="15.75" customHeight="1" spans="12:23"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="1" customFormat="1" ht="15.75" customHeight="1" spans="12:23"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="1" customFormat="1" ht="15.75" customHeight="1" spans="12:23"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="1" customFormat="1" ht="15.75" customHeight="1" spans="12:23"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="1" customFormat="1" ht="15.75" customHeight="1" spans="12:23"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="1" customFormat="1" ht="15.75" customHeight="1" spans="12:23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="1" customFormat="1" ht="15.75" customHeight="1" spans="12:23"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="1" customFormat="1" ht="15.75" customHeight="1" spans="12:23"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</sheetData>
  <mergeCells count="35">
    <mergeCell ref="A1:D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G7:G8"/>
    <mergeCell ref="H7:H8"/>
    <mergeCell ref="I7:I8"/>
    <mergeCell ref="J7:J8"/>
    <mergeCell ref="K7:K8"/>
    <mergeCell ref="H1:K6"/>
    <mergeCell ref="A7:E8"/>
  </mergeCells>
  <pageMargins left="0.751388888888889" right="0.751388888888889" top="0.2125" bottom="0.2125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2025-04-27T06:21:58Z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D02CE0B0085E43F88B3E3BBE6D011FAF_12</vt:lpwstr>
  </property>
</Properties>
</file>