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</externalReferences>
  <definedNames>
    <definedName name="_xlnm.Print_Area" localSheetId="0">'XS-XXL'!$A$1:$N$21</definedName>
    <definedName name="_xlnm.Print_Area" localSheetId="1">'XS-XXL (cm)'!$A$1:$N$21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<sst xmlns="http://schemas.openxmlformats.org/spreadsheetml/2006/main" count="190" uniqueCount="79">
  <si>
    <t>GRADED SPEC PAGE</t>
  </si>
  <si>
    <t>STYLE NAME:</t>
  </si>
  <si>
    <t>BG5161 LYDIA MINI</t>
  </si>
  <si>
    <t>DESIGNER:</t>
  </si>
  <si>
    <t>SARAH P / SOPHIA S</t>
  </si>
  <si>
    <t>DATE CREATED:</t>
  </si>
  <si>
    <t>TP COMPLETED BY:</t>
  </si>
  <si>
    <t>SEASON:</t>
  </si>
  <si>
    <t>SPRING 24</t>
  </si>
  <si>
    <t>TECH DESIGNER:</t>
  </si>
  <si>
    <t>CARMEN</t>
  </si>
  <si>
    <t>DELIVERY:</t>
  </si>
  <si>
    <t>SPRING 3</t>
  </si>
  <si>
    <t>VENDOR:</t>
  </si>
  <si>
    <t>KNT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</si>
  <si>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</si>
  <si>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</si>
  <si>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</si>
  <si>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</si>
  <si>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</si>
  <si>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</si>
  <si>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</si>
  <si>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</si>
  <si>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</si>
  <si>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</si>
  <si>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</si>
  <si>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</si>
  <si>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</si>
  <si>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</si>
  <si>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t>上身长，肩带连接点到腰缝</t>
  </si>
  <si>
    <t>CF SKIRT LENGTH (FROM WAIST JOINT SEAM TO HEM)</t>
  </si>
  <si>
    <t>前中下裙长，腰缝到底边</t>
  </si>
  <si>
    <t>CB SKIRT LENGTH (FROM WAIST JOINT SEAM TO HEM)</t>
  </si>
  <si>
    <t>后中裙长</t>
  </si>
  <si>
    <t>BUST CIRC AT A-PEX FROM CF TO CB ALONG NATURAL CURVES</t>
  </si>
  <si>
    <r>
      <rPr>
        <sz val="14"/>
        <color theme="1"/>
        <rFont val="宋体"/>
        <charset val="134"/>
      </rPr>
      <t>胸围，腋下</t>
    </r>
    <r>
      <rPr>
        <sz val="14"/>
        <color theme="1"/>
        <rFont val="Calibri"/>
        <charset val="134"/>
      </rPr>
      <t>1”</t>
    </r>
  </si>
  <si>
    <t>WAIST SEAM CIRC</t>
  </si>
  <si>
    <t>腰围</t>
  </si>
  <si>
    <t>HIP CIRC (8.5" BELOW WAIST JOIN SEAM) - STRAIGHT</t>
  </si>
  <si>
    <r>
      <rPr>
        <sz val="14"/>
        <color theme="1"/>
        <rFont val="宋体"/>
        <charset val="134"/>
      </rPr>
      <t>臀围，腰缝下</t>
    </r>
    <r>
      <rPr>
        <sz val="14"/>
        <color theme="1"/>
        <rFont val="Calibri"/>
        <charset val="134"/>
      </rPr>
      <t>8.5“</t>
    </r>
  </si>
  <si>
    <t>SWEEP SKIRT STRAIGHT - (SELF)</t>
  </si>
  <si>
    <r>
      <rPr>
        <sz val="14"/>
        <color theme="1"/>
        <rFont val="宋体"/>
        <charset val="134"/>
      </rPr>
      <t>面布摆围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弧量</t>
    </r>
  </si>
  <si>
    <t>SWEEP SKIRT STRAIGHT -  (LINING)</t>
  </si>
  <si>
    <r>
      <rPr>
        <sz val="14"/>
        <color theme="1"/>
        <rFont val="宋体"/>
        <charset val="134"/>
      </rPr>
      <t>里布摆围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弧量</t>
    </r>
  </si>
  <si>
    <t>SHOULDER STRAP LENGTH</t>
  </si>
  <si>
    <t>肩带长</t>
  </si>
  <si>
    <t>ADJUSTABLE RANGE LENGTH</t>
  </si>
  <si>
    <t>可调节量</t>
  </si>
  <si>
    <t>ZIPPER LENGTH</t>
  </si>
  <si>
    <t>拉链长</t>
  </si>
  <si>
    <t>LINING DIFFERENCE FROM SELF</t>
  </si>
  <si>
    <t>里布比面布短</t>
  </si>
  <si>
    <t>HEM HEIGHT</t>
  </si>
  <si>
    <t>底摆高</t>
  </si>
  <si>
    <t>SPEC PAGE</t>
  </si>
  <si>
    <t>STYLE #:</t>
  </si>
  <si>
    <t>LEAD DESIGNER:</t>
  </si>
  <si>
    <t>SAMPLE LEVEL</t>
  </si>
  <si>
    <t>3RD FIT</t>
  </si>
  <si>
    <t>NEXT SAMPLE LEVEL</t>
  </si>
  <si>
    <t>PP</t>
  </si>
  <si>
    <t>COLORWAY:</t>
  </si>
  <si>
    <t>0X</t>
  </si>
  <si>
    <t>1X</t>
  </si>
  <si>
    <t>2X</t>
  </si>
  <si>
    <t>3X</t>
  </si>
  <si>
    <t>肩高点到底摆</t>
  </si>
  <si>
    <r>
      <t xml:space="preserve"> </t>
    </r>
    <r>
      <rPr>
        <sz val="14"/>
        <color theme="1"/>
        <rFont val="宋体"/>
        <charset val="134"/>
      </rPr>
      <t>上身侧缝长</t>
    </r>
  </si>
  <si>
    <t>上身后中长</t>
  </si>
  <si>
    <t>前中裙长</t>
  </si>
  <si>
    <t>侧缝裙长</t>
  </si>
  <si>
    <t>领宽</t>
  </si>
  <si>
    <t>前袖笼长</t>
  </si>
  <si>
    <t>一半后领长</t>
  </si>
  <si>
    <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前中到后中沿着自然弧度</t>
    </r>
  </si>
  <si>
    <r>
      <t>腰下</t>
    </r>
    <r>
      <rPr>
        <sz val="14"/>
        <color theme="1"/>
        <rFont val="Calibri"/>
        <charset val="134"/>
      </rPr>
      <t>9 1/2"</t>
    </r>
    <r>
      <rPr>
        <sz val="14"/>
        <color theme="1"/>
        <rFont val="宋体"/>
        <charset val="134"/>
      </rPr>
      <t>处下臀围</t>
    </r>
  </si>
  <si>
    <t>面布摆围直量</t>
  </si>
  <si>
    <t>里布摆围直量</t>
  </si>
  <si>
    <t>肩带调节量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</si>
</sst>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.00_ "/>
    <numFmt numFmtId="178" formatCode="#\ ?/?"/>
    <numFmt numFmtId="179" formatCode="mm/dd/yy"/>
    <numFmt numFmtId="180" formatCode="#\ ?/?;\-?/?;0"/>
    <numFmt numFmtId="181" formatCode="m/d"/>
    <numFmt numFmtId="182" formatCode="m&quot;/&quot;d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1"/>
      <color rgb="FF000000"/>
      <name val="Arial"/>
      <charset val="134"/>
    </font>
    <font>
      <b/>
      <sz val="10"/>
      <color theme="1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sz val="12"/>
      <name val="Arial"/>
      <charset val="134"/>
    </font>
    <font>
      <sz val="10"/>
      <color theme="1"/>
      <name val="Arial"/>
      <charset val="134"/>
    </font>
    <font>
      <sz val="14"/>
      <color theme="1"/>
      <name val="宋体"/>
      <charset val="134"/>
    </font>
    <font>
      <sz val="12"/>
      <name val="宋体"/>
      <charset val="134"/>
      <scheme val="major"/>
    </font>
    <font>
      <sz val="14"/>
      <color theme="1"/>
      <name val="Calibri"/>
      <charset val="134"/>
    </font>
    <font>
      <b/>
      <sz val="16"/>
      <color theme="1"/>
      <name val="Arial"/>
      <charset val="134"/>
    </font>
    <font>
      <b/>
      <sz val="18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2"/>
      <color theme="2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12"/>
      <name val="Calibri"/>
      <charset val="134"/>
    </font>
    <font>
      <sz val="10"/>
      <color theme="1"/>
      <name val="Calibri"/>
      <charset val="134"/>
    </font>
    <font>
      <sz val="10"/>
      <color rgb="FFFF0000"/>
      <name val="Calibri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DD0806"/>
      <name val="Calibri"/>
      <charset val="134"/>
    </font>
    <font>
      <b/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name val="Calibri"/>
      <charset val="134"/>
    </font>
    <font>
      <b/>
      <sz val="7"/>
      <color rgb="FF000000"/>
      <name val="Calibri"/>
      <charset val="134"/>
    </font>
    <font>
      <sz val="12"/>
      <color theme="1"/>
      <name val="Calibri"/>
      <charset val="134"/>
    </font>
    <font>
      <sz val="11"/>
      <color rgb="FF000000"/>
      <name val="Calibri"/>
      <charset val="134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E3D6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E7B7B2"/>
        <bgColor rgb="FFE7B7B2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4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0" borderId="45" applyNumberFormat="0" applyAlignment="0" applyProtection="0">
      <alignment vertical="center"/>
    </xf>
    <xf numFmtId="0" fontId="45" fillId="11" borderId="46" applyNumberFormat="0" applyAlignment="0" applyProtection="0">
      <alignment vertical="center"/>
    </xf>
    <xf numFmtId="0" fontId="46" fillId="11" borderId="45" applyNumberFormat="0" applyAlignment="0" applyProtection="0">
      <alignment vertical="center"/>
    </xf>
    <xf numFmtId="0" fontId="47" fillId="12" borderId="47" applyNumberFormat="0" applyAlignment="0" applyProtection="0">
      <alignment vertical="center"/>
    </xf>
    <xf numFmtId="0" fontId="48" fillId="0" borderId="48" applyNumberFormat="0" applyFill="0" applyAlignment="0" applyProtection="0">
      <alignment vertical="center"/>
    </xf>
    <xf numFmtId="0" fontId="49" fillId="0" borderId="49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55" fillId="0" borderId="0"/>
    <xf numFmtId="0" fontId="1" fillId="0" borderId="0"/>
    <xf numFmtId="0" fontId="1" fillId="0" borderId="0"/>
  </cellStyleXfs>
  <cellXfs count="155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shrinkToFit="1"/>
    </xf>
    <xf numFmtId="0" fontId="4" fillId="3" borderId="8" xfId="0" applyFont="1" applyFill="1" applyBorder="1" applyAlignment="1"/>
    <xf numFmtId="0" fontId="5" fillId="5" borderId="9" xfId="49" applyFont="1" applyFill="1" applyBorder="1" applyAlignment="1">
      <alignment horizontal="center" vertical="center" wrapText="1"/>
    </xf>
    <xf numFmtId="0" fontId="5" fillId="5" borderId="10" xfId="49" applyFont="1" applyFill="1" applyBorder="1" applyAlignment="1">
      <alignment horizontal="center" vertical="center" wrapText="1"/>
    </xf>
    <xf numFmtId="0" fontId="5" fillId="5" borderId="11" xfId="49" applyFont="1" applyFill="1" applyBorder="1" applyAlignment="1">
      <alignment horizontal="center" vertical="center" wrapText="1"/>
    </xf>
    <xf numFmtId="0" fontId="6" fillId="5" borderId="12" xfId="49" applyFont="1" applyFill="1" applyBorder="1" applyAlignment="1">
      <alignment horizontal="center" vertical="center" wrapText="1"/>
    </xf>
    <xf numFmtId="0" fontId="7" fillId="5" borderId="13" xfId="49" applyFont="1" applyFill="1" applyBorder="1" applyAlignment="1">
      <alignment horizontal="center" vertical="center" wrapText="1"/>
    </xf>
    <xf numFmtId="0" fontId="5" fillId="5" borderId="14" xfId="49" applyFont="1" applyFill="1" applyBorder="1" applyAlignment="1">
      <alignment horizontal="center" vertical="center" wrapText="1"/>
    </xf>
    <xf numFmtId="0" fontId="5" fillId="5" borderId="15" xfId="49" applyFont="1" applyFill="1" applyBorder="1" applyAlignment="1">
      <alignment horizontal="center" vertical="center" wrapText="1"/>
    </xf>
    <xf numFmtId="0" fontId="8" fillId="0" borderId="16" xfId="49" applyFont="1" applyFill="1" applyBorder="1" applyAlignment="1"/>
    <xf numFmtId="0" fontId="7" fillId="5" borderId="16" xfId="49" applyFont="1" applyFill="1" applyBorder="1" applyAlignment="1">
      <alignment horizontal="center" vertical="center" wrapText="1"/>
    </xf>
    <xf numFmtId="0" fontId="9" fillId="0" borderId="17" xfId="56" applyFont="1" applyFill="1" applyBorder="1" applyAlignment="1">
      <alignment horizontal="left" vertical="center"/>
    </xf>
    <xf numFmtId="0" fontId="9" fillId="0" borderId="18" xfId="56" applyFont="1" applyFill="1" applyBorder="1" applyAlignment="1">
      <alignment horizontal="left" vertical="center"/>
    </xf>
    <xf numFmtId="0" fontId="9" fillId="0" borderId="19" xfId="56" applyFont="1" applyFill="1" applyBorder="1" applyAlignment="1">
      <alignment horizontal="left" vertical="center"/>
    </xf>
    <xf numFmtId="0" fontId="10" fillId="0" borderId="15" xfId="51" applyFont="1" applyFill="1" applyBorder="1" applyAlignment="1">
      <alignment horizontal="left" vertical="center"/>
    </xf>
    <xf numFmtId="176" fontId="11" fillId="6" borderId="16" xfId="57" applyNumberFormat="1" applyFont="1" applyFill="1" applyBorder="1" applyAlignment="1" applyProtection="1">
      <alignment horizontal="center" vertical="center" wrapText="1"/>
      <protection locked="0"/>
    </xf>
    <xf numFmtId="177" fontId="8" fillId="0" borderId="16" xfId="57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51" applyFont="1" applyFill="1" applyBorder="1" applyAlignment="1">
      <alignment horizontal="left" vertical="center"/>
    </xf>
    <xf numFmtId="176" fontId="11" fillId="0" borderId="20" xfId="57" applyNumberFormat="1" applyFont="1" applyFill="1" applyBorder="1" applyAlignment="1" applyProtection="1">
      <alignment horizontal="center" vertical="center" wrapText="1"/>
      <protection locked="0"/>
    </xf>
    <xf numFmtId="176" fontId="11" fillId="6" borderId="15" xfId="50" applyNumberFormat="1" applyFont="1" applyFill="1" applyBorder="1" applyAlignment="1" applyProtection="1">
      <alignment horizontal="center" vertical="center" wrapText="1"/>
      <protection locked="0"/>
    </xf>
    <xf numFmtId="176" fontId="11" fillId="6" borderId="1" xfId="57" applyNumberFormat="1" applyFont="1" applyFill="1" applyBorder="1" applyAlignment="1" applyProtection="1">
      <alignment horizontal="center" vertical="center" wrapText="1"/>
      <protection locked="0"/>
    </xf>
    <xf numFmtId="176" fontId="11" fillId="6" borderId="1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51" applyFont="1" applyFill="1" applyBorder="1" applyAlignment="1">
      <alignment horizontal="left" vertical="center"/>
    </xf>
    <xf numFmtId="0" fontId="10" fillId="0" borderId="21" xfId="5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2" fillId="4" borderId="24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7" fillId="5" borderId="12" xfId="49" applyFont="1" applyFill="1" applyBorder="1" applyAlignment="1">
      <alignment horizontal="center" vertical="center" wrapText="1"/>
    </xf>
    <xf numFmtId="0" fontId="7" fillId="0" borderId="16" xfId="49" applyFont="1" applyFill="1" applyBorder="1" applyAlignment="1"/>
    <xf numFmtId="176" fontId="8" fillId="0" borderId="16" xfId="57" applyNumberFormat="1" applyFont="1" applyFill="1" applyBorder="1" applyAlignment="1" applyProtection="1">
      <alignment horizontal="center" vertical="center" wrapText="1"/>
      <protection locked="0"/>
    </xf>
    <xf numFmtId="176" fontId="8" fillId="0" borderId="20" xfId="57" applyNumberFormat="1" applyFont="1" applyFill="1" applyBorder="1" applyAlignment="1" applyProtection="1">
      <alignment horizontal="center" vertical="center" wrapText="1"/>
      <protection locked="0"/>
    </xf>
    <xf numFmtId="176" fontId="8" fillId="0" borderId="15" xfId="5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57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54" applyNumberFormat="1" applyFont="1" applyFill="1" applyBorder="1" applyAlignment="1">
      <alignment horizontal="center" vertical="center" wrapText="1"/>
    </xf>
    <xf numFmtId="176" fontId="8" fillId="0" borderId="20" xfId="50" applyNumberFormat="1" applyFont="1" applyFill="1" applyBorder="1" applyAlignment="1" applyProtection="1">
      <alignment horizontal="center" vertical="center" wrapText="1"/>
      <protection locked="0"/>
    </xf>
    <xf numFmtId="178" fontId="8" fillId="0" borderId="2" xfId="54" applyNumberFormat="1" applyFont="1" applyFill="1" applyBorder="1" applyAlignment="1">
      <alignment horizontal="center" vertical="center" wrapText="1"/>
    </xf>
    <xf numFmtId="176" fontId="8" fillId="0" borderId="19" xfId="50" applyNumberFormat="1" applyFont="1" applyFill="1" applyBorder="1" applyAlignment="1" applyProtection="1">
      <alignment horizontal="center" vertical="center" wrapText="1"/>
      <protection locked="0"/>
    </xf>
    <xf numFmtId="178" fontId="8" fillId="0" borderId="25" xfId="54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center" vertical="center" wrapText="1"/>
    </xf>
    <xf numFmtId="0" fontId="1" fillId="0" borderId="0" xfId="49" applyFont="1" applyFill="1" applyAlignment="1"/>
    <xf numFmtId="0" fontId="14" fillId="0" borderId="26" xfId="49" applyFont="1" applyFill="1" applyBorder="1" applyAlignment="1">
      <alignment horizontal="center" vertical="center"/>
    </xf>
    <xf numFmtId="0" fontId="14" fillId="0" borderId="27" xfId="49" applyFont="1" applyFill="1" applyBorder="1" applyAlignment="1">
      <alignment horizontal="center" vertical="center"/>
    </xf>
    <xf numFmtId="0" fontId="14" fillId="0" borderId="28" xfId="49" applyFont="1" applyFill="1" applyBorder="1" applyAlignment="1">
      <alignment horizontal="center" vertical="center"/>
    </xf>
    <xf numFmtId="0" fontId="15" fillId="3" borderId="29" xfId="49" applyFont="1" applyFill="1" applyBorder="1" applyAlignment="1">
      <alignment horizontal="right" vertical="center"/>
    </xf>
    <xf numFmtId="0" fontId="16" fillId="0" borderId="14" xfId="49" applyFont="1" applyFill="1" applyBorder="1" applyAlignment="1"/>
    <xf numFmtId="0" fontId="17" fillId="0" borderId="2" xfId="50" applyFont="1" applyFill="1" applyBorder="1" applyAlignment="1">
      <alignment vertical="center"/>
    </xf>
    <xf numFmtId="0" fontId="15" fillId="3" borderId="30" xfId="49" applyFont="1" applyFill="1" applyBorder="1" applyAlignment="1">
      <alignment horizontal="right" vertical="center"/>
    </xf>
    <xf numFmtId="0" fontId="17" fillId="0" borderId="6" xfId="50" applyFont="1" applyFill="1" applyBorder="1" applyAlignment="1">
      <alignment horizontal="left" vertical="center"/>
    </xf>
    <xf numFmtId="0" fontId="17" fillId="0" borderId="7" xfId="50" applyFont="1" applyFill="1" applyBorder="1" applyAlignment="1">
      <alignment horizontal="left" vertical="center"/>
    </xf>
    <xf numFmtId="0" fontId="18" fillId="0" borderId="15" xfId="49" applyFont="1" applyFill="1" applyBorder="1" applyAlignment="1"/>
    <xf numFmtId="179" fontId="17" fillId="4" borderId="31" xfId="49" applyNumberFormat="1" applyFont="1" applyFill="1" applyBorder="1" applyAlignment="1">
      <alignment horizontal="center" vertical="center"/>
    </xf>
    <xf numFmtId="0" fontId="15" fillId="3" borderId="32" xfId="49" applyFont="1" applyFill="1" applyBorder="1" applyAlignment="1">
      <alignment horizontal="right" vertical="center"/>
    </xf>
    <xf numFmtId="0" fontId="16" fillId="0" borderId="18" xfId="49" applyFont="1" applyFill="1" applyBorder="1" applyAlignment="1"/>
    <xf numFmtId="14" fontId="17" fillId="0" borderId="1" xfId="50" applyNumberFormat="1" applyFont="1" applyFill="1" applyBorder="1" applyAlignment="1">
      <alignment horizontal="left" vertical="center"/>
    </xf>
    <xf numFmtId="0" fontId="15" fillId="3" borderId="17" xfId="49" applyFont="1" applyFill="1" applyBorder="1" applyAlignment="1">
      <alignment horizontal="righ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8" fillId="0" borderId="19" xfId="49" applyFont="1" applyFill="1" applyBorder="1" applyAlignment="1"/>
    <xf numFmtId="179" fontId="17" fillId="4" borderId="33" xfId="49" applyNumberFormat="1" applyFont="1" applyFill="1" applyBorder="1" applyAlignment="1">
      <alignment horizontal="center" vertical="center"/>
    </xf>
    <xf numFmtId="179" fontId="17" fillId="4" borderId="30" xfId="49" applyNumberFormat="1" applyFont="1" applyFill="1" applyBorder="1" applyAlignment="1">
      <alignment horizontal="center" vertical="center"/>
    </xf>
    <xf numFmtId="0" fontId="19" fillId="5" borderId="5" xfId="49" applyFont="1" applyFill="1" applyBorder="1" applyAlignment="1">
      <alignment horizontal="center" vertical="center" wrapText="1"/>
    </xf>
    <xf numFmtId="0" fontId="19" fillId="5" borderId="0" xfId="49" applyFont="1" applyFill="1" applyAlignment="1">
      <alignment horizontal="center" vertical="center" wrapText="1"/>
    </xf>
    <xf numFmtId="0" fontId="19" fillId="5" borderId="11" xfId="49" applyFont="1" applyFill="1" applyBorder="1" applyAlignment="1">
      <alignment horizontal="center" vertical="center" wrapText="1"/>
    </xf>
    <xf numFmtId="0" fontId="20" fillId="5" borderId="12" xfId="49" applyFont="1" applyFill="1" applyBorder="1" applyAlignment="1">
      <alignment horizontal="center" vertical="center" wrapText="1"/>
    </xf>
    <xf numFmtId="0" fontId="20" fillId="5" borderId="34" xfId="49" applyFont="1" applyFill="1" applyBorder="1" applyAlignment="1">
      <alignment horizontal="center" vertical="center" wrapText="1"/>
    </xf>
    <xf numFmtId="0" fontId="19" fillId="5" borderId="29" xfId="49" applyFont="1" applyFill="1" applyBorder="1" applyAlignment="1">
      <alignment horizontal="center" vertical="center" wrapText="1"/>
    </xf>
    <xf numFmtId="0" fontId="19" fillId="5" borderId="14" xfId="49" applyFont="1" applyFill="1" applyBorder="1" applyAlignment="1">
      <alignment horizontal="center" vertical="center" wrapText="1"/>
    </xf>
    <xf numFmtId="0" fontId="19" fillId="5" borderId="15" xfId="49" applyFont="1" applyFill="1" applyBorder="1" applyAlignment="1">
      <alignment horizontal="center" vertical="center" wrapText="1"/>
    </xf>
    <xf numFmtId="0" fontId="21" fillId="0" borderId="16" xfId="49" applyFont="1" applyFill="1" applyBorder="1" applyAlignment="1"/>
    <xf numFmtId="0" fontId="20" fillId="5" borderId="16" xfId="49" applyFont="1" applyFill="1" applyBorder="1" applyAlignment="1">
      <alignment horizontal="center" vertical="center" wrapText="1"/>
    </xf>
    <xf numFmtId="0" fontId="22" fillId="0" borderId="1" xfId="51" applyFont="1" applyFill="1" applyBorder="1" applyAlignment="1">
      <alignment horizontal="left" vertical="center"/>
    </xf>
    <xf numFmtId="0" fontId="10" fillId="0" borderId="15" xfId="51" applyFont="1" applyFill="1" applyBorder="1" applyAlignment="1">
      <alignment horizontal="left" vertical="center" wrapText="1"/>
    </xf>
    <xf numFmtId="178" fontId="23" fillId="6" borderId="15" xfId="52" applyNumberFormat="1" applyFont="1" applyFill="1" applyBorder="1" applyAlignment="1">
      <alignment horizontal="center" vertical="center"/>
    </xf>
    <xf numFmtId="180" fontId="22" fillId="0" borderId="19" xfId="49" applyNumberFormat="1" applyFont="1" applyFill="1" applyBorder="1" applyAlignment="1">
      <alignment horizontal="center" wrapText="1"/>
    </xf>
    <xf numFmtId="178" fontId="23" fillId="0" borderId="15" xfId="52" applyNumberFormat="1" applyFont="1" applyFill="1" applyBorder="1" applyAlignment="1">
      <alignment horizontal="center" vertical="center"/>
    </xf>
    <xf numFmtId="180" fontId="22" fillId="0" borderId="20" xfId="49" applyNumberFormat="1" applyFont="1" applyFill="1" applyBorder="1" applyAlignment="1">
      <alignment horizontal="center" wrapText="1"/>
    </xf>
    <xf numFmtId="178" fontId="17" fillId="0" borderId="20" xfId="49" applyNumberFormat="1" applyFont="1" applyFill="1" applyBorder="1" applyAlignment="1">
      <alignment horizontal="center" wrapText="1"/>
    </xf>
    <xf numFmtId="178" fontId="24" fillId="0" borderId="1" xfId="0" applyNumberFormat="1" applyFont="1" applyFill="1" applyBorder="1" applyAlignment="1">
      <alignment horizontal="center" wrapText="1"/>
    </xf>
    <xf numFmtId="178" fontId="25" fillId="0" borderId="1" xfId="0" applyNumberFormat="1" applyFont="1" applyFill="1" applyBorder="1" applyAlignment="1">
      <alignment horizontal="center"/>
    </xf>
    <xf numFmtId="178" fontId="26" fillId="0" borderId="21" xfId="53" applyNumberFormat="1" applyFont="1" applyFill="1" applyBorder="1" applyAlignment="1">
      <alignment horizontal="center" vertical="center" wrapText="1"/>
    </xf>
    <xf numFmtId="0" fontId="10" fillId="0" borderId="21" xfId="50" applyFont="1" applyFill="1" applyBorder="1" applyAlignment="1">
      <alignment horizontal="left" vertical="center" wrapText="1"/>
    </xf>
    <xf numFmtId="0" fontId="17" fillId="0" borderId="0" xfId="49" applyFont="1" applyFill="1" applyAlignment="1"/>
    <xf numFmtId="0" fontId="27" fillId="7" borderId="35" xfId="49" applyFont="1" applyFill="1" applyBorder="1" applyAlignment="1">
      <alignment horizontal="center" vertical="center"/>
    </xf>
    <xf numFmtId="0" fontId="21" fillId="0" borderId="36" xfId="49" applyFont="1" applyFill="1" applyBorder="1" applyAlignment="1"/>
    <xf numFmtId="0" fontId="21" fillId="0" borderId="37" xfId="49" applyFont="1" applyFill="1" applyBorder="1" applyAlignment="1"/>
    <xf numFmtId="0" fontId="28" fillId="0" borderId="0" xfId="49" applyFont="1" applyFill="1" applyAlignment="1"/>
    <xf numFmtId="179" fontId="17" fillId="4" borderId="9" xfId="49" applyNumberFormat="1" applyFont="1" applyFill="1" applyBorder="1" applyAlignment="1">
      <alignment horizontal="center" vertical="center"/>
    </xf>
    <xf numFmtId="179" fontId="17" fillId="4" borderId="38" xfId="49" applyNumberFormat="1" applyFont="1" applyFill="1" applyBorder="1" applyAlignment="1">
      <alignment horizontal="center" vertical="center"/>
    </xf>
    <xf numFmtId="0" fontId="22" fillId="6" borderId="0" xfId="49" applyFont="1" applyFill="1" applyAlignment="1"/>
    <xf numFmtId="179" fontId="17" fillId="4" borderId="0" xfId="49" applyNumberFormat="1" applyFont="1" applyFill="1" applyAlignment="1">
      <alignment horizontal="center" vertical="center"/>
    </xf>
    <xf numFmtId="179" fontId="17" fillId="4" borderId="23" xfId="49" applyNumberFormat="1" applyFont="1" applyFill="1" applyBorder="1" applyAlignment="1">
      <alignment horizontal="center" vertical="center"/>
    </xf>
    <xf numFmtId="179" fontId="17" fillId="4" borderId="7" xfId="49" applyNumberFormat="1" applyFont="1" applyFill="1" applyBorder="1" applyAlignment="1">
      <alignment horizontal="center" vertical="center"/>
    </xf>
    <xf numFmtId="179" fontId="17" fillId="4" borderId="24" xfId="49" applyNumberFormat="1" applyFont="1" applyFill="1" applyBorder="1" applyAlignment="1">
      <alignment horizontal="center" vertical="center"/>
    </xf>
    <xf numFmtId="179" fontId="17" fillId="4" borderId="14" xfId="49" applyNumberFormat="1" applyFont="1" applyFill="1" applyBorder="1" applyAlignment="1">
      <alignment horizontal="center" vertical="center"/>
    </xf>
    <xf numFmtId="179" fontId="17" fillId="4" borderId="39" xfId="49" applyNumberFormat="1" applyFont="1" applyFill="1" applyBorder="1" applyAlignment="1">
      <alignment horizontal="center" vertical="center"/>
    </xf>
    <xf numFmtId="0" fontId="27" fillId="5" borderId="12" xfId="49" applyFont="1" applyFill="1" applyBorder="1" applyAlignment="1">
      <alignment horizontal="center" vertical="center" wrapText="1"/>
    </xf>
    <xf numFmtId="0" fontId="29" fillId="5" borderId="12" xfId="49" applyFont="1" applyFill="1" applyBorder="1" applyAlignment="1">
      <alignment horizontal="center" vertical="center" wrapText="1"/>
    </xf>
    <xf numFmtId="0" fontId="30" fillId="5" borderId="12" xfId="49" applyFont="1" applyFill="1" applyBorder="1" applyAlignment="1">
      <alignment horizontal="center" vertical="center" wrapText="1"/>
    </xf>
    <xf numFmtId="0" fontId="27" fillId="5" borderId="40" xfId="49" applyFont="1" applyFill="1" applyBorder="1" applyAlignment="1">
      <alignment horizontal="center" vertical="center" wrapText="1"/>
    </xf>
    <xf numFmtId="0" fontId="22" fillId="0" borderId="0" xfId="49" applyFont="1" applyFill="1" applyAlignment="1">
      <alignment vertical="center"/>
    </xf>
    <xf numFmtId="0" fontId="22" fillId="0" borderId="0" xfId="49" applyFont="1" applyFill="1" applyBorder="1" applyAlignment="1">
      <alignment vertical="center"/>
    </xf>
    <xf numFmtId="0" fontId="31" fillId="0" borderId="16" xfId="49" applyFont="1" applyFill="1" applyBorder="1" applyAlignment="1"/>
    <xf numFmtId="0" fontId="31" fillId="0" borderId="41" xfId="49" applyFont="1" applyFill="1" applyBorder="1" applyAlignment="1"/>
    <xf numFmtId="0" fontId="32" fillId="0" borderId="0" xfId="49" applyFont="1" applyFill="1" applyAlignment="1">
      <alignment horizontal="center" vertical="center"/>
    </xf>
    <xf numFmtId="0" fontId="20" fillId="0" borderId="0" xfId="49" applyFont="1" applyFill="1" applyBorder="1" applyAlignment="1">
      <alignment horizontal="center" vertical="center" wrapText="1"/>
    </xf>
    <xf numFmtId="177" fontId="33" fillId="0" borderId="19" xfId="49" applyNumberFormat="1" applyFont="1" applyFill="1" applyBorder="1" applyAlignment="1">
      <alignment horizontal="center" wrapText="1"/>
    </xf>
    <xf numFmtId="178" fontId="22" fillId="0" borderId="0" xfId="49" applyNumberFormat="1" applyFont="1" applyFill="1" applyAlignment="1">
      <alignment horizontal="center" vertical="center" wrapText="1"/>
    </xf>
    <xf numFmtId="181" fontId="23" fillId="6" borderId="0" xfId="52" applyNumberFormat="1" applyFont="1" applyFill="1" applyBorder="1" applyAlignment="1">
      <alignment horizontal="center" vertical="center"/>
    </xf>
    <xf numFmtId="181" fontId="23" fillId="0" borderId="0" xfId="52" applyNumberFormat="1" applyFont="1" applyFill="1" applyBorder="1" applyAlignment="1">
      <alignment horizontal="center" vertical="center"/>
    </xf>
    <xf numFmtId="178" fontId="23" fillId="0" borderId="0" xfId="52" applyNumberFormat="1" applyFont="1" applyFill="1" applyBorder="1" applyAlignment="1">
      <alignment horizontal="center" vertical="center"/>
    </xf>
    <xf numFmtId="182" fontId="24" fillId="0" borderId="0" xfId="0" applyNumberFormat="1" applyFont="1" applyFill="1" applyBorder="1" applyAlignment="1">
      <alignment horizontal="center" wrapText="1"/>
    </xf>
    <xf numFmtId="178" fontId="26" fillId="0" borderId="0" xfId="53" applyNumberFormat="1" applyFont="1" applyFill="1" applyBorder="1" applyAlignment="1">
      <alignment horizontal="center" vertical="center" wrapText="1"/>
    </xf>
    <xf numFmtId="0" fontId="17" fillId="0" borderId="0" xfId="49" applyFont="1" applyFill="1" applyBorder="1" applyAlignment="1"/>
    <xf numFmtId="0" fontId="22" fillId="8" borderId="0" xfId="49" applyFont="1" applyFill="1" applyAlignment="1"/>
    <xf numFmtId="0" fontId="15" fillId="0" borderId="0" xfId="49" applyFont="1" applyFill="1" applyBorder="1" applyAlignment="1">
      <alignment horizontal="center" vertical="center"/>
    </xf>
    <xf numFmtId="0" fontId="15" fillId="0" borderId="0" xfId="49" applyFont="1" applyFill="1" applyAlignment="1">
      <alignment horizontal="center" vertical="center"/>
    </xf>
    <xf numFmtId="0" fontId="20" fillId="0" borderId="0" xfId="49" applyFont="1" applyFill="1" applyAlignment="1">
      <alignment horizontal="center" vertical="center" wrapText="1"/>
    </xf>
    <xf numFmtId="178" fontId="22" fillId="0" borderId="0" xfId="49" applyNumberFormat="1" applyFont="1" applyFill="1" applyBorder="1" applyAlignment="1">
      <alignment horizontal="center" vertical="center" wrapText="1"/>
    </xf>
    <xf numFmtId="178" fontId="34" fillId="0" borderId="0" xfId="49" applyNumberFormat="1" applyFont="1" applyFill="1" applyBorder="1" applyAlignment="1">
      <alignment horizontal="center" vertical="center" wrapText="1"/>
    </xf>
    <xf numFmtId="178" fontId="34" fillId="0" borderId="0" xfId="49" applyNumberFormat="1" applyFont="1" applyFill="1" applyAlignment="1">
      <alignment horizontal="center" vertical="center" wrapText="1"/>
    </xf>
    <xf numFmtId="0" fontId="22" fillId="0" borderId="0" xfId="49" applyFont="1" applyFill="1" applyAlignment="1">
      <alignment horizontal="center" vertical="center"/>
    </xf>
    <xf numFmtId="180" fontId="21" fillId="0" borderId="19" xfId="49" applyNumberFormat="1" applyFont="1" applyFill="1" applyBorder="1" applyAlignment="1">
      <alignment horizontal="center" wrapText="1"/>
    </xf>
    <xf numFmtId="178" fontId="21" fillId="0" borderId="1" xfId="54" applyNumberFormat="1" applyFont="1" applyFill="1" applyBorder="1" applyAlignment="1">
      <alignment horizontal="center" vertical="center" wrapText="1"/>
    </xf>
    <xf numFmtId="178" fontId="21" fillId="0" borderId="20" xfId="49" applyNumberFormat="1" applyFont="1" applyFill="1" applyBorder="1" applyAlignment="1">
      <alignment horizontal="center" wrapText="1"/>
    </xf>
    <xf numFmtId="178" fontId="35" fillId="0" borderId="20" xfId="49" applyNumberFormat="1" applyFont="1" applyFill="1" applyBorder="1" applyAlignment="1">
      <alignment horizontal="center" wrapText="1"/>
    </xf>
    <xf numFmtId="178" fontId="33" fillId="0" borderId="1" xfId="54" applyNumberFormat="1" applyFont="1" applyFill="1" applyBorder="1" applyAlignment="1">
      <alignment horizontal="center" vertical="center" wrapText="1"/>
    </xf>
    <xf numFmtId="176" fontId="35" fillId="0" borderId="20" xfId="49" applyNumberFormat="1" applyFont="1" applyFill="1" applyBorder="1" applyAlignment="1">
      <alignment horizontal="center" wrapText="1"/>
    </xf>
    <xf numFmtId="178" fontId="35" fillId="0" borderId="20" xfId="55" applyNumberFormat="1" applyFont="1" applyFill="1" applyBorder="1" applyAlignment="1">
      <alignment horizontal="center" wrapText="1"/>
    </xf>
    <xf numFmtId="176" fontId="35" fillId="0" borderId="20" xfId="55" applyNumberFormat="1" applyFont="1" applyFill="1" applyBorder="1" applyAlignment="1">
      <alignment horizont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 2" xfId="49"/>
    <cellStyle name="Normal 2 2 3 4" xfId="50"/>
    <cellStyle name="Normal 2 2 6" xfId="51"/>
    <cellStyle name="Normal 3 2 3" xfId="52"/>
    <cellStyle name="Normal 8 2 3" xfId="53"/>
    <cellStyle name="Normal 8 4" xfId="54"/>
    <cellStyle name="Normal 3 4" xfId="55"/>
    <cellStyle name="Normal 2 2 3 3" xfId="56"/>
    <cellStyle name="Normal 3 3" xfId="57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728027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728027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742505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742505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93834</xdr:colOff>
      <xdr:row>0</xdr:row>
      <xdr:rowOff>67919</xdr:rowOff>
    </xdr:from>
    <xdr:to>
      <xdr:col>10</xdr:col>
      <xdr:colOff>600213</xdr:colOff>
      <xdr:row>0</xdr:row>
      <xdr:rowOff>355601</xdr:rowOff>
    </xdr:to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0157460" y="67310"/>
          <a:ext cx="1878330" cy="28829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93834</xdr:colOff>
      <xdr:row>0</xdr:row>
      <xdr:rowOff>67919</xdr:rowOff>
    </xdr:from>
    <xdr:to>
      <xdr:col>10</xdr:col>
      <xdr:colOff>600213</xdr:colOff>
      <xdr:row>0</xdr:row>
      <xdr:rowOff>355601</xdr:rowOff>
    </xdr:to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0157460" y="67310"/>
          <a:ext cx="1878330" cy="28829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birdygrey\Birdy Grey Dropbox\BG Tech Design Development\1. TECH PACKS - DRESSES\_ MILLY MATTE SATIN COUNTER DEV\BATCH D\LYDIA MINI\BG7161 LYDIA MINI DRESS, MATTE SATIN, MILLY, 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BRIC AND TRIMS"/>
      <sheetName val="Style Summary Cover Page"/>
      <sheetName val="Construction"/>
      <sheetName val="Lining &amp; Facing Construction"/>
      <sheetName val="Construction Ref Images (2)"/>
      <sheetName val="Boning Construction"/>
      <sheetName val="Reference Images"/>
      <sheetName val="Fabrics"/>
      <sheetName val="BOM (2)"/>
      <sheetName val="1ST FIT 10.30.24"/>
      <sheetName val="2ND FIT 11.26.24"/>
      <sheetName val="3RD FIT 12.19.24"/>
      <sheetName val="SPEC SHEET"/>
      <sheetName val="GRADED SPEC"/>
      <sheetName val="DEV (1X) 8-2-24"/>
      <sheetName val="TOP SPECS (1)"/>
      <sheetName val="TOP FIT (SIZE) 0-00-00"/>
    </sheetNames>
    <sheetDataSet>
      <sheetData sheetId="0" refreshError="1"/>
      <sheetData sheetId="1" refreshError="1">
        <row r="1">
          <cell r="E1" t="str">
            <v>BG7161</v>
          </cell>
        </row>
        <row r="2">
          <cell r="B2" t="str">
            <v>LYDIA MINI DRESS</v>
          </cell>
        </row>
        <row r="2">
          <cell r="D2" t="str">
            <v>SARAH PUNTER</v>
          </cell>
        </row>
        <row r="3">
          <cell r="B3">
            <v>45376</v>
          </cell>
        </row>
        <row r="3">
          <cell r="D3" t="str">
            <v>NATASHIA</v>
          </cell>
        </row>
        <row r="4">
          <cell r="B4" t="str">
            <v>CORE</v>
          </cell>
        </row>
        <row r="4">
          <cell r="D4" t="str">
            <v>SEAN</v>
          </cell>
        </row>
        <row r="5">
          <cell r="B5" t="str">
            <v>CORE</v>
          </cell>
        </row>
        <row r="5">
          <cell r="D5" t="str">
            <v>1X</v>
          </cell>
        </row>
        <row r="6">
          <cell r="B6" t="str">
            <v>0X-3X</v>
          </cell>
        </row>
        <row r="6">
          <cell r="D6" t="str">
            <v>WHITE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A11" t="str">
            <v>FRONT BODICE LENGTH FROM HPS/STRAP JOIN SEAM TO WAIST SEAM</v>
          </cell>
        </row>
        <row r="12">
          <cell r="A12" t="str">
            <v>BODICE SIDE SEAM LENGTH TO WAIST SEAM</v>
          </cell>
        </row>
        <row r="13">
          <cell r="A13" t="str">
            <v>BODICE CENTER BACK LENGTH TO WAIST SEAM</v>
          </cell>
        </row>
        <row r="14">
          <cell r="A14" t="str">
            <v>SKIRT FRONT LENGTH FROM WAIST SEAM  TO HEM EDGE AT CF</v>
          </cell>
        </row>
        <row r="15">
          <cell r="A15" t="str">
            <v>SKIRT SIDE SEAM  DROP FROM WAIST SEAM  TO HEM EDGE AT SS STRAIGHT</v>
          </cell>
        </row>
        <row r="16">
          <cell r="A16" t="str">
            <v>SKIRT BACK  LENGTH FROM WAIST SEAM  TO HEM EDGE AT CB SEAM</v>
          </cell>
        </row>
        <row r="17">
          <cell r="A17" t="str">
            <v>"NECK" WIDTH/ DISTANCE BETWEEN HPS/STRAP JOIN SEAMS</v>
          </cell>
        </row>
        <row r="18">
          <cell r="A18" t="str">
            <v>FRONT ARMHOLE  TOP EDGE ALONG SEAM (HALF) FROM SS TO STRAP JOIN</v>
          </cell>
        </row>
        <row r="19">
          <cell r="A19" t="str">
            <v>BACK TOP EDGE ALONG SEAM (HALF)</v>
          </cell>
        </row>
        <row r="20">
          <cell r="A20" t="str">
            <v>CHEST CIRCUMFERENCE AT APEX FROM CF TO CB ALONG NATURAL CURVES</v>
          </cell>
        </row>
        <row r="21">
          <cell r="A21" t="str">
            <v>WAIST AT WAIST SEAM STRAIGHT SS TO SS</v>
          </cell>
        </row>
        <row r="22">
          <cell r="A22" t="str">
            <v>HIP WIDTH (9.5" BELOW WAIST JOIN SEAM) - STRAIGHT</v>
          </cell>
        </row>
        <row r="23">
          <cell r="A23" t="str">
            <v>SWEEP SKIRT - STRAIGHT (SELF)- SS TO SS, STRAIGHT</v>
          </cell>
        </row>
        <row r="24">
          <cell r="A24" t="str">
            <v>SWEEP SKIRT - STRAIGHT (LINING)</v>
          </cell>
        </row>
        <row r="25">
          <cell r="A25" t="str">
            <v>SHOULDER STRAP LENGTH</v>
          </cell>
        </row>
        <row r="26">
          <cell r="A26" t="str">
            <v>ADJUSTABLE RANGE LENGTH</v>
          </cell>
        </row>
        <row r="27">
          <cell r="A27" t="str">
            <v>ZIPPER LENGTH</v>
          </cell>
        </row>
        <row r="28">
          <cell r="A28" t="str">
            <v>LINING DIFFERENCE FROM SELF</v>
          </cell>
        </row>
        <row r="29">
          <cell r="A29" t="str">
            <v>HEM HEIGHT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5"/>
  <sheetViews>
    <sheetView view="pageBreakPreview" zoomScale="85" zoomScaleNormal="100" workbookViewId="0">
      <selection activeCell="I7" sqref="I7:I8"/>
    </sheetView>
  </sheetViews>
  <sheetFormatPr defaultColWidth="9" defaultRowHeight="13.5"/>
  <cols>
    <col min="1" max="1" width="4.43362831858407" customWidth="1"/>
    <col min="2" max="2" width="5.21238938053097" customWidth="1"/>
    <col min="3" max="3" width="15.4247787610619" customWidth="1"/>
    <col min="4" max="4" width="14.5575221238938" customWidth="1"/>
    <col min="5" max="5" width="8.25663716814159" customWidth="1"/>
    <col min="6" max="6" width="32.1504424778761" customWidth="1"/>
    <col min="7" max="7" width="4.7787610619469" customWidth="1"/>
    <col min="8" max="8" width="9.21238938053097" hidden="1" customWidth="1"/>
    <col min="9" max="14" width="9.21238938053097" customWidth="1"/>
    <col min="15" max="15" width="5.97345132743363" customWidth="1"/>
    <col min="16" max="18" width="9.21238938053097" customWidth="1"/>
    <col min="19" max="19" width="5.80530973451327" customWidth="1"/>
    <col min="20" max="20" width="9.21238938053097" customWidth="1"/>
    <col min="21" max="22" width="9.04424778761062" customWidth="1"/>
    <col min="23" max="23" width="7" customWidth="1"/>
    <col min="24" max="24" width="10.7522123893805" customWidth="1"/>
    <col min="25" max="25" width="30.3716814159292" customWidth="1"/>
    <col min="26" max="27" width="12.7964601769912" customWidth="1"/>
    <col min="28" max="16384" width="11.9469026548673"/>
  </cols>
  <sheetData>
    <row r="1" s="65" customFormat="1" ht="30" customHeight="1" spans="1:27">
      <c r="A1" s="66" t="s">
        <v>0</v>
      </c>
      <c r="B1" s="67"/>
      <c r="C1" s="67"/>
      <c r="D1" s="67"/>
      <c r="E1" s="67"/>
      <c r="F1" s="67"/>
      <c r="G1" s="67"/>
      <c r="H1" s="68"/>
      <c r="I1" s="108"/>
      <c r="J1" s="109"/>
      <c r="K1" s="109"/>
      <c r="L1" s="109"/>
      <c r="M1" s="109"/>
      <c r="N1" s="110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07"/>
      <c r="Z1" s="107"/>
      <c r="AA1" s="107"/>
    </row>
    <row r="2" s="65" customFormat="1" ht="16.25" customHeight="1" spans="1:27">
      <c r="A2" s="69" t="s">
        <v>1</v>
      </c>
      <c r="B2" s="70"/>
      <c r="C2" s="71" t="s">
        <v>2</v>
      </c>
      <c r="D2" s="72" t="s">
        <v>3</v>
      </c>
      <c r="E2" s="73" t="s">
        <v>4</v>
      </c>
      <c r="F2" s="74"/>
      <c r="G2" s="75"/>
      <c r="H2" s="76"/>
      <c r="I2" s="112"/>
      <c r="J2" s="112"/>
      <c r="K2" s="112"/>
      <c r="L2" s="112"/>
      <c r="M2" s="112"/>
      <c r="N2" s="113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07"/>
      <c r="Z2" s="107"/>
      <c r="AA2" s="107"/>
    </row>
    <row r="3" s="65" customFormat="1" ht="16.25" customHeight="1" spans="1:27">
      <c r="A3" s="77" t="s">
        <v>5</v>
      </c>
      <c r="B3" s="78"/>
      <c r="C3" s="79">
        <v>45275</v>
      </c>
      <c r="D3" s="80" t="s">
        <v>6</v>
      </c>
      <c r="E3" s="81"/>
      <c r="F3" s="82"/>
      <c r="G3" s="83"/>
      <c r="H3" s="76"/>
      <c r="I3" s="115"/>
      <c r="J3" s="115"/>
      <c r="K3" s="115"/>
      <c r="L3" s="115"/>
      <c r="M3" s="115"/>
      <c r="N3" s="116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07"/>
      <c r="Z3" s="107"/>
      <c r="AA3" s="107"/>
    </row>
    <row r="4" s="65" customFormat="1" ht="16.25" customHeight="1" spans="1:27">
      <c r="A4" s="77" t="s">
        <v>7</v>
      </c>
      <c r="B4" s="78"/>
      <c r="C4" s="79" t="s">
        <v>8</v>
      </c>
      <c r="D4" s="80" t="s">
        <v>9</v>
      </c>
      <c r="E4" s="81" t="s">
        <v>10</v>
      </c>
      <c r="F4" s="82"/>
      <c r="G4" s="83"/>
      <c r="H4" s="76"/>
      <c r="I4" s="115"/>
      <c r="J4" s="115"/>
      <c r="K4" s="115"/>
      <c r="L4" s="115"/>
      <c r="M4" s="115"/>
      <c r="N4" s="116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07"/>
      <c r="Z4" s="107"/>
      <c r="AA4" s="107"/>
    </row>
    <row r="5" s="65" customFormat="1" ht="16.25" customHeight="1" spans="1:27">
      <c r="A5" s="77" t="s">
        <v>11</v>
      </c>
      <c r="B5" s="78"/>
      <c r="C5" s="79" t="s">
        <v>12</v>
      </c>
      <c r="D5" s="80" t="s">
        <v>13</v>
      </c>
      <c r="E5" s="81" t="s">
        <v>14</v>
      </c>
      <c r="F5" s="82"/>
      <c r="G5" s="83"/>
      <c r="H5" s="84"/>
      <c r="I5" s="117"/>
      <c r="J5" s="117"/>
      <c r="K5" s="117"/>
      <c r="L5" s="117"/>
      <c r="M5" s="117"/>
      <c r="N5" s="118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07"/>
      <c r="Z5" s="107"/>
      <c r="AA5" s="107"/>
    </row>
    <row r="6" s="65" customFormat="1" ht="16.25" customHeight="1" spans="1:27">
      <c r="A6" s="77" t="s">
        <v>15</v>
      </c>
      <c r="B6" s="78"/>
      <c r="C6" s="79" t="s">
        <v>16</v>
      </c>
      <c r="D6" s="80" t="s">
        <v>17</v>
      </c>
      <c r="E6" s="81" t="s">
        <v>18</v>
      </c>
      <c r="F6" s="82"/>
      <c r="G6" s="83"/>
      <c r="H6" s="85"/>
      <c r="I6" s="119"/>
      <c r="J6" s="119"/>
      <c r="K6" s="119"/>
      <c r="L6" s="119"/>
      <c r="M6" s="119"/>
      <c r="N6" s="120"/>
      <c r="O6" s="114"/>
      <c r="P6" s="114"/>
      <c r="Q6" s="114"/>
      <c r="R6" s="114"/>
      <c r="S6" s="114"/>
      <c r="T6" s="114"/>
      <c r="U6" s="114"/>
      <c r="V6" s="114"/>
      <c r="W6" s="114"/>
      <c r="X6" s="139"/>
      <c r="Y6" s="107"/>
      <c r="Z6" s="107"/>
      <c r="AA6" s="107"/>
    </row>
    <row r="7" s="65" customFormat="1" ht="16.25" customHeight="1" spans="1:27">
      <c r="A7" s="86" t="s">
        <v>19</v>
      </c>
      <c r="B7" s="87"/>
      <c r="C7" s="87"/>
      <c r="D7" s="87"/>
      <c r="E7" s="88"/>
      <c r="F7" s="88"/>
      <c r="G7" s="89" t="s">
        <v>20</v>
      </c>
      <c r="H7" s="90" t="s">
        <v>21</v>
      </c>
      <c r="I7" s="121" t="s">
        <v>22</v>
      </c>
      <c r="J7" s="122" t="s">
        <v>23</v>
      </c>
      <c r="K7" s="123" t="s">
        <v>24</v>
      </c>
      <c r="L7" s="121" t="s">
        <v>25</v>
      </c>
      <c r="M7" s="121" t="s">
        <v>26</v>
      </c>
      <c r="N7" s="124" t="s">
        <v>27</v>
      </c>
      <c r="O7" s="125"/>
      <c r="P7" s="126"/>
      <c r="Q7" s="140"/>
      <c r="R7" s="126"/>
      <c r="S7" s="125"/>
      <c r="T7" s="125"/>
      <c r="U7" s="141"/>
      <c r="V7" s="125"/>
      <c r="W7" s="125"/>
      <c r="X7" s="141"/>
      <c r="Y7" s="142"/>
      <c r="Z7" s="107"/>
      <c r="AA7" s="107"/>
    </row>
    <row r="8" s="65" customFormat="1" ht="15" customHeight="1" spans="1:27">
      <c r="A8" s="91"/>
      <c r="B8" s="92"/>
      <c r="C8" s="92"/>
      <c r="D8" s="92"/>
      <c r="E8" s="93"/>
      <c r="F8" s="93"/>
      <c r="G8" s="94"/>
      <c r="H8" s="95"/>
      <c r="I8" s="127"/>
      <c r="J8" s="127"/>
      <c r="K8" s="127"/>
      <c r="L8" s="127"/>
      <c r="M8" s="127"/>
      <c r="N8" s="128"/>
      <c r="O8" s="129"/>
      <c r="P8" s="130"/>
      <c r="Q8" s="130"/>
      <c r="R8" s="130"/>
      <c r="S8" s="129"/>
      <c r="T8" s="142"/>
      <c r="U8" s="142"/>
      <c r="V8" s="142"/>
      <c r="W8" s="129"/>
      <c r="X8" s="142"/>
      <c r="Y8" s="142"/>
      <c r="Z8" s="107"/>
      <c r="AA8" s="107"/>
    </row>
    <row r="9" s="65" customFormat="1" ht="24" customHeight="1" spans="1:27">
      <c r="A9" s="96" t="s">
        <v>28</v>
      </c>
      <c r="B9" s="96"/>
      <c r="C9" s="96"/>
      <c r="D9" s="96"/>
      <c r="E9" s="96"/>
      <c r="F9" s="97" t="s">
        <v>29</v>
      </c>
      <c r="G9" s="98">
        <v>0.25</v>
      </c>
      <c r="H9" s="99">
        <v>9.75</v>
      </c>
      <c r="I9" s="147">
        <v>10</v>
      </c>
      <c r="J9" s="148">
        <v>10.25</v>
      </c>
      <c r="K9" s="147">
        <v>10.5</v>
      </c>
      <c r="L9" s="147">
        <v>10.75</v>
      </c>
      <c r="M9" s="147">
        <v>11</v>
      </c>
      <c r="N9" s="147">
        <v>11.25</v>
      </c>
      <c r="O9" s="132"/>
      <c r="P9" s="133"/>
      <c r="Q9" s="143"/>
      <c r="R9" s="144"/>
      <c r="S9" s="132"/>
      <c r="T9" s="132"/>
      <c r="U9" s="132"/>
      <c r="V9" s="145"/>
      <c r="W9" s="132"/>
      <c r="X9" s="132"/>
      <c r="Y9" s="146"/>
      <c r="Z9" s="107"/>
      <c r="AA9" s="107"/>
    </row>
    <row r="10" s="65" customFormat="1" ht="24" customHeight="1" spans="1:27">
      <c r="A10" s="96" t="s">
        <v>30</v>
      </c>
      <c r="B10" s="96"/>
      <c r="C10" s="96"/>
      <c r="D10" s="96"/>
      <c r="E10" s="96"/>
      <c r="F10" s="97" t="s">
        <v>31</v>
      </c>
      <c r="G10" s="100">
        <v>0.5</v>
      </c>
      <c r="H10" s="101">
        <v>16</v>
      </c>
      <c r="I10" s="147">
        <v>16.25</v>
      </c>
      <c r="J10" s="148">
        <v>16.5</v>
      </c>
      <c r="K10" s="147">
        <v>16.75</v>
      </c>
      <c r="L10" s="147">
        <v>17</v>
      </c>
      <c r="M10" s="147">
        <v>17</v>
      </c>
      <c r="N10" s="147">
        <v>17</v>
      </c>
      <c r="O10" s="107"/>
      <c r="P10" s="134"/>
      <c r="Q10" s="138"/>
      <c r="R10" s="138"/>
      <c r="S10" s="107"/>
      <c r="T10" s="107"/>
      <c r="U10" s="107"/>
      <c r="V10" s="107"/>
      <c r="W10" s="107"/>
      <c r="X10" s="107"/>
      <c r="Y10" s="107"/>
      <c r="Z10" s="107"/>
      <c r="AA10" s="107"/>
    </row>
    <row r="11" s="65" customFormat="1" ht="24" customHeight="1" spans="1:27">
      <c r="A11" s="96" t="s">
        <v>32</v>
      </c>
      <c r="B11" s="96"/>
      <c r="C11" s="96"/>
      <c r="D11" s="96"/>
      <c r="E11" s="96"/>
      <c r="F11" s="97" t="s">
        <v>33</v>
      </c>
      <c r="G11" s="100">
        <v>0.5</v>
      </c>
      <c r="H11" s="101">
        <v>16.5</v>
      </c>
      <c r="I11" s="147">
        <v>16.75</v>
      </c>
      <c r="J11" s="148">
        <v>17</v>
      </c>
      <c r="K11" s="147">
        <v>17.25</v>
      </c>
      <c r="L11" s="147">
        <v>17.5</v>
      </c>
      <c r="M11" s="147">
        <v>17.5</v>
      </c>
      <c r="N11" s="147">
        <v>17.5</v>
      </c>
      <c r="O11" s="107"/>
      <c r="P11" s="134"/>
      <c r="Q11" s="138"/>
      <c r="R11" s="138"/>
      <c r="S11" s="107"/>
      <c r="T11" s="107"/>
      <c r="U11" s="107"/>
      <c r="V11" s="107"/>
      <c r="W11" s="107"/>
      <c r="X11" s="107"/>
      <c r="Y11" s="107"/>
      <c r="Z11" s="107"/>
      <c r="AA11" s="107"/>
    </row>
    <row r="12" s="65" customFormat="1" ht="24" customHeight="1" spans="1:27">
      <c r="A12" s="96" t="s">
        <v>34</v>
      </c>
      <c r="B12" s="96"/>
      <c r="C12" s="96"/>
      <c r="D12" s="96"/>
      <c r="E12" s="96"/>
      <c r="F12" s="97" t="s">
        <v>35</v>
      </c>
      <c r="G12" s="100">
        <v>0.5</v>
      </c>
      <c r="H12" s="102">
        <v>31</v>
      </c>
      <c r="I12" s="149">
        <v>32</v>
      </c>
      <c r="J12" s="148">
        <v>34</v>
      </c>
      <c r="K12" s="149">
        <v>36</v>
      </c>
      <c r="L12" s="149">
        <v>38.5</v>
      </c>
      <c r="M12" s="149">
        <v>40.5</v>
      </c>
      <c r="N12" s="149">
        <v>42.5</v>
      </c>
      <c r="O12" s="107"/>
      <c r="P12" s="134"/>
      <c r="Q12" s="138"/>
      <c r="R12" s="138"/>
      <c r="S12" s="107"/>
      <c r="T12" s="107"/>
      <c r="U12" s="107"/>
      <c r="V12" s="107"/>
      <c r="W12" s="107"/>
      <c r="X12" s="107"/>
      <c r="Y12" s="107"/>
      <c r="Z12" s="107"/>
      <c r="AA12" s="107"/>
    </row>
    <row r="13" s="65" customFormat="1" ht="24" customHeight="1" spans="1:27">
      <c r="A13" s="96" t="s">
        <v>36</v>
      </c>
      <c r="B13" s="96"/>
      <c r="C13" s="96"/>
      <c r="D13" s="96"/>
      <c r="E13" s="96"/>
      <c r="F13" s="97" t="s">
        <v>37</v>
      </c>
      <c r="G13" s="100">
        <v>0.5</v>
      </c>
      <c r="H13" s="102">
        <v>25</v>
      </c>
      <c r="I13" s="149">
        <v>26</v>
      </c>
      <c r="J13" s="148">
        <v>28</v>
      </c>
      <c r="K13" s="149">
        <v>30</v>
      </c>
      <c r="L13" s="149">
        <v>32.5</v>
      </c>
      <c r="M13" s="149">
        <v>34.5</v>
      </c>
      <c r="N13" s="149">
        <v>36.5</v>
      </c>
      <c r="O13" s="107"/>
      <c r="P13" s="134"/>
      <c r="Q13" s="138"/>
      <c r="R13" s="138"/>
      <c r="S13" s="107"/>
      <c r="T13" s="107"/>
      <c r="U13" s="107"/>
      <c r="V13" s="107"/>
      <c r="W13" s="107"/>
      <c r="X13" s="107"/>
      <c r="Y13" s="107"/>
      <c r="Z13" s="107"/>
      <c r="AA13" s="107"/>
    </row>
    <row r="14" s="65" customFormat="1" ht="24" customHeight="1" spans="1:27">
      <c r="A14" s="96" t="s">
        <v>38</v>
      </c>
      <c r="B14" s="96"/>
      <c r="C14" s="96"/>
      <c r="D14" s="96"/>
      <c r="E14" s="96"/>
      <c r="F14" s="97" t="s">
        <v>39</v>
      </c>
      <c r="G14" s="100">
        <v>0.5</v>
      </c>
      <c r="H14" s="102">
        <v>36.5</v>
      </c>
      <c r="I14" s="149">
        <v>37.5</v>
      </c>
      <c r="J14" s="148">
        <v>39.5</v>
      </c>
      <c r="K14" s="149">
        <v>41.5</v>
      </c>
      <c r="L14" s="149">
        <v>44</v>
      </c>
      <c r="M14" s="149">
        <v>46</v>
      </c>
      <c r="N14" s="149">
        <v>48</v>
      </c>
      <c r="O14" s="107"/>
      <c r="P14" s="134"/>
      <c r="Q14" s="138"/>
      <c r="R14" s="138"/>
      <c r="S14" s="107"/>
      <c r="T14" s="107"/>
      <c r="U14" s="107"/>
      <c r="V14" s="107"/>
      <c r="W14" s="107"/>
      <c r="X14" s="107"/>
      <c r="Y14" s="107"/>
      <c r="Z14" s="107"/>
      <c r="AA14" s="107"/>
    </row>
    <row r="15" s="65" customFormat="1" ht="24" customHeight="1" spans="1:27">
      <c r="A15" s="96" t="s">
        <v>40</v>
      </c>
      <c r="B15" s="96"/>
      <c r="C15" s="96"/>
      <c r="D15" s="96"/>
      <c r="E15" s="96"/>
      <c r="F15" s="97" t="s">
        <v>41</v>
      </c>
      <c r="G15" s="100">
        <v>0.5</v>
      </c>
      <c r="H15" s="102">
        <v>37</v>
      </c>
      <c r="I15" s="149">
        <v>38</v>
      </c>
      <c r="J15" s="148">
        <v>40</v>
      </c>
      <c r="K15" s="149">
        <v>42</v>
      </c>
      <c r="L15" s="149">
        <v>44.5</v>
      </c>
      <c r="M15" s="149">
        <v>46.5</v>
      </c>
      <c r="N15" s="149">
        <v>48.5</v>
      </c>
      <c r="O15" s="107"/>
      <c r="P15" s="134"/>
      <c r="Q15" s="138"/>
      <c r="R15" s="138"/>
      <c r="S15" s="107"/>
      <c r="T15" s="107"/>
      <c r="U15" s="107"/>
      <c r="V15" s="107"/>
      <c r="W15" s="107"/>
      <c r="X15" s="107"/>
      <c r="Y15" s="107"/>
      <c r="Z15" s="107"/>
      <c r="AA15" s="107"/>
    </row>
    <row r="16" s="65" customFormat="1" ht="24" customHeight="1" spans="1:27">
      <c r="A16" s="96" t="s">
        <v>42</v>
      </c>
      <c r="B16" s="96"/>
      <c r="C16" s="96"/>
      <c r="D16" s="96"/>
      <c r="E16" s="96"/>
      <c r="F16" s="97" t="s">
        <v>43</v>
      </c>
      <c r="G16" s="100">
        <v>0.5</v>
      </c>
      <c r="H16" s="102">
        <v>36.5</v>
      </c>
      <c r="I16" s="149">
        <v>37.5</v>
      </c>
      <c r="J16" s="148">
        <v>39.5</v>
      </c>
      <c r="K16" s="149">
        <v>41.5</v>
      </c>
      <c r="L16" s="149">
        <v>44</v>
      </c>
      <c r="M16" s="149">
        <v>46</v>
      </c>
      <c r="N16" s="149">
        <v>48</v>
      </c>
      <c r="O16" s="107"/>
      <c r="P16" s="134"/>
      <c r="Q16" s="138"/>
      <c r="R16" s="138"/>
      <c r="S16" s="107"/>
      <c r="T16" s="107"/>
      <c r="U16" s="107"/>
      <c r="V16" s="107"/>
      <c r="W16" s="107"/>
      <c r="X16" s="107"/>
      <c r="Y16" s="107"/>
      <c r="Z16" s="107"/>
      <c r="AA16" s="107"/>
    </row>
    <row r="17" s="65" customFormat="1" ht="24" customHeight="1" spans="1:27">
      <c r="A17" s="96" t="s">
        <v>44</v>
      </c>
      <c r="B17" s="96"/>
      <c r="C17" s="96"/>
      <c r="D17" s="96"/>
      <c r="E17" s="96"/>
      <c r="F17" s="97" t="s">
        <v>45</v>
      </c>
      <c r="G17" s="100">
        <v>0.125</v>
      </c>
      <c r="H17" s="102"/>
      <c r="I17" s="147">
        <v>12.5</v>
      </c>
      <c r="J17" s="148">
        <v>12.75</v>
      </c>
      <c r="K17" s="147">
        <v>13</v>
      </c>
      <c r="L17" s="147">
        <v>13.25</v>
      </c>
      <c r="M17" s="147">
        <v>13.5</v>
      </c>
      <c r="N17" s="147">
        <v>13.75</v>
      </c>
      <c r="O17" s="107"/>
      <c r="P17" s="135"/>
      <c r="Q17" s="138"/>
      <c r="R17" s="138"/>
      <c r="S17" s="107"/>
      <c r="T17" s="107"/>
      <c r="U17" s="107"/>
      <c r="V17" s="107"/>
      <c r="W17" s="107"/>
      <c r="X17" s="107"/>
      <c r="Y17" s="107"/>
      <c r="Z17" s="107"/>
      <c r="AA17" s="107"/>
    </row>
    <row r="18" s="65" customFormat="1" ht="24" customHeight="1" spans="1:27">
      <c r="A18" s="96" t="s">
        <v>46</v>
      </c>
      <c r="B18" s="96"/>
      <c r="C18" s="96"/>
      <c r="D18" s="96"/>
      <c r="E18" s="96"/>
      <c r="F18" s="97" t="s">
        <v>47</v>
      </c>
      <c r="G18" s="98">
        <v>0.25</v>
      </c>
      <c r="H18" s="102">
        <v>2</v>
      </c>
      <c r="I18" s="150">
        <v>2</v>
      </c>
      <c r="J18" s="151">
        <v>2</v>
      </c>
      <c r="K18" s="152">
        <v>2.5</v>
      </c>
      <c r="L18" s="152">
        <v>2.5</v>
      </c>
      <c r="M18" s="152">
        <v>3</v>
      </c>
      <c r="N18" s="152">
        <v>3</v>
      </c>
      <c r="O18" s="107"/>
      <c r="P18" s="133"/>
      <c r="Q18" s="138"/>
      <c r="R18" s="138"/>
      <c r="S18" s="107"/>
      <c r="T18" s="107"/>
      <c r="U18" s="107"/>
      <c r="V18" s="107"/>
      <c r="W18" s="107"/>
      <c r="X18" s="107"/>
      <c r="Y18" s="107"/>
      <c r="Z18" s="107"/>
      <c r="AA18" s="107"/>
    </row>
    <row r="19" s="65" customFormat="1" ht="24" customHeight="1" spans="1:27">
      <c r="A19" s="96" t="s">
        <v>48</v>
      </c>
      <c r="B19" s="96"/>
      <c r="C19" s="96"/>
      <c r="D19" s="96"/>
      <c r="E19" s="96"/>
      <c r="F19" s="97" t="s">
        <v>49</v>
      </c>
      <c r="G19" s="103">
        <v>0.25</v>
      </c>
      <c r="H19" s="104"/>
      <c r="I19" s="153">
        <v>10.75</v>
      </c>
      <c r="J19" s="151">
        <v>10.75</v>
      </c>
      <c r="K19" s="154">
        <v>11.25</v>
      </c>
      <c r="L19" s="154">
        <v>11.25</v>
      </c>
      <c r="M19" s="154">
        <v>11.75</v>
      </c>
      <c r="N19" s="154">
        <v>11.75</v>
      </c>
      <c r="O19" s="107"/>
      <c r="P19" s="136"/>
      <c r="Q19" s="138"/>
      <c r="R19" s="138"/>
      <c r="S19" s="107"/>
      <c r="T19" s="107"/>
      <c r="U19" s="107"/>
      <c r="V19" s="107"/>
      <c r="W19" s="107"/>
      <c r="X19" s="107"/>
      <c r="Y19" s="107"/>
      <c r="Z19" s="107"/>
      <c r="AA19" s="107"/>
    </row>
    <row r="20" s="65" customFormat="1" ht="24" customHeight="1" spans="1:27">
      <c r="A20" s="96" t="s">
        <v>50</v>
      </c>
      <c r="B20" s="96"/>
      <c r="C20" s="96"/>
      <c r="D20" s="96"/>
      <c r="E20" s="96"/>
      <c r="F20" s="97" t="s">
        <v>51</v>
      </c>
      <c r="G20" s="105">
        <v>0</v>
      </c>
      <c r="H20" s="102"/>
      <c r="I20" s="150">
        <v>0.5</v>
      </c>
      <c r="J20" s="151">
        <v>0.5</v>
      </c>
      <c r="K20" s="150">
        <v>0.5</v>
      </c>
      <c r="L20" s="150">
        <v>0.5</v>
      </c>
      <c r="M20" s="150">
        <v>0.5</v>
      </c>
      <c r="N20" s="150">
        <v>0.5</v>
      </c>
      <c r="O20" s="107"/>
      <c r="P20" s="137"/>
      <c r="Q20" s="138"/>
      <c r="R20" s="138"/>
      <c r="S20" s="107"/>
      <c r="T20" s="107"/>
      <c r="U20" s="107"/>
      <c r="V20" s="107"/>
      <c r="W20" s="107"/>
      <c r="X20" s="107"/>
      <c r="Y20" s="107"/>
      <c r="Z20" s="107"/>
      <c r="AA20" s="107"/>
    </row>
    <row r="21" s="65" customFormat="1" ht="24" customHeight="1" spans="1:27">
      <c r="A21" s="96" t="s">
        <v>52</v>
      </c>
      <c r="B21" s="96"/>
      <c r="C21" s="96"/>
      <c r="D21" s="96"/>
      <c r="E21" s="96"/>
      <c r="F21" s="106" t="s">
        <v>53</v>
      </c>
      <c r="G21" s="105">
        <v>0</v>
      </c>
      <c r="H21" s="102"/>
      <c r="I21" s="150">
        <v>0.125</v>
      </c>
      <c r="J21" s="151">
        <v>0.125</v>
      </c>
      <c r="K21" s="150">
        <v>0.125</v>
      </c>
      <c r="L21" s="150">
        <v>0.125</v>
      </c>
      <c r="M21" s="150">
        <v>0.125</v>
      </c>
      <c r="N21" s="150">
        <v>0.125</v>
      </c>
      <c r="O21" s="107"/>
      <c r="P21" s="137"/>
      <c r="Q21" s="138"/>
      <c r="R21" s="138"/>
      <c r="S21" s="107"/>
      <c r="T21" s="107"/>
      <c r="U21" s="107"/>
      <c r="V21" s="107"/>
      <c r="W21" s="107"/>
      <c r="X21" s="107"/>
      <c r="Y21" s="107"/>
      <c r="Z21" s="107"/>
      <c r="AA21" s="107"/>
    </row>
    <row r="22" s="65" customFormat="1" ht="16.25" customHeight="1" spans="1:27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38"/>
      <c r="Q22" s="138"/>
      <c r="R22" s="138"/>
      <c r="S22" s="107"/>
      <c r="T22" s="107"/>
      <c r="U22" s="107"/>
      <c r="V22" s="107"/>
      <c r="W22" s="107"/>
      <c r="X22" s="107"/>
      <c r="Y22" s="107"/>
      <c r="Z22" s="107"/>
      <c r="AA22" s="107"/>
    </row>
    <row r="23" s="65" customFormat="1" ht="16.25" customHeight="1" spans="1:27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38"/>
      <c r="Q23" s="138"/>
      <c r="R23" s="138"/>
      <c r="S23" s="107"/>
      <c r="T23" s="107"/>
      <c r="U23" s="107"/>
      <c r="V23" s="107"/>
      <c r="W23" s="107"/>
      <c r="X23" s="107"/>
      <c r="Y23" s="107"/>
      <c r="Z23" s="107"/>
      <c r="AA23" s="107"/>
    </row>
    <row r="24" s="65" customFormat="1" ht="16.25" customHeight="1" spans="1:27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38"/>
      <c r="Q24" s="138"/>
      <c r="R24" s="138"/>
      <c r="S24" s="107"/>
      <c r="T24" s="107"/>
      <c r="U24" s="107"/>
      <c r="V24" s="107"/>
      <c r="W24" s="107"/>
      <c r="X24" s="107"/>
      <c r="Y24" s="107"/>
      <c r="Z24" s="107"/>
      <c r="AA24" s="107"/>
    </row>
    <row r="25" s="65" customFormat="1" ht="16.25" customHeight="1" spans="1:27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38"/>
      <c r="Q25" s="138"/>
      <c r="R25" s="138"/>
      <c r="S25" s="107"/>
      <c r="T25" s="107"/>
      <c r="U25" s="107"/>
      <c r="V25" s="107"/>
      <c r="W25" s="107"/>
      <c r="X25" s="107"/>
      <c r="Y25" s="107"/>
      <c r="Z25" s="107"/>
      <c r="AA25" s="107"/>
    </row>
    <row r="26" s="65" customFormat="1" ht="16.25" customHeight="1" spans="1:27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="65" customFormat="1" ht="16.25" customHeight="1" spans="1:27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="65" customFormat="1" ht="16.25" customHeight="1" spans="1:27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="65" customFormat="1" ht="16.25" customHeight="1" spans="1:27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="65" customFormat="1" ht="16.25" customHeight="1" spans="1:27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</row>
    <row r="31" s="65" customFormat="1" ht="16.25" customHeight="1" spans="1:27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</row>
    <row r="32" s="65" customFormat="1" ht="16.25" customHeight="1" spans="1:27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="65" customFormat="1" ht="16.25" customHeight="1" spans="1:27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="65" customFormat="1" ht="16.25" customHeight="1" spans="1:27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</row>
    <row r="35" s="65" customFormat="1" ht="16.25" customHeight="1" spans="1:27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="65" customFormat="1" ht="16.25" customHeight="1" spans="1:27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="65" customFormat="1" ht="16.25" customHeight="1" spans="1:27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</row>
    <row r="38" s="65" customFormat="1" ht="16.25" customHeight="1" spans="1:27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</row>
    <row r="39" s="65" customFormat="1" ht="16.25" customHeight="1" spans="1:27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</row>
    <row r="40" s="65" customFormat="1" ht="16.25" customHeight="1" spans="1:27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</row>
    <row r="41" s="65" customFormat="1" ht="16.25" customHeight="1" spans="1:27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</row>
    <row r="42" s="65" customFormat="1" ht="16.25" customHeight="1" spans="1:27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</row>
    <row r="43" s="65" customFormat="1" ht="16.25" customHeight="1" spans="1:27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="65" customFormat="1" ht="16.25" customHeight="1" spans="1:27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</row>
    <row r="45" s="65" customFormat="1" ht="16.25" customHeight="1" spans="1:27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</row>
    <row r="46" s="65" customFormat="1" ht="16.25" customHeight="1" spans="1:27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</row>
    <row r="47" s="65" customFormat="1" ht="16.25" customHeight="1" spans="1:27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="65" customFormat="1" ht="16.25" customHeight="1" spans="1:27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="65" customFormat="1" ht="16.25" customHeight="1" spans="1:27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="65" customFormat="1" ht="16.25" customHeight="1" spans="1:27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</row>
    <row r="51" s="65" customFormat="1" ht="16.25" customHeight="1" spans="1:27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</row>
    <row r="52" s="65" customFormat="1" ht="16.25" customHeight="1" spans="1:27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</row>
    <row r="53" s="65" customFormat="1" ht="16.25" customHeight="1" spans="1:27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</row>
    <row r="54" s="65" customFormat="1" ht="16.25" customHeight="1" spans="1:27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</row>
    <row r="55" s="65" customFormat="1" ht="16.25" customHeight="1" spans="1:27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</row>
    <row r="56" s="65" customFormat="1" ht="16.25" customHeight="1" spans="1:27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</row>
    <row r="57" s="65" customFormat="1" ht="16.25" customHeight="1" spans="1:27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</row>
    <row r="58" s="65" customFormat="1" ht="16.25" customHeight="1" spans="1:27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</row>
    <row r="59" s="65" customFormat="1" ht="16.25" customHeight="1" spans="1:27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</row>
    <row r="60" s="65" customFormat="1" ht="16.25" customHeight="1" spans="1:27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</row>
    <row r="61" s="65" customFormat="1" ht="16.25" customHeight="1" spans="1:27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</row>
    <row r="62" s="65" customFormat="1" ht="16.25" customHeight="1" spans="1:27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</row>
    <row r="63" s="65" customFormat="1" ht="16.25" customHeight="1" spans="1:27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</row>
    <row r="64" s="65" customFormat="1" ht="16.25" customHeight="1" spans="1:27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</row>
    <row r="65" s="65" customFormat="1" ht="16.25" customHeight="1" spans="1:27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</row>
    <row r="66" s="65" customFormat="1" ht="16.25" customHeight="1" spans="1:27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</row>
    <row r="67" s="65" customFormat="1" ht="16.25" customHeight="1" spans="1:27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</row>
    <row r="68" s="65" customFormat="1" ht="16.25" customHeight="1" spans="1:27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="65" customFormat="1" ht="16.25" customHeight="1" spans="1:27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="65" customFormat="1" ht="16.25" customHeight="1" spans="1:27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="65" customFormat="1" ht="16.25" customHeight="1" spans="1:27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</row>
    <row r="72" s="65" customFormat="1" ht="16.25" customHeight="1" spans="1:27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</row>
    <row r="73" s="65" customFormat="1" ht="16.25" customHeight="1" spans="1:27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="65" customFormat="1" ht="16.25" customHeight="1" spans="1:27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</row>
    <row r="75" s="65" customFormat="1" ht="16.25" customHeight="1" spans="1:27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</row>
    <row r="76" s="65" customFormat="1" ht="16.25" customHeight="1" spans="1:27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</row>
    <row r="77" s="65" customFormat="1" ht="16.25" customHeight="1" spans="1:27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</row>
    <row r="78" s="65" customFormat="1" ht="16.25" customHeight="1" spans="1:27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</row>
    <row r="79" s="65" customFormat="1" ht="16.25" customHeight="1" spans="1:27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</row>
    <row r="80" s="65" customFormat="1" ht="16.25" customHeight="1" spans="1:27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</row>
    <row r="81" s="65" customFormat="1" ht="16.25" customHeight="1" spans="1:27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</row>
    <row r="82" s="65" customFormat="1" ht="16.25" customHeight="1" spans="1:27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</row>
    <row r="83" s="65" customFormat="1" ht="16.25" customHeight="1" spans="1:27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</row>
    <row r="84" s="65" customFormat="1" ht="16.25" customHeight="1" spans="1:27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</row>
    <row r="85" s="65" customFormat="1" ht="16.25" customHeight="1" spans="1:27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</row>
    <row r="86" s="65" customFormat="1" ht="16.25" customHeight="1" spans="1:27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</row>
    <row r="87" s="65" customFormat="1" ht="16.25" customHeight="1" spans="1:27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</row>
    <row r="88" s="65" customFormat="1" ht="16.25" customHeight="1" spans="1:27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</row>
    <row r="89" s="65" customFormat="1" ht="16.25" customHeight="1" spans="1:27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</row>
    <row r="90" s="65" customFormat="1" ht="16.25" customHeight="1" spans="1:27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</row>
    <row r="91" s="65" customFormat="1" ht="16.25" customHeight="1" spans="1:27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</row>
    <row r="92" s="65" customFormat="1" ht="16.25" customHeight="1" spans="1:27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</row>
    <row r="93" s="65" customFormat="1" ht="16.25" customHeight="1" spans="1:27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</row>
    <row r="94" s="65" customFormat="1" ht="16.25" customHeight="1" spans="1:27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</row>
    <row r="95" s="65" customFormat="1" ht="16.25" customHeight="1" spans="1:27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</row>
    <row r="96" s="65" customFormat="1" ht="16.25" customHeight="1" spans="1:27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</row>
    <row r="97" s="65" customFormat="1" ht="16.25" customHeight="1" spans="1:27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</row>
    <row r="98" s="65" customFormat="1" ht="16.25" customHeight="1" spans="1:27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</row>
    <row r="99" s="65" customFormat="1" ht="16.25" customHeight="1" spans="1:27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</row>
    <row r="100" s="65" customFormat="1" ht="16.25" customHeight="1" spans="1:27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</row>
    <row r="101" s="65" customFormat="1" ht="16.25" customHeight="1" spans="1:27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="65" customFormat="1" ht="16.25" customHeight="1" spans="1:27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</row>
    <row r="103" s="65" customFormat="1" ht="16.25" customHeight="1" spans="1:27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</row>
    <row r="104" s="65" customFormat="1" ht="16.25" customHeight="1" spans="1:27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</row>
    <row r="105" s="65" customFormat="1" ht="16.25" customHeight="1" spans="1:27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</row>
    <row r="106" s="65" customFormat="1" ht="16.25" customHeight="1" spans="1:27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</row>
    <row r="107" s="65" customFormat="1" ht="16.25" customHeight="1" spans="1:27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</row>
    <row r="108" s="65" customFormat="1" ht="16.25" customHeight="1" spans="1:27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="65" customFormat="1" ht="16.25" customHeight="1" spans="1:27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0" s="65" customFormat="1" ht="16.25" customHeight="1" spans="1:27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</row>
    <row r="111" s="65" customFormat="1" ht="16.25" customHeight="1" spans="1:27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</row>
    <row r="112" s="65" customFormat="1" ht="16.25" customHeight="1" spans="1:27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</row>
    <row r="113" s="65" customFormat="1" ht="16.25" customHeight="1" spans="1:27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</row>
    <row r="114" s="65" customFormat="1" ht="16.25" customHeight="1" spans="1:27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</row>
    <row r="115" s="65" customFormat="1" ht="16.25" customHeight="1" spans="1:27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</row>
    <row r="116" s="65" customFormat="1" ht="16.25" customHeight="1" spans="1:27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</row>
    <row r="117" s="65" customFormat="1" ht="16.25" customHeight="1" spans="1:27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</row>
    <row r="118" s="65" customFormat="1" ht="16.25" customHeight="1" spans="1:27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</row>
    <row r="119" s="65" customFormat="1" ht="16.25" customHeight="1" spans="1:27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</row>
    <row r="120" s="65" customFormat="1" ht="16.25" customHeight="1" spans="1:27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</row>
    <row r="121" s="65" customFormat="1" ht="16.25" customHeight="1" spans="1:27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</row>
    <row r="122" s="65" customFormat="1" ht="16.25" customHeight="1" spans="1:27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</row>
    <row r="123" s="65" customFormat="1" ht="16.25" customHeight="1" spans="1:27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</row>
    <row r="124" s="65" customFormat="1" ht="16.25" customHeight="1" spans="1:27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</row>
    <row r="125" s="65" customFormat="1" ht="16.25" customHeight="1" spans="1:27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</row>
    <row r="126" s="65" customFormat="1" ht="16.25" customHeight="1" spans="1:27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</row>
    <row r="127" s="65" customFormat="1" ht="16.25" customHeight="1" spans="1:27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</row>
    <row r="128" s="65" customFormat="1" ht="16.25" customHeight="1" spans="1:27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</row>
    <row r="129" s="65" customFormat="1" ht="16.25" customHeight="1" spans="1:27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</row>
    <row r="130" s="65" customFormat="1" ht="16.25" customHeight="1" spans="1:27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</row>
    <row r="131" s="65" customFormat="1" ht="16.25" customHeight="1" spans="1:27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</row>
    <row r="132" s="65" customFormat="1" ht="16.25" customHeight="1" spans="1:27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</row>
    <row r="133" s="65" customFormat="1" ht="16.25" customHeight="1" spans="1:27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</row>
    <row r="134" s="65" customFormat="1" ht="16.25" customHeight="1" spans="1:27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</row>
    <row r="135" s="65" customFormat="1" ht="16.25" customHeight="1" spans="1:27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</row>
    <row r="136" s="65" customFormat="1" ht="16.25" customHeight="1" spans="1:27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</row>
    <row r="137" s="65" customFormat="1" ht="16.25" customHeight="1" spans="1:27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</row>
    <row r="138" s="65" customFormat="1" ht="16.25" customHeight="1" spans="1:27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</row>
    <row r="139" s="65" customFormat="1" ht="16.25" customHeight="1" spans="1:27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</row>
    <row r="140" s="65" customFormat="1" ht="16.25" customHeight="1" spans="1:27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</row>
    <row r="141" s="65" customFormat="1" ht="16.25" customHeight="1" spans="1:27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</row>
    <row r="142" s="65" customFormat="1" ht="16.25" customHeight="1" spans="1:27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</row>
    <row r="143" s="65" customFormat="1" ht="16.25" customHeight="1" spans="1:27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</row>
    <row r="144" s="65" customFormat="1" ht="16.25" customHeight="1" spans="1:27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</row>
    <row r="145" s="65" customFormat="1" ht="16.25" customHeight="1" spans="1:27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</row>
    <row r="146" s="65" customFormat="1" ht="16.25" customHeight="1" spans="1:27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</row>
    <row r="147" s="65" customFormat="1" ht="16.25" customHeight="1" spans="1:27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</row>
    <row r="148" s="65" customFormat="1" ht="16.25" customHeight="1" spans="1:27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</row>
    <row r="149" s="65" customFormat="1" ht="16.25" customHeight="1" spans="1:27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</row>
    <row r="150" s="65" customFormat="1" ht="16.25" customHeight="1" spans="1:27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</row>
    <row r="151" s="65" customFormat="1" ht="16.25" customHeight="1" spans="1:27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</row>
    <row r="152" s="65" customFormat="1" ht="16.25" customHeight="1" spans="1:27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</row>
    <row r="153" s="65" customFormat="1" ht="16.25" customHeight="1" spans="1:27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</row>
    <row r="154" s="65" customFormat="1" ht="16.25" customHeight="1" spans="1:27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</row>
    <row r="155" s="65" customFormat="1" ht="16.25" customHeight="1" spans="1:27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</row>
    <row r="156" s="65" customFormat="1" ht="16.25" customHeight="1" spans="1:27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</row>
    <row r="157" s="65" customFormat="1" ht="16.25" customHeight="1" spans="1:27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</row>
    <row r="158" s="65" customFormat="1" ht="16.25" customHeight="1" spans="1:27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</row>
    <row r="159" s="65" customFormat="1" ht="16.25" customHeight="1" spans="1:27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</row>
    <row r="160" s="65" customFormat="1" ht="16.25" customHeight="1" spans="1:27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</row>
    <row r="161" s="65" customFormat="1" ht="16.25" customHeight="1" spans="1:27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</row>
    <row r="162" s="65" customFormat="1" ht="16.25" customHeight="1" spans="1:27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</row>
    <row r="163" s="65" customFormat="1" ht="16.25" customHeight="1" spans="1:27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</row>
    <row r="164" s="65" customFormat="1" ht="16.25" customHeight="1" spans="1:27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</row>
    <row r="165" s="65" customFormat="1" ht="16.25" customHeight="1" spans="1:27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</row>
    <row r="166" s="65" customFormat="1" ht="16.25" customHeight="1" spans="1:27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</row>
    <row r="167" s="65" customFormat="1" ht="16.25" customHeight="1" spans="1:27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</row>
    <row r="168" s="65" customFormat="1" ht="16.25" customHeight="1" spans="1:27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</row>
    <row r="169" s="65" customFormat="1" ht="16.25" customHeight="1" spans="1:27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</row>
    <row r="170" s="65" customFormat="1" ht="16.25" customHeight="1" spans="1:27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</row>
    <row r="171" s="65" customFormat="1" ht="16.25" customHeight="1" spans="1:27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</row>
    <row r="172" s="65" customFormat="1" ht="16.25" customHeight="1" spans="1:27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</row>
    <row r="173" s="65" customFormat="1" ht="16.25" customHeight="1" spans="1:27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</row>
    <row r="174" s="65" customFormat="1" ht="16.25" customHeight="1" spans="1:27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</row>
    <row r="175" s="65" customFormat="1" ht="16.25" customHeight="1" spans="1:27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</row>
    <row r="176" s="65" customFormat="1" ht="16.25" customHeight="1" spans="1:27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</row>
    <row r="177" s="65" customFormat="1" ht="16.25" customHeight="1" spans="1:27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</row>
    <row r="178" s="65" customFormat="1" ht="16.25" customHeight="1" spans="1:27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</row>
    <row r="179" s="65" customFormat="1" ht="16.25" customHeight="1" spans="1:27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</row>
    <row r="180" s="65" customFormat="1" ht="16.25" customHeight="1" spans="1:27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</row>
    <row r="181" s="65" customFormat="1" ht="16.25" customHeight="1" spans="1:27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</row>
    <row r="182" s="65" customFormat="1" ht="16.25" customHeight="1" spans="1:27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</row>
    <row r="183" s="65" customFormat="1" ht="16.25" customHeight="1" spans="1:27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</row>
    <row r="184" s="65" customFormat="1" ht="16.25" customHeight="1" spans="1:27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</row>
    <row r="185" s="65" customFormat="1" ht="16.25" customHeight="1" spans="1:27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</row>
    <row r="186" s="65" customFormat="1" ht="16.25" customHeight="1" spans="1:27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</row>
    <row r="187" s="65" customFormat="1" ht="16.25" customHeight="1" spans="1:27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</row>
    <row r="188" s="65" customFormat="1" ht="16.25" customHeight="1" spans="1:27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</row>
    <row r="189" s="65" customFormat="1" ht="16.25" customHeight="1" spans="1:27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</row>
    <row r="190" s="65" customFormat="1" ht="16.25" customHeight="1" spans="1:27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</row>
    <row r="191" s="65" customFormat="1" ht="16.25" customHeight="1" spans="1:27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</row>
    <row r="192" s="65" customFormat="1" ht="16.25" customHeight="1" spans="1:27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</row>
    <row r="193" s="65" customFormat="1" ht="16.25" customHeight="1" spans="1:27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</row>
    <row r="194" s="65" customFormat="1" ht="16.25" customHeight="1" spans="1:27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</row>
    <row r="195" s="65" customFormat="1" ht="16.25" customHeight="1" spans="1:27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</row>
    <row r="196" s="65" customFormat="1" ht="16.25" customHeight="1" spans="1:27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</row>
    <row r="197" s="65" customFormat="1" ht="16.25" customHeight="1" spans="1:27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</row>
    <row r="198" s="65" customFormat="1" ht="16.25" customHeight="1" spans="1:27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</row>
    <row r="199" s="65" customFormat="1" ht="16.25" customHeight="1" spans="1:27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</row>
    <row r="200" s="65" customFormat="1" ht="16.25" customHeight="1" spans="1:27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</row>
    <row r="201" s="65" customFormat="1" ht="16.25" customHeight="1" spans="1:27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</row>
    <row r="202" s="65" customFormat="1" ht="16.25" customHeight="1" spans="1:27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</row>
    <row r="203" s="65" customFormat="1" ht="16.25" customHeight="1" spans="1:27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</row>
    <row r="204" s="65" customFormat="1" ht="16.25" customHeight="1" spans="1:27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</row>
    <row r="205" s="65" customFormat="1" ht="16.25" customHeight="1" spans="1:27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</row>
    <row r="206" s="65" customFormat="1" ht="16.25" customHeight="1" spans="1:27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</row>
    <row r="207" s="65" customFormat="1" ht="16.25" customHeight="1" spans="1:27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</row>
    <row r="208" s="65" customFormat="1" ht="16.25" customHeight="1" spans="1:27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</row>
    <row r="209" s="65" customFormat="1" ht="16.25" customHeight="1" spans="1:27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</row>
    <row r="210" s="65" customFormat="1" ht="16.25" customHeight="1" spans="1:27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</row>
    <row r="211" s="65" customFormat="1" ht="16.25" customHeight="1" spans="1:27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</row>
    <row r="212" s="65" customFormat="1" ht="16.25" customHeight="1" spans="1:27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</row>
    <row r="213" s="65" customFormat="1" ht="16.25" customHeight="1" spans="1:27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</row>
    <row r="214" s="65" customFormat="1" ht="16.25" customHeight="1" spans="1:27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</row>
    <row r="215" s="65" customFormat="1" ht="16.25" customHeight="1" spans="1:27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</row>
    <row r="216" s="65" customFormat="1" ht="16.25" customHeight="1" spans="1:27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</row>
    <row r="217" s="65" customFormat="1" ht="16.25" customHeight="1" spans="1:27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</row>
    <row r="218" s="65" customFormat="1" ht="16.25" customHeight="1" spans="1:27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</row>
    <row r="219" s="65" customFormat="1" ht="16.25" customHeight="1" spans="1:27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</row>
    <row r="220" s="65" customFormat="1" ht="16.25" customHeight="1" spans="1:27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</row>
    <row r="221" s="65" customFormat="1" ht="16.25" customHeight="1" spans="1:27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</row>
    <row r="222" s="65" customFormat="1" ht="16.25" customHeight="1" spans="1:27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</row>
    <row r="223" s="65" customFormat="1" ht="16.25" customHeight="1" spans="1:27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</row>
    <row r="224" s="65" customFormat="1" ht="16.25" customHeight="1" spans="1:27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</row>
    <row r="225" s="65" customFormat="1" ht="16.25" customHeight="1" spans="1:27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</row>
    <row r="226" s="65" customFormat="1" ht="16.25" customHeight="1" spans="1:27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</row>
    <row r="227" s="65" customFormat="1" ht="16.25" customHeight="1" spans="1:27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</row>
    <row r="228" s="65" customFormat="1" ht="16.25" customHeight="1" spans="1:27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</row>
    <row r="229" s="65" customFormat="1" ht="16.25" customHeight="1" spans="1:27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</row>
    <row r="230" s="65" customFormat="1" ht="16.25" customHeight="1" spans="1:27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</row>
    <row r="231" s="65" customFormat="1" ht="16.25" customHeight="1" spans="1:27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</row>
    <row r="232" s="65" customFormat="1" ht="16.25" customHeight="1" spans="1:27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</row>
    <row r="233" s="65" customFormat="1" ht="16.25" customHeight="1" spans="1:27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</row>
    <row r="234" s="65" customFormat="1" ht="16.25" customHeight="1" spans="1:27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</row>
    <row r="235" s="65" customFormat="1" ht="16.25" customHeight="1" spans="1:27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</row>
    <row r="236" s="65" customFormat="1" ht="16.25" customHeight="1" spans="1:27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</row>
    <row r="237" s="65" customFormat="1" ht="16.25" customHeight="1" spans="1:27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</row>
    <row r="238" s="65" customFormat="1" ht="16.25" customHeight="1" spans="1:27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</row>
    <row r="239" s="65" customFormat="1" ht="16.25" customHeight="1" spans="1:27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</row>
    <row r="240" s="65" customFormat="1" ht="16.25" customHeight="1" spans="1:27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</row>
    <row r="241" s="65" customFormat="1" ht="16.25" customHeight="1" spans="1:27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</row>
    <row r="242" s="65" customFormat="1" ht="16.25" customHeight="1" spans="1:27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</row>
    <row r="243" s="65" customFormat="1" ht="16.25" customHeight="1" spans="1:27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</row>
    <row r="244" s="65" customFormat="1" ht="16.25" customHeight="1" spans="1:27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</row>
    <row r="245" s="65" customFormat="1" ht="16.25" customHeight="1" spans="1:27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</row>
    <row r="246" s="65" customFormat="1" ht="16.25" customHeight="1" spans="1:27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</row>
    <row r="247" s="65" customFormat="1" ht="16.25" customHeight="1" spans="1:27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</row>
    <row r="248" s="65" customFormat="1" ht="16.25" customHeight="1" spans="1:27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</row>
    <row r="249" s="65" customFormat="1" ht="16.25" customHeight="1" spans="1:27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</row>
    <row r="250" s="65" customFormat="1" ht="16.25" customHeight="1" spans="1:27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</row>
    <row r="251" s="65" customFormat="1" ht="16.25" customHeight="1" spans="1:27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</row>
    <row r="252" s="65" customFormat="1" ht="16.25" customHeight="1" spans="1:27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</row>
    <row r="253" s="65" customFormat="1" ht="16.25" customHeight="1" spans="1:27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</row>
    <row r="254" s="65" customFormat="1" ht="16.25" customHeight="1" spans="1:27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</row>
    <row r="255" s="65" customFormat="1" ht="16.25" customHeight="1" spans="1:27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</row>
    <row r="256" s="65" customFormat="1" ht="16.25" customHeight="1" spans="1:27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</row>
    <row r="257" s="65" customFormat="1" ht="16.25" customHeight="1" spans="1:27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</row>
    <row r="258" s="65" customFormat="1" ht="16.25" customHeight="1" spans="1:27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</row>
    <row r="259" s="65" customFormat="1" ht="16.25" customHeight="1" spans="1:27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</row>
    <row r="260" s="65" customFormat="1" ht="16.25" customHeight="1" spans="1:27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</row>
    <row r="261" s="65" customFormat="1" ht="16.25" customHeight="1" spans="1:27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</row>
    <row r="262" s="65" customFormat="1" ht="16.25" customHeight="1" spans="1:27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</row>
    <row r="263" s="65" customFormat="1" ht="16.25" customHeight="1" spans="1:27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</row>
    <row r="264" s="65" customFormat="1" ht="16.25" customHeight="1" spans="1:27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</row>
    <row r="265" s="65" customFormat="1" ht="16.25" customHeight="1" spans="1:27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</row>
    <row r="266" s="65" customFormat="1" ht="16.25" customHeight="1" spans="1:27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</row>
    <row r="267" s="65" customFormat="1" ht="16.25" customHeight="1" spans="1:27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</row>
    <row r="268" s="65" customFormat="1" ht="16.25" customHeight="1" spans="1:27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</row>
    <row r="269" s="65" customFormat="1" ht="16.25" customHeight="1" spans="1:27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</row>
    <row r="270" s="65" customFormat="1" ht="16.25" customHeight="1" spans="1:27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</row>
    <row r="271" s="65" customFormat="1" ht="16.25" customHeight="1" spans="1:27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</row>
    <row r="272" s="65" customFormat="1" ht="16.25" customHeight="1" spans="1:27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</row>
    <row r="273" s="65" customFormat="1" ht="16.25" customHeight="1" spans="1:27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</row>
    <row r="274" s="65" customFormat="1" ht="16.25" customHeight="1" spans="1:27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</row>
    <row r="275" s="65" customFormat="1" ht="16.25" customHeight="1" spans="1:27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</row>
    <row r="276" s="65" customFormat="1" ht="16.25" customHeight="1" spans="1:27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</row>
    <row r="277" s="65" customFormat="1" ht="16.25" customHeight="1" spans="1:27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</row>
    <row r="278" s="65" customFormat="1" ht="16.25" customHeight="1" spans="1:27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</row>
    <row r="279" s="65" customFormat="1" ht="16.25" customHeight="1" spans="1:27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</row>
    <row r="280" s="65" customFormat="1" ht="16.25" customHeight="1" spans="1:27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</row>
    <row r="281" s="65" customFormat="1" ht="16.25" customHeight="1" spans="1:27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</row>
    <row r="282" s="65" customFormat="1" ht="16.25" customHeight="1" spans="1:27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</row>
    <row r="283" s="65" customFormat="1" ht="16.25" customHeight="1" spans="1:27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</row>
    <row r="284" s="65" customFormat="1" ht="16.25" customHeight="1" spans="1:27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</row>
    <row r="285" s="65" customFormat="1" ht="16.25" customHeight="1" spans="1:27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</row>
    <row r="286" s="65" customFormat="1" ht="16.25" customHeight="1" spans="1:27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</row>
    <row r="287" s="65" customFormat="1" ht="16.25" customHeight="1" spans="1:27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</row>
    <row r="288" s="65" customFormat="1" ht="16.25" customHeight="1" spans="1:27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</row>
    <row r="289" s="65" customFormat="1" ht="16.25" customHeight="1" spans="1:27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</row>
    <row r="290" s="65" customFormat="1" ht="16.25" customHeight="1" spans="1:27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</row>
    <row r="291" s="65" customFormat="1" ht="16.25" customHeight="1" spans="1:27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</row>
    <row r="292" s="65" customFormat="1" ht="16.25" customHeight="1" spans="1:27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</row>
    <row r="293" s="65" customFormat="1" ht="16.25" customHeight="1" spans="1:27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</row>
    <row r="294" s="65" customFormat="1" ht="16.25" customHeight="1" spans="1:27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</row>
    <row r="295" s="65" customFormat="1" ht="16.25" customHeight="1" spans="1:27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</row>
    <row r="296" s="65" customFormat="1" ht="16.25" customHeight="1" spans="1:27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</row>
    <row r="297" s="65" customFormat="1" ht="16.25" customHeight="1" spans="1:27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</row>
    <row r="298" s="65" customFormat="1" ht="16.25" customHeight="1" spans="1:27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</row>
    <row r="299" s="65" customFormat="1" ht="16.25" customHeight="1" spans="1:27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</row>
    <row r="300" s="65" customFormat="1" ht="16.25" customHeight="1" spans="1:27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</row>
    <row r="301" s="65" customFormat="1" ht="16.25" customHeight="1" spans="1:27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</row>
    <row r="302" s="65" customFormat="1" ht="16.25" customHeight="1" spans="1:27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</row>
    <row r="303" s="65" customFormat="1" ht="16.25" customHeight="1" spans="1:27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</row>
    <row r="304" s="65" customFormat="1" ht="16.25" customHeight="1" spans="1:27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</row>
    <row r="305" s="65" customFormat="1" ht="16.25" customHeight="1" spans="1:27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</row>
    <row r="306" s="65" customFormat="1" ht="16.25" customHeight="1" spans="1:27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</row>
    <row r="307" s="65" customFormat="1" ht="16.25" customHeight="1" spans="1:27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</row>
    <row r="308" s="65" customFormat="1" ht="16.25" customHeight="1" spans="1:27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</row>
    <row r="309" s="65" customFormat="1" ht="16.25" customHeight="1" spans="1:27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</row>
    <row r="310" s="65" customFormat="1" ht="16.25" customHeight="1" spans="1:27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</row>
    <row r="311" s="65" customFormat="1" ht="16.25" customHeight="1" spans="1:27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</row>
    <row r="312" s="65" customFormat="1" ht="16.25" customHeight="1" spans="1:27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</row>
    <row r="313" s="65" customFormat="1" ht="16.25" customHeight="1" spans="1:27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</row>
    <row r="314" s="65" customFormat="1" ht="16.25" customHeight="1" spans="1:27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</row>
    <row r="315" s="65" customFormat="1" ht="16.25" customHeight="1" spans="1:27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</row>
    <row r="316" s="65" customFormat="1" ht="16.25" customHeight="1" spans="1:27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</row>
    <row r="317" s="65" customFormat="1" ht="16.25" customHeight="1" spans="1:27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</row>
    <row r="318" s="65" customFormat="1" ht="16.25" customHeight="1" spans="1:27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</row>
    <row r="319" s="65" customFormat="1" ht="16.25" customHeight="1" spans="1:27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</row>
    <row r="320" s="65" customFormat="1" ht="16.25" customHeight="1" spans="1:27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</row>
    <row r="321" s="65" customFormat="1" ht="16.25" customHeight="1" spans="1:27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</row>
    <row r="322" s="65" customFormat="1" ht="16.25" customHeight="1" spans="1:27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</row>
    <row r="323" s="65" customFormat="1" ht="16.25" customHeight="1" spans="1:27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</row>
    <row r="324" s="65" customFormat="1" ht="16.25" customHeight="1" spans="1:27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</row>
    <row r="325" s="65" customFormat="1" ht="16.25" customHeight="1" spans="1:27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</row>
    <row r="326" s="65" customFormat="1" ht="16.25" customHeight="1" spans="1:27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</row>
    <row r="327" s="65" customFormat="1" ht="16.25" customHeight="1" spans="1:27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</row>
    <row r="328" s="65" customFormat="1" ht="16.25" customHeight="1" spans="1:27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</row>
    <row r="329" s="65" customFormat="1" ht="16.25" customHeight="1" spans="1:27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</row>
    <row r="330" s="65" customFormat="1" ht="16.25" customHeight="1" spans="1:27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</row>
    <row r="331" s="65" customFormat="1" ht="16.25" customHeight="1" spans="1:27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</row>
    <row r="332" s="65" customFormat="1" ht="16.25" customHeight="1" spans="1:27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</row>
    <row r="333" s="65" customFormat="1" ht="16.25" customHeight="1" spans="1:27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</row>
    <row r="334" s="65" customFormat="1" ht="16.25" customHeight="1" spans="1:27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</row>
    <row r="335" s="65" customFormat="1" ht="16.25" customHeight="1" spans="1:27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</row>
    <row r="336" s="65" customFormat="1" ht="16.25" customHeight="1" spans="1:27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</row>
    <row r="337" s="65" customFormat="1" ht="16.25" customHeight="1" spans="1:27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</row>
    <row r="338" s="65" customFormat="1" ht="16.25" customHeight="1" spans="1:27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</row>
    <row r="339" s="65" customFormat="1" ht="16.25" customHeight="1" spans="1:27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</row>
    <row r="340" s="65" customFormat="1" ht="16.25" customHeight="1" spans="1:27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</row>
    <row r="341" s="65" customFormat="1" ht="16.25" customHeight="1" spans="1:27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</row>
    <row r="342" s="65" customFormat="1" ht="16.25" customHeight="1" spans="1:27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</row>
    <row r="343" s="65" customFormat="1" ht="16.25" customHeight="1" spans="1:27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</row>
    <row r="344" s="65" customFormat="1" ht="16.25" customHeight="1" spans="1:27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</row>
    <row r="345" s="65" customFormat="1" ht="16.25" customHeight="1" spans="1:27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</row>
    <row r="346" s="65" customFormat="1" ht="16.25" customHeight="1" spans="1:27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</row>
    <row r="347" s="65" customFormat="1" ht="16.25" customHeight="1" spans="1:27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</row>
    <row r="348" s="65" customFormat="1" ht="16.25" customHeight="1" spans="1:27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</row>
    <row r="349" s="65" customFormat="1" ht="16.25" customHeight="1" spans="1:27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</row>
    <row r="350" s="65" customFormat="1" ht="16.25" customHeight="1" spans="1:27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</row>
    <row r="351" s="65" customFormat="1" ht="16.25" customHeight="1" spans="1:27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</row>
    <row r="352" s="65" customFormat="1" ht="16.25" customHeight="1" spans="1:27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</row>
    <row r="353" s="65" customFormat="1" ht="16.25" customHeight="1" spans="1:27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</row>
    <row r="354" s="65" customFormat="1" ht="16.25" customHeight="1" spans="1:27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</row>
    <row r="355" s="65" customFormat="1" ht="16.25" customHeight="1" spans="1:27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</row>
    <row r="356" s="65" customFormat="1" ht="16.25" customHeight="1" spans="1:27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</row>
    <row r="357" s="65" customFormat="1" ht="16.25" customHeight="1" spans="1:27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</row>
    <row r="358" s="65" customFormat="1" ht="16.25" customHeight="1" spans="1:27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</row>
    <row r="359" s="65" customFormat="1" ht="16.25" customHeight="1" spans="1:27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</row>
    <row r="360" s="65" customFormat="1" ht="16.25" customHeight="1" spans="1:27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</row>
    <row r="361" s="65" customFormat="1" ht="16.25" customHeight="1" spans="1:27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</row>
    <row r="362" s="65" customFormat="1" ht="16.25" customHeight="1" spans="1:27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</row>
    <row r="363" s="65" customFormat="1" ht="16.25" customHeight="1" spans="1:27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</row>
    <row r="364" s="65" customFormat="1" ht="16.25" customHeight="1" spans="1:27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</row>
    <row r="365" s="65" customFormat="1" ht="16.25" customHeight="1" spans="1:27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</row>
    <row r="366" s="65" customFormat="1" ht="16.25" customHeight="1" spans="1:27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</row>
    <row r="367" s="65" customFormat="1" ht="16.25" customHeight="1" spans="1:27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</row>
    <row r="368" s="65" customFormat="1" ht="16.25" customHeight="1" spans="1:27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</row>
    <row r="369" s="65" customFormat="1" ht="16.25" customHeight="1" spans="1:27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</row>
    <row r="370" s="65" customFormat="1" ht="16.25" customHeight="1" spans="1:27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</row>
    <row r="371" s="65" customFormat="1" ht="16.25" customHeight="1" spans="1:27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</row>
    <row r="372" s="65" customFormat="1" ht="16.25" customHeight="1" spans="1:27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</row>
    <row r="373" s="65" customFormat="1" ht="16.25" customHeight="1" spans="1:27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</row>
    <row r="374" s="65" customFormat="1" ht="16.25" customHeight="1" spans="1:27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</row>
    <row r="375" s="65" customFormat="1" ht="16.25" customHeight="1" spans="1:27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</row>
    <row r="376" s="65" customFormat="1" ht="16.25" customHeight="1" spans="1:27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</row>
    <row r="377" s="65" customFormat="1" ht="16.25" customHeight="1" spans="1:27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</row>
    <row r="378" s="65" customFormat="1" ht="16.25" customHeight="1" spans="1:27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</row>
    <row r="379" s="65" customFormat="1" ht="16.25" customHeight="1" spans="1:27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</row>
    <row r="380" s="65" customFormat="1" ht="16.25" customHeight="1" spans="1:27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</row>
    <row r="381" s="65" customFormat="1" ht="16.25" customHeight="1" spans="1:27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</row>
    <row r="382" s="65" customFormat="1" ht="16.25" customHeight="1" spans="1:27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</row>
    <row r="383" s="65" customFormat="1" ht="16.25" customHeight="1" spans="1:27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</row>
    <row r="384" s="65" customFormat="1" ht="16.25" customHeight="1" spans="1:27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</row>
    <row r="385" s="65" customFormat="1" ht="16.25" customHeight="1" spans="1:27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</row>
    <row r="386" s="65" customFormat="1" ht="16.25" customHeight="1" spans="1:27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</row>
    <row r="387" s="65" customFormat="1" ht="16.25" customHeight="1" spans="1:27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</row>
    <row r="388" s="65" customFormat="1" ht="16.25" customHeight="1" spans="1:27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</row>
    <row r="389" s="65" customFormat="1" ht="16.25" customHeight="1" spans="1:27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</row>
    <row r="390" s="65" customFormat="1" ht="16.25" customHeight="1" spans="1:27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</row>
    <row r="391" s="65" customFormat="1" ht="16.25" customHeight="1" spans="1:27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</row>
    <row r="392" s="65" customFormat="1" ht="16.25" customHeight="1" spans="1:27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</row>
    <row r="393" s="65" customFormat="1" ht="16.25" customHeight="1" spans="1:27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</row>
    <row r="394" s="65" customFormat="1" ht="16.25" customHeight="1" spans="1:27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</row>
    <row r="395" s="65" customFormat="1" ht="16.25" customHeight="1" spans="1:27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</row>
    <row r="396" s="65" customFormat="1" ht="16.25" customHeight="1" spans="1:27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</row>
    <row r="397" s="65" customFormat="1" ht="16.25" customHeight="1" spans="1:27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</row>
    <row r="398" s="65" customFormat="1" ht="16.25" customHeight="1" spans="1:27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</row>
    <row r="399" s="65" customFormat="1" ht="16.25" customHeight="1" spans="1:27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</row>
    <row r="400" s="65" customFormat="1" ht="16.25" customHeight="1" spans="1:27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</row>
    <row r="401" s="65" customFormat="1" ht="16.25" customHeight="1" spans="1:27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</row>
    <row r="402" s="65" customFormat="1" ht="16.25" customHeight="1" spans="1:27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</row>
    <row r="403" s="65" customFormat="1" ht="16.25" customHeight="1" spans="1:27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</row>
    <row r="404" s="65" customFormat="1" ht="16.25" customHeight="1" spans="1:27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</row>
    <row r="405" s="65" customFormat="1" ht="16.25" customHeight="1" spans="1:27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</row>
    <row r="406" s="65" customFormat="1" ht="16.25" customHeight="1" spans="1:27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</row>
    <row r="407" s="65" customFormat="1" ht="16.25" customHeight="1" spans="1:27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</row>
    <row r="408" s="65" customFormat="1" ht="16.25" customHeight="1" spans="1:27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</row>
    <row r="409" s="65" customFormat="1" ht="16.25" customHeight="1" spans="1:27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</row>
    <row r="410" s="65" customFormat="1" ht="16.25" customHeight="1" spans="1:27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</row>
    <row r="411" s="65" customFormat="1" ht="16.25" customHeight="1" spans="1:27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</row>
    <row r="412" s="65" customFormat="1" ht="16.25" customHeight="1" spans="1:27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</row>
    <row r="413" s="65" customFormat="1" ht="16.25" customHeight="1" spans="1:27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</row>
    <row r="414" s="65" customFormat="1" ht="16.25" customHeight="1" spans="1:27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</row>
    <row r="415" s="65" customFormat="1" ht="16.25" customHeight="1" spans="1:27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</row>
    <row r="416" s="65" customFormat="1" ht="16.25" customHeight="1" spans="1:27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</row>
    <row r="417" s="65" customFormat="1" ht="16.25" customHeight="1" spans="1:27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</row>
    <row r="418" s="65" customFormat="1" ht="16.25" customHeight="1" spans="1:27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</row>
    <row r="419" s="65" customFormat="1" ht="16.25" customHeight="1" spans="1:27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</row>
    <row r="420" s="65" customFormat="1" ht="16.25" customHeight="1" spans="1:27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</row>
    <row r="421" s="65" customFormat="1" ht="16.25" customHeight="1" spans="1:27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</row>
    <row r="422" s="65" customFormat="1" ht="16.25" customHeight="1" spans="1:27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</row>
    <row r="423" s="65" customFormat="1" ht="16.25" customHeight="1" spans="1:27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</row>
    <row r="424" s="65" customFormat="1" ht="16.25" customHeight="1" spans="1:27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</row>
    <row r="425" s="65" customFormat="1" ht="16.25" customHeight="1" spans="1:27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</row>
    <row r="426" s="65" customFormat="1" ht="16.25" customHeight="1" spans="1:27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</row>
    <row r="427" s="65" customFormat="1" ht="16.25" customHeight="1" spans="1:27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</row>
    <row r="428" s="65" customFormat="1" ht="16.25" customHeight="1" spans="1:27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</row>
    <row r="429" s="65" customFormat="1" ht="16.25" customHeight="1" spans="1:27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</row>
    <row r="430" s="65" customFormat="1" ht="16.25" customHeight="1" spans="1:27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</row>
    <row r="431" s="65" customFormat="1" ht="16.25" customHeight="1" spans="1:27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</row>
    <row r="432" s="65" customFormat="1" ht="16.25" customHeight="1" spans="1:27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</row>
    <row r="433" s="65" customFormat="1" ht="16.25" customHeight="1" spans="1:27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</row>
    <row r="434" s="65" customFormat="1" ht="16.25" customHeight="1" spans="1:27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</row>
    <row r="435" s="65" customFormat="1" ht="16.25" customHeight="1" spans="1:27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</row>
    <row r="436" s="65" customFormat="1" ht="16.25" customHeight="1" spans="1:27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</row>
    <row r="437" s="65" customFormat="1" ht="16.25" customHeight="1" spans="1:27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</row>
    <row r="438" s="65" customFormat="1" ht="16.25" customHeight="1" spans="1:27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</row>
    <row r="439" s="65" customFormat="1" ht="16.25" customHeight="1" spans="1:27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</row>
    <row r="440" s="65" customFormat="1" ht="16.25" customHeight="1" spans="1:27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</row>
    <row r="441" s="65" customFormat="1" ht="16.25" customHeight="1" spans="1:27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</row>
    <row r="442" s="65" customFormat="1" ht="16.25" customHeight="1" spans="1:27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</row>
    <row r="443" s="65" customFormat="1" ht="16.25" customHeight="1" spans="1:27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</row>
    <row r="444" s="65" customFormat="1" ht="16.25" customHeight="1" spans="1:27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</row>
    <row r="445" s="65" customFormat="1" ht="16.25" customHeight="1" spans="1:27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</row>
    <row r="446" s="65" customFormat="1" ht="16.25" customHeight="1" spans="1:27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</row>
    <row r="447" s="65" customFormat="1" ht="16.25" customHeight="1" spans="1:27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</row>
    <row r="448" s="65" customFormat="1" ht="16.25" customHeight="1" spans="1:27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</row>
    <row r="449" s="65" customFormat="1" ht="16.25" customHeight="1" spans="1:27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</row>
    <row r="450" s="65" customFormat="1" ht="16.25" customHeight="1" spans="1:27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</row>
    <row r="451" s="65" customFormat="1" ht="16.25" customHeight="1" spans="1:27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</row>
    <row r="452" s="65" customFormat="1" ht="16.25" customHeight="1" spans="1:27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</row>
    <row r="453" s="65" customFormat="1" ht="16.25" customHeight="1" spans="1:27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</row>
    <row r="454" s="65" customFormat="1" ht="16.25" customHeight="1" spans="1:27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</row>
    <row r="455" s="65" customFormat="1" ht="16.25" customHeight="1" spans="1:27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</row>
    <row r="456" s="65" customFormat="1" ht="16.25" customHeight="1" spans="1:27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</row>
    <row r="457" s="65" customFormat="1" ht="16.25" customHeight="1" spans="1:27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</row>
    <row r="458" s="65" customFormat="1" ht="16.25" customHeight="1" spans="1:27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</row>
    <row r="459" s="65" customFormat="1" ht="16.25" customHeight="1" spans="1:27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</row>
    <row r="460" s="65" customFormat="1" ht="16.25" customHeight="1" spans="1:27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</row>
    <row r="461" s="65" customFormat="1" ht="16.25" customHeight="1" spans="1:27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</row>
    <row r="462" s="65" customFormat="1" ht="16.25" customHeight="1" spans="1:27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</row>
    <row r="463" s="65" customFormat="1" ht="16.25" customHeight="1" spans="1:27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</row>
    <row r="464" s="65" customFormat="1" ht="16.25" customHeight="1" spans="1:27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</row>
    <row r="465" s="65" customFormat="1" ht="16.25" customHeight="1" spans="1:27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</row>
    <row r="466" s="65" customFormat="1" ht="16.25" customHeight="1" spans="1:27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</row>
    <row r="467" s="65" customFormat="1" ht="16.25" customHeight="1" spans="1:27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</row>
    <row r="468" s="65" customFormat="1" ht="16.25" customHeight="1" spans="1:27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</row>
    <row r="469" s="65" customFormat="1" ht="16.25" customHeight="1" spans="1:27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</row>
    <row r="470" s="65" customFormat="1" ht="16.25" customHeight="1" spans="1:27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</row>
    <row r="471" s="65" customFormat="1" ht="16.25" customHeight="1" spans="1:27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</row>
    <row r="472" s="65" customFormat="1" ht="16.25" customHeight="1" spans="1:27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</row>
    <row r="473" s="65" customFormat="1" ht="16.25" customHeight="1" spans="1:27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</row>
    <row r="474" s="65" customFormat="1" ht="16.25" customHeight="1" spans="1:27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</row>
    <row r="475" s="65" customFormat="1" ht="16.25" customHeight="1" spans="1:27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</row>
    <row r="476" s="65" customFormat="1" ht="16.25" customHeight="1" spans="1:27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</row>
    <row r="477" s="65" customFormat="1" ht="16.25" customHeight="1" spans="1:27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</row>
    <row r="478" s="65" customFormat="1" ht="16.25" customHeight="1" spans="1:27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</row>
    <row r="479" s="65" customFormat="1" ht="16.25" customHeight="1" spans="1:27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</row>
    <row r="480" s="65" customFormat="1" ht="16.25" customHeight="1" spans="1:27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</row>
    <row r="481" s="65" customFormat="1" ht="16.25" customHeight="1" spans="1:27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</row>
    <row r="482" s="65" customFormat="1" ht="16.25" customHeight="1" spans="1:27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</row>
    <row r="483" s="65" customFormat="1" ht="16.25" customHeight="1" spans="1:27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</row>
    <row r="484" s="65" customFormat="1" ht="16.25" customHeight="1" spans="1:27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</row>
    <row r="485" s="65" customFormat="1" ht="16.25" customHeight="1" spans="1:27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</row>
    <row r="486" s="65" customFormat="1" ht="16.25" customHeight="1" spans="1:27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</row>
    <row r="487" s="65" customFormat="1" ht="16.25" customHeight="1" spans="1:27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</row>
    <row r="488" s="65" customFormat="1" ht="16.25" customHeight="1" spans="1:27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</row>
    <row r="489" s="65" customFormat="1" ht="16.25" customHeight="1" spans="1:27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</row>
    <row r="490" s="65" customFormat="1" ht="16.25" customHeight="1" spans="1:27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</row>
    <row r="491" s="65" customFormat="1" ht="16.25" customHeight="1" spans="1:27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</row>
    <row r="492" s="65" customFormat="1" ht="16.25" customHeight="1" spans="1:27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</row>
    <row r="493" s="65" customFormat="1" ht="16.25" customHeight="1" spans="1:27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</row>
    <row r="494" s="65" customFormat="1" ht="16.25" customHeight="1" spans="1:27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</row>
    <row r="495" s="65" customFormat="1" ht="16.25" customHeight="1" spans="1:27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</row>
    <row r="496" s="65" customFormat="1" ht="16.25" customHeight="1" spans="1:27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</row>
    <row r="497" s="65" customFormat="1" ht="16.25" customHeight="1" spans="1:27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</row>
    <row r="498" s="65" customFormat="1" ht="16.25" customHeight="1" spans="1:27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</row>
    <row r="499" s="65" customFormat="1" ht="16.25" customHeight="1" spans="1:27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</row>
    <row r="500" s="65" customFormat="1" ht="16.25" customHeight="1" spans="1:27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</row>
    <row r="501" s="65" customFormat="1" ht="16.25" customHeight="1" spans="1:27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</row>
    <row r="502" s="65" customFormat="1" ht="16.25" customHeight="1" spans="1:27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</row>
    <row r="503" s="65" customFormat="1" ht="16.25" customHeight="1" spans="1:27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</row>
    <row r="504" s="65" customFormat="1" ht="16.25" customHeight="1" spans="1:27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</row>
    <row r="505" s="65" customFormat="1" ht="16.25" customHeight="1" spans="1:27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</row>
    <row r="506" s="65" customFormat="1" ht="16.25" customHeight="1" spans="1:27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</row>
    <row r="507" s="65" customFormat="1" ht="16.25" customHeight="1" spans="1:27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</row>
    <row r="508" s="65" customFormat="1" ht="16.25" customHeight="1" spans="1:27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</row>
    <row r="509" s="65" customFormat="1" ht="16.25" customHeight="1" spans="1:27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</row>
    <row r="510" s="65" customFormat="1" ht="16.25" customHeight="1" spans="1:27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</row>
    <row r="511" s="65" customFormat="1" ht="16.25" customHeight="1" spans="1:27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</row>
    <row r="512" s="65" customFormat="1" ht="16.25" customHeight="1" spans="1:27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</row>
    <row r="513" s="65" customFormat="1" ht="16.25" customHeight="1" spans="1:27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</row>
    <row r="514" s="65" customFormat="1" ht="16.25" customHeight="1" spans="1:27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</row>
    <row r="515" s="65" customFormat="1" ht="16.25" customHeight="1" spans="1:27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</row>
    <row r="516" s="65" customFormat="1" ht="16.25" customHeight="1" spans="1:27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</row>
    <row r="517" s="65" customFormat="1" ht="16.25" customHeight="1" spans="1:27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</row>
    <row r="518" s="65" customFormat="1" ht="16.25" customHeight="1" spans="1:27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</row>
    <row r="519" s="65" customFormat="1" ht="16.25" customHeight="1" spans="1:27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</row>
    <row r="520" s="65" customFormat="1" ht="16.25" customHeight="1" spans="1:27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</row>
    <row r="521" s="65" customFormat="1" ht="16.25" customHeight="1" spans="1:27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</row>
    <row r="522" s="65" customFormat="1" ht="16.25" customHeight="1" spans="1:27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</row>
    <row r="523" s="65" customFormat="1" ht="16.25" customHeight="1" spans="1:27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</row>
    <row r="524" s="65" customFormat="1" ht="16.25" customHeight="1" spans="1:27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</row>
    <row r="525" s="65" customFormat="1" ht="16.25" customHeight="1" spans="1:27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</row>
    <row r="526" s="65" customFormat="1" ht="16.25" customHeight="1" spans="1:27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</row>
    <row r="527" s="65" customFormat="1" ht="16.25" customHeight="1" spans="1:27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</row>
    <row r="528" s="65" customFormat="1" ht="16.25" customHeight="1" spans="1:27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</row>
    <row r="529" s="65" customFormat="1" ht="16.25" customHeight="1" spans="1:27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</row>
    <row r="530" s="65" customFormat="1" ht="16.25" customHeight="1" spans="1:27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</row>
    <row r="531" s="65" customFormat="1" ht="16.25" customHeight="1" spans="1:27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</row>
    <row r="532" s="65" customFormat="1" ht="16.25" customHeight="1" spans="1:27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</row>
    <row r="533" s="65" customFormat="1" ht="16.25" customHeight="1" spans="1:27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</row>
    <row r="534" s="65" customFormat="1" ht="16.25" customHeight="1" spans="1:27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</row>
    <row r="535" s="65" customFormat="1" ht="16.25" customHeight="1" spans="1:27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</row>
    <row r="536" s="65" customFormat="1" ht="16.25" customHeight="1" spans="1:27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</row>
    <row r="537" s="65" customFormat="1" ht="16.25" customHeight="1" spans="1:27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</row>
    <row r="538" s="65" customFormat="1" ht="16.25" customHeight="1" spans="1:27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</row>
    <row r="539" s="65" customFormat="1" ht="16.25" customHeight="1" spans="1:27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</row>
    <row r="540" s="65" customFormat="1" ht="16.25" customHeight="1" spans="1:27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</row>
    <row r="541" s="65" customFormat="1" ht="16.25" customHeight="1" spans="1:27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</row>
    <row r="542" s="65" customFormat="1" ht="16.25" customHeight="1" spans="1:27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</row>
    <row r="543" s="65" customFormat="1" ht="16.25" customHeight="1" spans="1:27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</row>
    <row r="544" s="65" customFormat="1" ht="16.25" customHeight="1" spans="1:27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</row>
    <row r="545" s="65" customFormat="1" ht="16.25" customHeight="1" spans="1:27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</row>
    <row r="546" s="65" customFormat="1" ht="16.25" customHeight="1" spans="1:27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</row>
    <row r="547" s="65" customFormat="1" ht="16.25" customHeight="1" spans="1:27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</row>
    <row r="548" s="65" customFormat="1" ht="16.25" customHeight="1" spans="1:27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</row>
    <row r="549" s="65" customFormat="1" ht="16.25" customHeight="1" spans="1:27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</row>
    <row r="550" s="65" customFormat="1" ht="16.25" customHeight="1" spans="1:27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</row>
    <row r="551" s="65" customFormat="1" ht="16.25" customHeight="1" spans="1:27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</row>
    <row r="552" s="65" customFormat="1" ht="16.25" customHeight="1" spans="1:27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</row>
    <row r="553" s="65" customFormat="1" ht="16.25" customHeight="1" spans="1:27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</row>
    <row r="554" s="65" customFormat="1" ht="16.25" customHeight="1" spans="1:27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</row>
    <row r="555" s="65" customFormat="1" ht="16.25" customHeight="1" spans="1:27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</row>
    <row r="556" s="65" customFormat="1" ht="16.25" customHeight="1" spans="1:27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</row>
    <row r="557" s="65" customFormat="1" ht="16.25" customHeight="1" spans="1:27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</row>
    <row r="558" s="65" customFormat="1" ht="16.25" customHeight="1" spans="1:27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</row>
    <row r="559" s="65" customFormat="1" ht="16.25" customHeight="1" spans="1:27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</row>
    <row r="560" s="65" customFormat="1" ht="16.25" customHeight="1" spans="1:27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</row>
    <row r="561" s="65" customFormat="1" ht="16.25" customHeight="1" spans="1:27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</row>
    <row r="562" s="65" customFormat="1" ht="16.25" customHeight="1" spans="1:27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</row>
    <row r="563" s="65" customFormat="1" ht="16.25" customHeight="1" spans="1:27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</row>
    <row r="564" s="65" customFormat="1" ht="16.25" customHeight="1" spans="1:27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</row>
    <row r="565" s="65" customFormat="1" ht="16.25" customHeight="1" spans="1:27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</row>
    <row r="566" s="65" customFormat="1" ht="16.25" customHeight="1" spans="1:27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</row>
    <row r="567" s="65" customFormat="1" ht="16.25" customHeight="1" spans="1:27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</row>
    <row r="568" s="65" customFormat="1" ht="16.25" customHeight="1" spans="1:27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</row>
    <row r="569" s="65" customFormat="1" ht="16.25" customHeight="1" spans="1:27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</row>
    <row r="570" s="65" customFormat="1" ht="16.25" customHeight="1" spans="1:27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</row>
    <row r="571" s="65" customFormat="1" ht="16.25" customHeight="1" spans="1:27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</row>
    <row r="572" s="65" customFormat="1" ht="16.25" customHeight="1" spans="1:27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</row>
    <row r="573" s="65" customFormat="1" ht="16.25" customHeight="1" spans="1:27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</row>
    <row r="574" s="65" customFormat="1" ht="16.25" customHeight="1" spans="1:27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</row>
    <row r="575" s="65" customFormat="1" ht="16.25" customHeight="1" spans="1:27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</row>
    <row r="576" s="65" customFormat="1" ht="16.25" customHeight="1" spans="1:27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</row>
    <row r="577" s="65" customFormat="1" ht="16.25" customHeight="1" spans="1:27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</row>
    <row r="578" s="65" customFormat="1" ht="16.25" customHeight="1" spans="1:27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</row>
    <row r="579" s="65" customFormat="1" ht="16.25" customHeight="1" spans="1:27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</row>
    <row r="580" s="65" customFormat="1" ht="16.25" customHeight="1" spans="1:27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</row>
    <row r="581" s="65" customFormat="1" ht="16.25" customHeight="1" spans="1:27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</row>
    <row r="582" s="65" customFormat="1" ht="16.25" customHeight="1" spans="1:27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</row>
    <row r="583" s="65" customFormat="1" ht="16.25" customHeight="1" spans="1:27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</row>
    <row r="584" s="65" customFormat="1" ht="16.25" customHeight="1" spans="1:27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</row>
    <row r="585" s="65" customFormat="1" ht="16.25" customHeight="1" spans="1:27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</row>
    <row r="586" s="65" customFormat="1" ht="16.25" customHeight="1" spans="1:27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</row>
    <row r="587" s="65" customFormat="1" ht="16.25" customHeight="1" spans="1:27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</row>
    <row r="588" s="65" customFormat="1" ht="16.25" customHeight="1" spans="1:27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</row>
    <row r="589" s="65" customFormat="1" ht="16.25" customHeight="1" spans="1:27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</row>
    <row r="590" s="65" customFormat="1" ht="16.25" customHeight="1" spans="1:27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</row>
    <row r="591" s="65" customFormat="1" ht="16.25" customHeight="1" spans="1:27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</row>
    <row r="592" s="65" customFormat="1" ht="16.25" customHeight="1" spans="1:27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</row>
    <row r="593" s="65" customFormat="1" ht="16.25" customHeight="1" spans="1:27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</row>
    <row r="594" s="65" customFormat="1" ht="16.25" customHeight="1" spans="1:27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</row>
    <row r="595" s="65" customFormat="1" ht="16.25" customHeight="1" spans="1:27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</row>
    <row r="596" s="65" customFormat="1" ht="16.25" customHeight="1" spans="1:27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</row>
    <row r="597" s="65" customFormat="1" ht="16.25" customHeight="1" spans="1:27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</row>
    <row r="598" s="65" customFormat="1" ht="16.25" customHeight="1" spans="1:27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</row>
    <row r="599" s="65" customFormat="1" ht="16.25" customHeight="1" spans="1:27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</row>
    <row r="600" s="65" customFormat="1" ht="16.25" customHeight="1" spans="1:27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</row>
    <row r="601" s="65" customFormat="1" ht="16.25" customHeight="1" spans="1:27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</row>
    <row r="602" s="65" customFormat="1" ht="16.25" customHeight="1" spans="1:27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</row>
    <row r="603" s="65" customFormat="1" ht="16.25" customHeight="1" spans="1:27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</row>
    <row r="604" s="65" customFormat="1" ht="16.25" customHeight="1" spans="1:27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</row>
    <row r="605" s="65" customFormat="1" ht="16.25" customHeight="1" spans="1:27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</row>
    <row r="606" s="65" customFormat="1" ht="16.25" customHeight="1" spans="1:27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</row>
    <row r="607" s="65" customFormat="1" ht="16.25" customHeight="1" spans="1:27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</row>
    <row r="608" s="65" customFormat="1" ht="16.25" customHeight="1" spans="1:27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</row>
    <row r="609" s="65" customFormat="1" ht="16.25" customHeight="1" spans="1:27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</row>
    <row r="610" s="65" customFormat="1" ht="16.25" customHeight="1" spans="1:27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</row>
    <row r="611" s="65" customFormat="1" ht="16.25" customHeight="1" spans="1:27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</row>
    <row r="612" s="65" customFormat="1" ht="16.25" customHeight="1" spans="1:27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</row>
    <row r="613" s="65" customFormat="1" ht="16.25" customHeight="1" spans="1:27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</row>
    <row r="614" s="65" customFormat="1" ht="16.25" customHeight="1" spans="1:27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</row>
    <row r="615" s="65" customFormat="1" ht="16.25" customHeight="1" spans="1:27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</row>
    <row r="616" s="65" customFormat="1" ht="16.25" customHeight="1" spans="1:27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</row>
    <row r="617" s="65" customFormat="1" ht="16.25" customHeight="1" spans="1:27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</row>
    <row r="618" s="65" customFormat="1" ht="16.25" customHeight="1" spans="1:27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</row>
    <row r="619" s="65" customFormat="1" ht="16.25" customHeight="1" spans="1:27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</row>
    <row r="620" s="65" customFormat="1" ht="16.25" customHeight="1" spans="1:27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</row>
    <row r="621" s="65" customFormat="1" ht="16.25" customHeight="1" spans="1:27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</row>
    <row r="622" s="65" customFormat="1" ht="16.25" customHeight="1" spans="1:27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</row>
    <row r="623" s="65" customFormat="1" ht="16.25" customHeight="1" spans="1:27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</row>
    <row r="624" s="65" customFormat="1" ht="16.25" customHeight="1" spans="1:27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</row>
    <row r="625" s="65" customFormat="1" ht="16.25" customHeight="1" spans="1:27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</row>
    <row r="626" s="65" customFormat="1" ht="16.25" customHeight="1" spans="1:27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</row>
    <row r="627" s="65" customFormat="1" ht="16.25" customHeight="1" spans="1:27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</row>
    <row r="628" s="65" customFormat="1" ht="16.25" customHeight="1" spans="1:27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</row>
    <row r="629" s="65" customFormat="1" ht="16.25" customHeight="1" spans="1:27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</row>
    <row r="630" s="65" customFormat="1" ht="16.25" customHeight="1" spans="1:27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</row>
    <row r="631" s="65" customFormat="1" ht="16.25" customHeight="1" spans="1:27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</row>
    <row r="632" s="65" customFormat="1" ht="16.25" customHeight="1" spans="1:27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</row>
    <row r="633" s="65" customFormat="1" ht="16.25" customHeight="1" spans="1:27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</row>
    <row r="634" s="65" customFormat="1" ht="16.25" customHeight="1" spans="1:27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</row>
    <row r="635" s="65" customFormat="1" ht="16.25" customHeight="1" spans="1:27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</row>
    <row r="636" s="65" customFormat="1" ht="16.25" customHeight="1" spans="1:27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  <c r="AA636" s="107"/>
    </row>
    <row r="637" s="65" customFormat="1" ht="16.25" customHeight="1" spans="1:27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  <c r="AA637" s="107"/>
    </row>
    <row r="638" s="65" customFormat="1" ht="16.25" customHeight="1" spans="1:27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  <c r="AA638" s="107"/>
    </row>
    <row r="639" s="65" customFormat="1" ht="16.25" customHeight="1" spans="1:27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</row>
    <row r="640" s="65" customFormat="1" ht="16.25" customHeight="1" spans="1:27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</row>
    <row r="641" s="65" customFormat="1" ht="16.25" customHeight="1" spans="1:27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</row>
    <row r="642" s="65" customFormat="1" ht="16.25" customHeight="1" spans="1:27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</row>
    <row r="643" s="65" customFormat="1" ht="16.25" customHeight="1" spans="1:27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</row>
    <row r="644" s="65" customFormat="1" ht="16.25" customHeight="1" spans="1:27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</row>
    <row r="645" s="65" customFormat="1" ht="16.25" customHeight="1" spans="1:27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</row>
    <row r="646" s="65" customFormat="1" ht="16.25" customHeight="1" spans="1:27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</row>
    <row r="647" s="65" customFormat="1" ht="16.25" customHeight="1" spans="1:27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</row>
    <row r="648" s="65" customFormat="1" ht="16.25" customHeight="1" spans="1:27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</row>
    <row r="649" s="65" customFormat="1" ht="16.25" customHeight="1" spans="1:27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</row>
    <row r="650" s="65" customFormat="1" ht="16.25" customHeight="1" spans="1:27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</row>
    <row r="651" s="65" customFormat="1" ht="16.25" customHeight="1" spans="1:27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</row>
    <row r="652" s="65" customFormat="1" ht="16.25" customHeight="1" spans="1:27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</row>
    <row r="653" s="65" customFormat="1" ht="16.25" customHeight="1" spans="1:27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</row>
    <row r="654" s="65" customFormat="1" ht="16.25" customHeight="1" spans="1:27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</row>
    <row r="655" s="65" customFormat="1" ht="16.25" customHeight="1" spans="1:27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</row>
    <row r="656" s="65" customFormat="1" ht="16.25" customHeight="1" spans="1:27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</row>
    <row r="657" s="65" customFormat="1" ht="16.25" customHeight="1" spans="1:27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</row>
    <row r="658" s="65" customFormat="1" ht="16.25" customHeight="1" spans="1:27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</row>
    <row r="659" s="65" customFormat="1" ht="16.25" customHeight="1" spans="1:27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</row>
    <row r="660" s="65" customFormat="1" ht="16.25" customHeight="1" spans="1:27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</row>
    <row r="661" s="65" customFormat="1" ht="16.25" customHeight="1" spans="1:27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</row>
    <row r="662" s="65" customFormat="1" ht="16.25" customHeight="1" spans="1:27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</row>
    <row r="663" s="65" customFormat="1" ht="16.25" customHeight="1" spans="1:27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</row>
    <row r="664" s="65" customFormat="1" ht="16.25" customHeight="1" spans="1:27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</row>
    <row r="665" s="65" customFormat="1" ht="16.25" customHeight="1" spans="1:27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</row>
    <row r="666" s="65" customFormat="1" ht="16.25" customHeight="1" spans="1:27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</row>
    <row r="667" s="65" customFormat="1" ht="16.25" customHeight="1" spans="1:27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</row>
    <row r="668" s="65" customFormat="1" ht="16.25" customHeight="1" spans="1:27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</row>
    <row r="669" s="65" customFormat="1" ht="16.25" customHeight="1" spans="1:27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</row>
    <row r="670" s="65" customFormat="1" ht="16.25" customHeight="1" spans="1:27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</row>
    <row r="671" s="65" customFormat="1" ht="16.25" customHeight="1" spans="1:27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</row>
    <row r="672" s="65" customFormat="1" ht="16.25" customHeight="1" spans="1:27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</row>
    <row r="673" s="65" customFormat="1" ht="16.25" customHeight="1" spans="1:27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</row>
    <row r="674" s="65" customFormat="1" ht="16.25" customHeight="1" spans="1:27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</row>
    <row r="675" s="65" customFormat="1" ht="16.25" customHeight="1" spans="1:27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</row>
    <row r="676" s="65" customFormat="1" ht="16.25" customHeight="1" spans="1:27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</row>
    <row r="677" s="65" customFormat="1" ht="16.25" customHeight="1" spans="1:27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</row>
    <row r="678" s="65" customFormat="1" ht="16.25" customHeight="1" spans="1:27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</row>
    <row r="679" s="65" customFormat="1" ht="16.25" customHeight="1" spans="1:27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</row>
    <row r="680" s="65" customFormat="1" ht="16.25" customHeight="1" spans="1:27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</row>
    <row r="681" s="65" customFormat="1" ht="16.25" customHeight="1" spans="1:27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</row>
    <row r="682" s="65" customFormat="1" ht="16.25" customHeight="1" spans="1:27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</row>
    <row r="683" s="65" customFormat="1" ht="16.25" customHeight="1" spans="1:27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</row>
    <row r="684" s="65" customFormat="1" ht="16.25" customHeight="1" spans="1:27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  <c r="AA684" s="107"/>
    </row>
    <row r="685" s="65" customFormat="1" ht="16.25" customHeight="1" spans="1:27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  <c r="AA685" s="107"/>
    </row>
    <row r="686" s="65" customFormat="1" ht="16.25" customHeight="1" spans="1:27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  <c r="AA686" s="107"/>
    </row>
    <row r="687" s="65" customFormat="1" ht="16.25" customHeight="1" spans="1:27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</row>
    <row r="688" s="65" customFormat="1" ht="16.25" customHeight="1" spans="1:27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</row>
    <row r="689" s="65" customFormat="1" ht="16.25" customHeight="1" spans="1:27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</row>
    <row r="690" s="65" customFormat="1" ht="16.25" customHeight="1" spans="1:27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</row>
    <row r="691" s="65" customFormat="1" ht="16.25" customHeight="1" spans="1:27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</row>
    <row r="692" s="65" customFormat="1" ht="16.25" customHeight="1" spans="1:27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</row>
    <row r="693" s="65" customFormat="1" ht="16.25" customHeight="1" spans="1:27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</row>
    <row r="694" s="65" customFormat="1" ht="16.25" customHeight="1" spans="1:27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</row>
    <row r="695" s="65" customFormat="1" ht="16.25" customHeight="1" spans="1:27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</row>
    <row r="696" s="65" customFormat="1" ht="16.25" customHeight="1" spans="1:27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</row>
    <row r="697" s="65" customFormat="1" ht="16.25" customHeight="1" spans="1:27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</row>
    <row r="698" s="65" customFormat="1" ht="16.25" customHeight="1" spans="1:27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</row>
    <row r="699" s="65" customFormat="1" ht="16.25" customHeight="1" spans="1:27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</row>
    <row r="700" s="65" customFormat="1" ht="16.25" customHeight="1" spans="1:27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</row>
    <row r="701" s="65" customFormat="1" ht="16.25" customHeight="1" spans="1:27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</row>
    <row r="702" s="65" customFormat="1" ht="16.25" customHeight="1" spans="1:27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</row>
    <row r="703" s="65" customFormat="1" ht="16.25" customHeight="1" spans="1:27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</row>
    <row r="704" s="65" customFormat="1" ht="16.25" customHeight="1" spans="1:27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</row>
    <row r="705" s="65" customFormat="1" ht="16.25" customHeight="1" spans="1:27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</row>
    <row r="706" s="65" customFormat="1" ht="16.25" customHeight="1" spans="1:27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</row>
    <row r="707" s="65" customFormat="1" ht="16.25" customHeight="1" spans="1:27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</row>
    <row r="708" s="65" customFormat="1" ht="16.25" customHeight="1" spans="1:27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</row>
    <row r="709" s="65" customFormat="1" ht="16.25" customHeight="1" spans="1:27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</row>
    <row r="710" s="65" customFormat="1" ht="16.25" customHeight="1" spans="1:27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</row>
    <row r="711" s="65" customFormat="1" ht="16.25" customHeight="1" spans="1:27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</row>
    <row r="712" s="65" customFormat="1" ht="16.25" customHeight="1" spans="1:27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</row>
    <row r="713" s="65" customFormat="1" ht="16.25" customHeight="1" spans="1:27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</row>
    <row r="714" s="65" customFormat="1" ht="16.25" customHeight="1" spans="1:27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</row>
    <row r="715" s="65" customFormat="1" ht="16.25" customHeight="1" spans="1:27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</row>
    <row r="716" s="65" customFormat="1" ht="16.25" customHeight="1" spans="1:27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</row>
    <row r="717" s="65" customFormat="1" ht="16.25" customHeight="1" spans="1:27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</row>
    <row r="718" s="65" customFormat="1" ht="16.25" customHeight="1" spans="1:27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</row>
    <row r="719" s="65" customFormat="1" ht="16.25" customHeight="1" spans="1:27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</row>
    <row r="720" s="65" customFormat="1" ht="16.25" customHeight="1" spans="1:27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</row>
    <row r="721" s="65" customFormat="1" ht="16.25" customHeight="1" spans="1:27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</row>
    <row r="722" s="65" customFormat="1" ht="16.25" customHeight="1" spans="1:27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</row>
    <row r="723" s="65" customFormat="1" ht="16.25" customHeight="1" spans="1:27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</row>
    <row r="724" s="65" customFormat="1" ht="16.25" customHeight="1" spans="1:27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</row>
    <row r="725" s="65" customFormat="1" ht="16.25" customHeight="1" spans="1:27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</row>
    <row r="726" s="65" customFormat="1" ht="16.25" customHeight="1" spans="1:27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</row>
    <row r="727" s="65" customFormat="1" ht="16.25" customHeight="1" spans="1:27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</row>
    <row r="728" s="65" customFormat="1" ht="16.25" customHeight="1" spans="1:27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</row>
    <row r="729" s="65" customFormat="1" ht="16.25" customHeight="1" spans="1:27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</row>
    <row r="730" s="65" customFormat="1" ht="16.25" customHeight="1" spans="1:27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</row>
    <row r="731" s="65" customFormat="1" ht="16.25" customHeight="1" spans="1:27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  <c r="AA731" s="107"/>
    </row>
    <row r="732" s="65" customFormat="1" ht="16.25" customHeight="1" spans="1:27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  <c r="AA732" s="107"/>
    </row>
    <row r="733" s="65" customFormat="1" ht="16.25" customHeight="1" spans="1:27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  <c r="AA733" s="107"/>
    </row>
    <row r="734" s="65" customFormat="1" ht="16.25" customHeight="1" spans="1:27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</row>
    <row r="735" s="65" customFormat="1" ht="16.25" customHeight="1" spans="1:27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</row>
    <row r="736" s="65" customFormat="1" ht="16.25" customHeight="1" spans="1:27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</row>
    <row r="737" s="65" customFormat="1" ht="16.25" customHeight="1" spans="1:27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</row>
    <row r="738" s="65" customFormat="1" ht="16.25" customHeight="1" spans="1:27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</row>
    <row r="739" s="65" customFormat="1" ht="16.25" customHeight="1" spans="1:27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</row>
    <row r="740" s="65" customFormat="1" ht="16.25" customHeight="1" spans="1:27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</row>
    <row r="741" s="65" customFormat="1" ht="16.25" customHeight="1" spans="1:27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</row>
    <row r="742" s="65" customFormat="1" ht="16.25" customHeight="1" spans="1:27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</row>
    <row r="743" s="65" customFormat="1" ht="16.25" customHeight="1" spans="1:27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</row>
    <row r="744" s="65" customFormat="1" ht="16.25" customHeight="1" spans="1:27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</row>
    <row r="745" s="65" customFormat="1" ht="16.25" customHeight="1" spans="1:27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</row>
    <row r="746" s="65" customFormat="1" ht="16.25" customHeight="1" spans="1:27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</row>
    <row r="747" s="65" customFormat="1" ht="16.25" customHeight="1" spans="1:27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  <c r="AA747" s="107"/>
    </row>
    <row r="748" s="65" customFormat="1" ht="16.25" customHeight="1" spans="1:27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  <c r="AA748" s="107"/>
    </row>
    <row r="749" s="65" customFormat="1" ht="16.25" customHeight="1" spans="1:27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  <c r="AA749" s="107"/>
    </row>
    <row r="750" s="65" customFormat="1" ht="16.25" customHeight="1" spans="1:27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</row>
    <row r="751" s="65" customFormat="1" ht="16.25" customHeight="1" spans="1:27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</row>
    <row r="752" s="65" customFormat="1" ht="16.25" customHeight="1" spans="1:27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</row>
    <row r="753" s="65" customFormat="1" ht="16.25" customHeight="1" spans="1:27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</row>
    <row r="754" s="65" customFormat="1" ht="16.25" customHeight="1" spans="1:27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</row>
    <row r="755" s="65" customFormat="1" ht="16.25" customHeight="1" spans="1:27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</row>
    <row r="756" s="65" customFormat="1" ht="16.25" customHeight="1" spans="1:27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</row>
    <row r="757" s="65" customFormat="1" ht="16.25" customHeight="1" spans="1:27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</row>
    <row r="758" s="65" customFormat="1" ht="16.25" customHeight="1" spans="1:27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</row>
    <row r="759" s="65" customFormat="1" ht="16.25" customHeight="1" spans="1:27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</row>
    <row r="760" s="65" customFormat="1" ht="16.25" customHeight="1" spans="1:27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</row>
    <row r="761" s="65" customFormat="1" ht="16.25" customHeight="1" spans="1:27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</row>
    <row r="762" s="65" customFormat="1" ht="16.25" customHeight="1" spans="1:27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</row>
    <row r="763" s="65" customFormat="1" ht="16.25" customHeight="1" spans="1:27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  <c r="AA763" s="107"/>
    </row>
    <row r="764" s="65" customFormat="1" ht="16.25" customHeight="1" spans="1:27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  <c r="AA764" s="107"/>
    </row>
    <row r="765" s="65" customFormat="1" ht="16.25" customHeight="1" spans="1:27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  <c r="AA765" s="107"/>
    </row>
    <row r="766" s="65" customFormat="1" ht="16.25" customHeight="1" spans="1:27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</row>
    <row r="767" s="65" customFormat="1" ht="16.25" customHeight="1" spans="1:27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</row>
    <row r="768" s="65" customFormat="1" ht="16.25" customHeight="1" spans="1:27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</row>
    <row r="769" s="65" customFormat="1" ht="16.25" customHeight="1" spans="1:27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</row>
    <row r="770" s="65" customFormat="1" ht="16.25" customHeight="1" spans="1:27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</row>
    <row r="771" s="65" customFormat="1" ht="16.25" customHeight="1" spans="1:27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</row>
    <row r="772" s="65" customFormat="1" ht="16.25" customHeight="1" spans="1:27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</row>
    <row r="773" s="65" customFormat="1" ht="16.25" customHeight="1" spans="1:27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</row>
    <row r="774" s="65" customFormat="1" ht="16.25" customHeight="1" spans="1:27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</row>
    <row r="775" s="65" customFormat="1" ht="16.25" customHeight="1" spans="1:27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</row>
    <row r="776" s="65" customFormat="1" ht="16.25" customHeight="1" spans="1:27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</row>
    <row r="777" s="65" customFormat="1" ht="16.25" customHeight="1" spans="1:27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</row>
    <row r="778" s="65" customFormat="1" ht="16.25" customHeight="1" spans="1:27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</row>
    <row r="779" s="65" customFormat="1" ht="16.25" customHeight="1" spans="1:27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</row>
    <row r="780" s="65" customFormat="1" ht="16.25" customHeight="1" spans="1:27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</row>
    <row r="781" s="65" customFormat="1" ht="16.25" customHeight="1" spans="1:27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</row>
    <row r="782" s="65" customFormat="1" ht="16.25" customHeight="1" spans="1:27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</row>
    <row r="783" s="65" customFormat="1" ht="16.25" customHeight="1" spans="1:27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</row>
    <row r="784" s="65" customFormat="1" ht="16.25" customHeight="1" spans="1:27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</row>
    <row r="785" s="65" customFormat="1" ht="16.25" customHeight="1" spans="1:27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</row>
    <row r="786" s="65" customFormat="1" ht="16.25" customHeight="1" spans="1:27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</row>
    <row r="787" s="65" customFormat="1" ht="16.25" customHeight="1" spans="1:27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</row>
    <row r="788" s="65" customFormat="1" ht="16.25" customHeight="1" spans="1:27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</row>
    <row r="789" s="65" customFormat="1" ht="16.25" customHeight="1" spans="1:27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</row>
    <row r="790" s="65" customFormat="1" ht="16.25" customHeight="1" spans="1:27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</row>
    <row r="791" s="65" customFormat="1" ht="16.25" customHeight="1" spans="1:27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</row>
    <row r="792" s="65" customFormat="1" ht="16.25" customHeight="1" spans="1:27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</row>
    <row r="793" s="65" customFormat="1" ht="16.25" customHeight="1" spans="1:27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</row>
    <row r="794" s="65" customFormat="1" ht="16.25" customHeight="1" spans="1:27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  <c r="AA794" s="107"/>
    </row>
    <row r="795" s="65" customFormat="1" ht="16.25" customHeight="1" spans="1:27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  <c r="AA795" s="107"/>
    </row>
    <row r="796" s="65" customFormat="1" ht="16.25" customHeight="1" spans="1:27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  <c r="AA796" s="107"/>
    </row>
    <row r="797" s="65" customFormat="1" ht="16.25" customHeight="1" spans="1:27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</row>
    <row r="798" s="65" customFormat="1" ht="16.25" customHeight="1" spans="1:27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</row>
    <row r="799" s="65" customFormat="1" ht="16.25" customHeight="1" spans="1:27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</row>
    <row r="800" s="65" customFormat="1" ht="16.25" customHeight="1" spans="1:27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</row>
    <row r="801" s="65" customFormat="1" ht="16.25" customHeight="1" spans="1:27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</row>
    <row r="802" s="65" customFormat="1" ht="16.25" customHeight="1" spans="1:27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</row>
    <row r="803" s="65" customFormat="1" ht="16.25" customHeight="1" spans="1:27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</row>
    <row r="804" s="65" customFormat="1" ht="16.25" customHeight="1" spans="1:27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</row>
    <row r="805" s="65" customFormat="1" ht="16.25" customHeight="1" spans="1:27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</row>
    <row r="806" s="65" customFormat="1" ht="16.25" customHeight="1" spans="1:27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</row>
    <row r="807" s="65" customFormat="1" ht="16.25" customHeight="1" spans="1:27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</row>
    <row r="808" s="65" customFormat="1" ht="16.25" customHeight="1" spans="1:27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</row>
    <row r="809" s="65" customFormat="1" ht="16.25" customHeight="1" spans="1:27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</row>
    <row r="810" s="65" customFormat="1" ht="16.25" customHeight="1" spans="1:27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  <c r="AA810" s="107"/>
    </row>
    <row r="811" s="65" customFormat="1" ht="16.25" customHeight="1" spans="1:27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  <c r="AA811" s="107"/>
    </row>
    <row r="812" s="65" customFormat="1" ht="16.25" customHeight="1" spans="1:27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  <c r="AA812" s="107"/>
    </row>
    <row r="813" s="65" customFormat="1" ht="16.25" customHeight="1" spans="1:27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</row>
    <row r="814" s="65" customFormat="1" ht="16.25" customHeight="1" spans="1:27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</row>
    <row r="815" s="65" customFormat="1" ht="16.25" customHeight="1" spans="1:27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</row>
    <row r="816" s="65" customFormat="1" ht="16.25" customHeight="1" spans="1:27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</row>
    <row r="817" s="65" customFormat="1" ht="16.25" customHeight="1" spans="1:27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</row>
    <row r="818" s="65" customFormat="1" ht="16.25" customHeight="1" spans="1:27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</row>
    <row r="819" s="65" customFormat="1" ht="16.25" customHeight="1" spans="1:27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</row>
    <row r="820" s="65" customFormat="1" ht="16.25" customHeight="1" spans="1:27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</row>
    <row r="821" s="65" customFormat="1" ht="16.25" customHeight="1" spans="1:27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</row>
    <row r="822" s="65" customFormat="1" ht="16.25" customHeight="1" spans="1:27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</row>
    <row r="823" s="65" customFormat="1" ht="16.25" customHeight="1" spans="1:27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</row>
    <row r="824" s="65" customFormat="1" ht="16.25" customHeight="1" spans="1:27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</row>
    <row r="825" s="65" customFormat="1" ht="16.25" customHeight="1" spans="1:27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</row>
    <row r="826" s="65" customFormat="1" ht="16.25" customHeight="1" spans="1:27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  <c r="AA826" s="107"/>
    </row>
    <row r="827" s="65" customFormat="1" ht="16.25" customHeight="1" spans="1:27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  <c r="AA827" s="107"/>
    </row>
    <row r="828" s="65" customFormat="1" ht="16.25" customHeight="1" spans="1:27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  <c r="AA828" s="107"/>
    </row>
    <row r="829" s="65" customFormat="1" ht="16.25" customHeight="1" spans="1:27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</row>
    <row r="830" s="65" customFormat="1" ht="16.25" customHeight="1" spans="1:27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</row>
    <row r="831" s="65" customFormat="1" ht="16.25" customHeight="1" spans="1:27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</row>
    <row r="832" s="65" customFormat="1" ht="16.25" customHeight="1" spans="1:27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</row>
    <row r="833" s="65" customFormat="1" ht="16.25" customHeight="1" spans="1:27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</row>
    <row r="834" s="65" customFormat="1" ht="16.25" customHeight="1" spans="1:27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</row>
    <row r="835" s="65" customFormat="1" ht="16.25" customHeight="1" spans="1:27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</row>
    <row r="836" s="65" customFormat="1" ht="16.25" customHeight="1" spans="1:27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</row>
    <row r="837" s="65" customFormat="1" ht="16.25" customHeight="1" spans="1:27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</row>
    <row r="838" s="65" customFormat="1" ht="16.25" customHeight="1" spans="1:27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</row>
    <row r="839" s="65" customFormat="1" ht="16.25" customHeight="1" spans="1:27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</row>
    <row r="840" s="65" customFormat="1" ht="16.25" customHeight="1" spans="1:27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</row>
    <row r="841" s="65" customFormat="1" ht="16.25" customHeight="1" spans="1:27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</row>
    <row r="842" s="65" customFormat="1" ht="16.25" customHeight="1" spans="1:27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</row>
    <row r="843" s="65" customFormat="1" ht="16.25" customHeight="1" spans="1:27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</row>
    <row r="844" s="65" customFormat="1" ht="16.25" customHeight="1" spans="1:27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</row>
    <row r="845" s="65" customFormat="1" ht="16.25" customHeight="1" spans="1:27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</row>
    <row r="846" s="65" customFormat="1" ht="16.25" customHeight="1" spans="1:27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</row>
    <row r="847" s="65" customFormat="1" ht="16.25" customHeight="1" spans="1:27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</row>
    <row r="848" s="65" customFormat="1" ht="16.25" customHeight="1" spans="1:27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</row>
    <row r="849" s="65" customFormat="1" ht="16.25" customHeight="1" spans="1:27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</row>
    <row r="850" s="65" customFormat="1" ht="16.25" customHeight="1" spans="1:27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</row>
    <row r="851" s="65" customFormat="1" ht="16.25" customHeight="1" spans="1:27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</row>
    <row r="852" s="65" customFormat="1" ht="16.25" customHeight="1" spans="1:27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</row>
    <row r="853" s="65" customFormat="1" ht="16.25" customHeight="1" spans="1:27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</row>
    <row r="854" s="65" customFormat="1" ht="16.25" customHeight="1" spans="1:27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</row>
    <row r="855" s="65" customFormat="1" ht="16.25" customHeight="1" spans="1:27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</row>
    <row r="856" s="65" customFormat="1" ht="16.25" customHeight="1" spans="1:27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</row>
    <row r="857" s="65" customFormat="1" ht="16.25" customHeight="1" spans="1:27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</row>
    <row r="858" s="65" customFormat="1" ht="16.25" customHeight="1" spans="1:27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  <c r="AA858" s="107"/>
    </row>
    <row r="859" s="65" customFormat="1" ht="16.25" customHeight="1" spans="1:27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  <c r="AA859" s="107"/>
    </row>
    <row r="860" s="65" customFormat="1" ht="16.25" customHeight="1" spans="1:27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  <c r="AA860" s="107"/>
    </row>
    <row r="861" s="65" customFormat="1" ht="16.25" customHeight="1" spans="1:27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</row>
    <row r="862" s="65" customFormat="1" ht="16.25" customHeight="1" spans="1:27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</row>
    <row r="863" s="65" customFormat="1" ht="16.25" customHeight="1" spans="1:27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</row>
    <row r="864" s="65" customFormat="1" ht="16.25" customHeight="1" spans="1:27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</row>
    <row r="865" s="65" customFormat="1" ht="16.25" customHeight="1" spans="1:27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</row>
    <row r="866" s="65" customFormat="1" ht="16.25" customHeight="1" spans="1:27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</row>
    <row r="867" s="65" customFormat="1" ht="16.25" customHeight="1" spans="1:27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</row>
    <row r="868" s="65" customFormat="1" ht="16.25" customHeight="1" spans="1:27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</row>
    <row r="869" s="65" customFormat="1" ht="16.25" customHeight="1" spans="1:27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</row>
    <row r="870" s="65" customFormat="1" ht="16.25" customHeight="1" spans="1:27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</row>
    <row r="871" s="65" customFormat="1" ht="16.25" customHeight="1" spans="1:27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</row>
    <row r="872" s="65" customFormat="1" ht="16.25" customHeight="1" spans="1:27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</row>
    <row r="873" s="65" customFormat="1" ht="16.25" customHeight="1" spans="1:27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  <c r="AA873" s="107"/>
    </row>
    <row r="874" s="65" customFormat="1" ht="16.25" customHeight="1" spans="1:27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  <c r="AA874" s="107"/>
    </row>
    <row r="875" s="65" customFormat="1" ht="16.25" customHeight="1" spans="1:27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  <c r="AA875" s="107"/>
    </row>
    <row r="876" s="65" customFormat="1" ht="16.25" customHeight="1" spans="1:27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</row>
    <row r="877" s="65" customFormat="1" ht="16.25" customHeight="1" spans="1:27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</row>
    <row r="878" s="65" customFormat="1" ht="16.25" customHeight="1" spans="1:27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</row>
    <row r="879" s="65" customFormat="1" ht="16.25" customHeight="1" spans="1:27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</row>
    <row r="880" s="65" customFormat="1" ht="16.25" customHeight="1" spans="1:27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</row>
    <row r="881" s="65" customFormat="1" ht="16.25" customHeight="1" spans="1:27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</row>
    <row r="882" s="65" customFormat="1" ht="16.25" customHeight="1" spans="1:27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</row>
    <row r="883" s="65" customFormat="1" ht="16.25" customHeight="1" spans="1:27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</row>
    <row r="884" s="65" customFormat="1" ht="16.25" customHeight="1" spans="1:27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</row>
    <row r="885" s="65" customFormat="1" ht="16.25" customHeight="1" spans="1:27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</row>
    <row r="886" s="65" customFormat="1" ht="16.25" customHeight="1" spans="1:27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</row>
    <row r="887" s="65" customFormat="1" ht="16.25" customHeight="1" spans="1:27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</row>
    <row r="888" s="65" customFormat="1" ht="16.25" customHeight="1" spans="1:27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</row>
    <row r="889" s="65" customFormat="1" ht="16.25" customHeight="1" spans="1:27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  <c r="AA889" s="107"/>
    </row>
    <row r="890" s="65" customFormat="1" ht="16.25" customHeight="1" spans="1:27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  <c r="AA890" s="107"/>
    </row>
    <row r="891" s="65" customFormat="1" ht="16.25" customHeight="1" spans="1:27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  <c r="AA891" s="107"/>
    </row>
    <row r="892" s="65" customFormat="1" ht="16.25" customHeight="1" spans="1:27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</row>
    <row r="893" s="65" customFormat="1" ht="16.25" customHeight="1" spans="1:27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</row>
    <row r="894" s="65" customFormat="1" ht="16.25" customHeight="1" spans="1:27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</row>
    <row r="895" s="65" customFormat="1" ht="16.25" customHeight="1" spans="1:27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</row>
    <row r="896" s="65" customFormat="1" ht="16.25" customHeight="1" spans="1:27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</row>
    <row r="897" s="65" customFormat="1" ht="16.25" customHeight="1" spans="1:27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</row>
    <row r="898" s="65" customFormat="1" ht="16.25" customHeight="1" spans="1:27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</row>
    <row r="899" s="65" customFormat="1" ht="16.25" customHeight="1" spans="1:27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</row>
    <row r="900" s="65" customFormat="1" ht="16.25" customHeight="1" spans="1:27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</row>
    <row r="901" s="65" customFormat="1" ht="16.25" customHeight="1" spans="1:27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</row>
    <row r="902" s="65" customFormat="1" ht="16.25" customHeight="1" spans="1:27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</row>
    <row r="903" s="65" customFormat="1" ht="16.25" customHeight="1" spans="1:27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</row>
    <row r="904" s="65" customFormat="1" ht="16.25" customHeight="1" spans="1:27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</row>
    <row r="905" s="65" customFormat="1" ht="16.25" customHeight="1" spans="1:27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  <c r="AA905" s="107"/>
    </row>
  </sheetData>
  <mergeCells count="30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pageMargins left="0.7" right="0.7" top="0.75" bottom="0.75" header="0.3" footer="0.3"/>
  <pageSetup paperSize="9" scale="95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5"/>
  <sheetViews>
    <sheetView view="pageBreakPreview" zoomScale="85" zoomScaleNormal="100" workbookViewId="0">
      <selection activeCell="M7" sqref="M7:M8"/>
    </sheetView>
  </sheetViews>
  <sheetFormatPr defaultColWidth="9" defaultRowHeight="13.5"/>
  <cols>
    <col min="1" max="1" width="4.43362831858407" customWidth="1"/>
    <col min="2" max="2" width="5.21238938053097" customWidth="1"/>
    <col min="3" max="3" width="15.4247787610619" customWidth="1"/>
    <col min="4" max="4" width="14.5575221238938" customWidth="1"/>
    <col min="5" max="5" width="8.25663716814159" customWidth="1"/>
    <col min="6" max="6" width="32.1504424778761" customWidth="1"/>
    <col min="7" max="7" width="6.79646017699115" customWidth="1"/>
    <col min="8" max="8" width="9.21238938053097" hidden="1" customWidth="1"/>
    <col min="9" max="14" width="9.21238938053097" customWidth="1"/>
    <col min="15" max="15" width="5.97345132743363" customWidth="1"/>
    <col min="16" max="18" width="9.21238938053097" customWidth="1"/>
    <col min="19" max="19" width="5.80530973451327" customWidth="1"/>
    <col min="20" max="20" width="9.21238938053097" customWidth="1"/>
    <col min="21" max="22" width="9.04424778761062" customWidth="1"/>
    <col min="23" max="23" width="7" customWidth="1"/>
    <col min="24" max="24" width="10.7522123893805" customWidth="1"/>
    <col min="25" max="25" width="30.3716814159292" customWidth="1"/>
    <col min="26" max="27" width="12.7964601769912" customWidth="1"/>
    <col min="28" max="16384" width="11.9469026548673"/>
  </cols>
  <sheetData>
    <row r="1" s="65" customFormat="1" ht="30" customHeight="1" spans="1:27">
      <c r="A1" s="66" t="s">
        <v>0</v>
      </c>
      <c r="B1" s="67"/>
      <c r="C1" s="67"/>
      <c r="D1" s="67"/>
      <c r="E1" s="67"/>
      <c r="F1" s="67"/>
      <c r="G1" s="67"/>
      <c r="H1" s="68"/>
      <c r="I1" s="108"/>
      <c r="J1" s="109"/>
      <c r="K1" s="109"/>
      <c r="L1" s="109"/>
      <c r="M1" s="109"/>
      <c r="N1" s="110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07"/>
      <c r="Z1" s="107"/>
      <c r="AA1" s="107"/>
    </row>
    <row r="2" s="65" customFormat="1" ht="16.25" customHeight="1" spans="1:27">
      <c r="A2" s="69" t="s">
        <v>1</v>
      </c>
      <c r="B2" s="70"/>
      <c r="C2" s="71" t="s">
        <v>2</v>
      </c>
      <c r="D2" s="72" t="s">
        <v>3</v>
      </c>
      <c r="E2" s="73" t="s">
        <v>4</v>
      </c>
      <c r="F2" s="74"/>
      <c r="G2" s="75"/>
      <c r="H2" s="76"/>
      <c r="I2" s="112"/>
      <c r="J2" s="112"/>
      <c r="K2" s="112"/>
      <c r="L2" s="112"/>
      <c r="M2" s="112"/>
      <c r="N2" s="113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07"/>
      <c r="Z2" s="107"/>
      <c r="AA2" s="107"/>
    </row>
    <row r="3" s="65" customFormat="1" ht="16.25" customHeight="1" spans="1:27">
      <c r="A3" s="77" t="s">
        <v>5</v>
      </c>
      <c r="B3" s="78"/>
      <c r="C3" s="79">
        <v>45275</v>
      </c>
      <c r="D3" s="80" t="s">
        <v>6</v>
      </c>
      <c r="E3" s="81"/>
      <c r="F3" s="82"/>
      <c r="G3" s="83"/>
      <c r="H3" s="76"/>
      <c r="I3" s="115"/>
      <c r="J3" s="115"/>
      <c r="K3" s="115"/>
      <c r="L3" s="115"/>
      <c r="M3" s="115"/>
      <c r="N3" s="116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07"/>
      <c r="Z3" s="107"/>
      <c r="AA3" s="107"/>
    </row>
    <row r="4" s="65" customFormat="1" ht="16.25" customHeight="1" spans="1:27">
      <c r="A4" s="77" t="s">
        <v>7</v>
      </c>
      <c r="B4" s="78"/>
      <c r="C4" s="79" t="s">
        <v>8</v>
      </c>
      <c r="D4" s="80" t="s">
        <v>9</v>
      </c>
      <c r="E4" s="81" t="s">
        <v>10</v>
      </c>
      <c r="F4" s="82"/>
      <c r="G4" s="83"/>
      <c r="H4" s="76"/>
      <c r="I4" s="115"/>
      <c r="J4" s="115"/>
      <c r="K4" s="115"/>
      <c r="L4" s="115"/>
      <c r="M4" s="115"/>
      <c r="N4" s="116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07"/>
      <c r="Z4" s="107"/>
      <c r="AA4" s="107"/>
    </row>
    <row r="5" s="65" customFormat="1" ht="16.25" customHeight="1" spans="1:27">
      <c r="A5" s="77" t="s">
        <v>11</v>
      </c>
      <c r="B5" s="78"/>
      <c r="C5" s="79" t="s">
        <v>12</v>
      </c>
      <c r="D5" s="80" t="s">
        <v>13</v>
      </c>
      <c r="E5" s="81" t="s">
        <v>14</v>
      </c>
      <c r="F5" s="82"/>
      <c r="G5" s="83"/>
      <c r="H5" s="84"/>
      <c r="I5" s="117"/>
      <c r="J5" s="117"/>
      <c r="K5" s="117"/>
      <c r="L5" s="117"/>
      <c r="M5" s="117"/>
      <c r="N5" s="118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07"/>
      <c r="Z5" s="107"/>
      <c r="AA5" s="107"/>
    </row>
    <row r="6" s="65" customFormat="1" ht="16.25" customHeight="1" spans="1:27">
      <c r="A6" s="77" t="s">
        <v>15</v>
      </c>
      <c r="B6" s="78"/>
      <c r="C6" s="79" t="s">
        <v>16</v>
      </c>
      <c r="D6" s="80" t="s">
        <v>17</v>
      </c>
      <c r="E6" s="81" t="s">
        <v>18</v>
      </c>
      <c r="F6" s="82"/>
      <c r="G6" s="83"/>
      <c r="H6" s="85"/>
      <c r="I6" s="119"/>
      <c r="J6" s="119"/>
      <c r="K6" s="119"/>
      <c r="L6" s="119"/>
      <c r="M6" s="119"/>
      <c r="N6" s="120"/>
      <c r="O6" s="114"/>
      <c r="P6" s="114"/>
      <c r="Q6" s="114"/>
      <c r="R6" s="114"/>
      <c r="S6" s="114"/>
      <c r="T6" s="114"/>
      <c r="U6" s="114"/>
      <c r="V6" s="114"/>
      <c r="W6" s="114"/>
      <c r="X6" s="139"/>
      <c r="Y6" s="107"/>
      <c r="Z6" s="107"/>
      <c r="AA6" s="107"/>
    </row>
    <row r="7" s="65" customFormat="1" ht="16.25" customHeight="1" spans="1:27">
      <c r="A7" s="86" t="s">
        <v>19</v>
      </c>
      <c r="B7" s="87"/>
      <c r="C7" s="87"/>
      <c r="D7" s="87"/>
      <c r="E7" s="88"/>
      <c r="F7" s="88"/>
      <c r="G7" s="89" t="s">
        <v>20</v>
      </c>
      <c r="H7" s="90" t="s">
        <v>21</v>
      </c>
      <c r="I7" s="121" t="s">
        <v>22</v>
      </c>
      <c r="J7" s="122" t="s">
        <v>23</v>
      </c>
      <c r="K7" s="123" t="s">
        <v>24</v>
      </c>
      <c r="L7" s="121" t="s">
        <v>25</v>
      </c>
      <c r="M7" s="121" t="s">
        <v>26</v>
      </c>
      <c r="N7" s="124" t="s">
        <v>27</v>
      </c>
      <c r="O7" s="125"/>
      <c r="P7" s="126"/>
      <c r="Q7" s="140"/>
      <c r="R7" s="126"/>
      <c r="S7" s="125"/>
      <c r="T7" s="125"/>
      <c r="U7" s="141"/>
      <c r="V7" s="125"/>
      <c r="W7" s="125"/>
      <c r="X7" s="141"/>
      <c r="Y7" s="142"/>
      <c r="Z7" s="107"/>
      <c r="AA7" s="107"/>
    </row>
    <row r="8" s="65" customFormat="1" ht="15" customHeight="1" spans="1:27">
      <c r="A8" s="91"/>
      <c r="B8" s="92"/>
      <c r="C8" s="92"/>
      <c r="D8" s="92"/>
      <c r="E8" s="93"/>
      <c r="F8" s="93"/>
      <c r="G8" s="94"/>
      <c r="H8" s="95"/>
      <c r="I8" s="127"/>
      <c r="J8" s="127"/>
      <c r="K8" s="127"/>
      <c r="L8" s="127"/>
      <c r="M8" s="127"/>
      <c r="N8" s="128"/>
      <c r="O8" s="129"/>
      <c r="P8" s="130"/>
      <c r="Q8" s="130"/>
      <c r="R8" s="130"/>
      <c r="S8" s="129"/>
      <c r="T8" s="142"/>
      <c r="U8" s="142"/>
      <c r="V8" s="142"/>
      <c r="W8" s="129"/>
      <c r="X8" s="142"/>
      <c r="Y8" s="142"/>
      <c r="Z8" s="107"/>
      <c r="AA8" s="107"/>
    </row>
    <row r="9" s="65" customFormat="1" ht="24" customHeight="1" spans="1:27">
      <c r="A9" s="96" t="s">
        <v>28</v>
      </c>
      <c r="B9" s="96"/>
      <c r="C9" s="96"/>
      <c r="D9" s="96"/>
      <c r="E9" s="96"/>
      <c r="F9" s="97" t="s">
        <v>29</v>
      </c>
      <c r="G9" s="98">
        <v>0.25</v>
      </c>
      <c r="H9" s="99">
        <v>9.75</v>
      </c>
      <c r="I9" s="131">
        <f>'XS-XXL'!I9*2.54</f>
        <v>25.4</v>
      </c>
      <c r="J9" s="131">
        <f>'XS-XXL'!J9*2.54</f>
        <v>26.035</v>
      </c>
      <c r="K9" s="131">
        <f>'XS-XXL'!K9*2.54</f>
        <v>26.67</v>
      </c>
      <c r="L9" s="131">
        <f>'XS-XXL'!L9*2.54</f>
        <v>27.305</v>
      </c>
      <c r="M9" s="131">
        <f>'XS-XXL'!M9*2.54</f>
        <v>27.94</v>
      </c>
      <c r="N9" s="131">
        <f>'XS-XXL'!N9*2.54</f>
        <v>28.575</v>
      </c>
      <c r="O9" s="132"/>
      <c r="P9" s="133"/>
      <c r="Q9" s="143"/>
      <c r="R9" s="144"/>
      <c r="S9" s="132"/>
      <c r="T9" s="132"/>
      <c r="U9" s="132"/>
      <c r="V9" s="145"/>
      <c r="W9" s="132"/>
      <c r="X9" s="132"/>
      <c r="Y9" s="146"/>
      <c r="Z9" s="107"/>
      <c r="AA9" s="107"/>
    </row>
    <row r="10" s="65" customFormat="1" ht="24" customHeight="1" spans="1:27">
      <c r="A10" s="96" t="s">
        <v>30</v>
      </c>
      <c r="B10" s="96"/>
      <c r="C10" s="96"/>
      <c r="D10" s="96"/>
      <c r="E10" s="96"/>
      <c r="F10" s="97" t="s">
        <v>31</v>
      </c>
      <c r="G10" s="100">
        <v>0.5</v>
      </c>
      <c r="H10" s="101">
        <v>16</v>
      </c>
      <c r="I10" s="131">
        <f>'XS-XXL'!I10*2.54</f>
        <v>41.275</v>
      </c>
      <c r="J10" s="131">
        <f>'XS-XXL'!J10*2.54</f>
        <v>41.91</v>
      </c>
      <c r="K10" s="131">
        <f>'XS-XXL'!K10*2.54</f>
        <v>42.545</v>
      </c>
      <c r="L10" s="131">
        <f>'XS-XXL'!L10*2.54</f>
        <v>43.18</v>
      </c>
      <c r="M10" s="131">
        <f>'XS-XXL'!M10*2.54</f>
        <v>43.18</v>
      </c>
      <c r="N10" s="131">
        <f>'XS-XXL'!N10*2.54</f>
        <v>43.18</v>
      </c>
      <c r="O10" s="107"/>
      <c r="P10" s="134"/>
      <c r="Q10" s="138"/>
      <c r="R10" s="138"/>
      <c r="S10" s="107"/>
      <c r="T10" s="107"/>
      <c r="U10" s="107"/>
      <c r="V10" s="107"/>
      <c r="W10" s="107"/>
      <c r="X10" s="107"/>
      <c r="Y10" s="107"/>
      <c r="Z10" s="107"/>
      <c r="AA10" s="107"/>
    </row>
    <row r="11" s="65" customFormat="1" ht="24" customHeight="1" spans="1:27">
      <c r="A11" s="96" t="s">
        <v>32</v>
      </c>
      <c r="B11" s="96"/>
      <c r="C11" s="96"/>
      <c r="D11" s="96"/>
      <c r="E11" s="96"/>
      <c r="F11" s="97" t="s">
        <v>33</v>
      </c>
      <c r="G11" s="100">
        <v>0.5</v>
      </c>
      <c r="H11" s="101">
        <v>16.5</v>
      </c>
      <c r="I11" s="131">
        <f>'XS-XXL'!I11*2.54</f>
        <v>42.545</v>
      </c>
      <c r="J11" s="131">
        <f>'XS-XXL'!J11*2.54</f>
        <v>43.18</v>
      </c>
      <c r="K11" s="131">
        <f>'XS-XXL'!K11*2.54</f>
        <v>43.815</v>
      </c>
      <c r="L11" s="131">
        <f>'XS-XXL'!L11*2.54</f>
        <v>44.45</v>
      </c>
      <c r="M11" s="131">
        <f>'XS-XXL'!M11*2.54</f>
        <v>44.45</v>
      </c>
      <c r="N11" s="131">
        <f>'XS-XXL'!N11*2.54</f>
        <v>44.45</v>
      </c>
      <c r="O11" s="107"/>
      <c r="P11" s="134"/>
      <c r="Q11" s="138"/>
      <c r="R11" s="138"/>
      <c r="S11" s="107"/>
      <c r="T11" s="107"/>
      <c r="U11" s="107"/>
      <c r="V11" s="107"/>
      <c r="W11" s="107"/>
      <c r="X11" s="107"/>
      <c r="Y11" s="107"/>
      <c r="Z11" s="107"/>
      <c r="AA11" s="107"/>
    </row>
    <row r="12" s="65" customFormat="1" ht="24" customHeight="1" spans="1:27">
      <c r="A12" s="96" t="s">
        <v>34</v>
      </c>
      <c r="B12" s="96"/>
      <c r="C12" s="96"/>
      <c r="D12" s="96"/>
      <c r="E12" s="96"/>
      <c r="F12" s="97" t="s">
        <v>35</v>
      </c>
      <c r="G12" s="100">
        <v>0.5</v>
      </c>
      <c r="H12" s="102">
        <v>31</v>
      </c>
      <c r="I12" s="131">
        <f>'XS-XXL'!I12*2.54</f>
        <v>81.28</v>
      </c>
      <c r="J12" s="131">
        <f>'XS-XXL'!J12*2.54</f>
        <v>86.36</v>
      </c>
      <c r="K12" s="131">
        <f>'XS-XXL'!K12*2.54</f>
        <v>91.44</v>
      </c>
      <c r="L12" s="131">
        <f>'XS-XXL'!L12*2.54</f>
        <v>97.79</v>
      </c>
      <c r="M12" s="131">
        <f>'XS-XXL'!M12*2.54</f>
        <v>102.87</v>
      </c>
      <c r="N12" s="131">
        <f>'XS-XXL'!N12*2.54</f>
        <v>107.95</v>
      </c>
      <c r="O12" s="107"/>
      <c r="P12" s="134"/>
      <c r="Q12" s="138"/>
      <c r="R12" s="138"/>
      <c r="S12" s="107"/>
      <c r="T12" s="107"/>
      <c r="U12" s="107"/>
      <c r="V12" s="107"/>
      <c r="W12" s="107"/>
      <c r="X12" s="107"/>
      <c r="Y12" s="107"/>
      <c r="Z12" s="107"/>
      <c r="AA12" s="107"/>
    </row>
    <row r="13" s="65" customFormat="1" ht="24" customHeight="1" spans="1:27">
      <c r="A13" s="96" t="s">
        <v>36</v>
      </c>
      <c r="B13" s="96"/>
      <c r="C13" s="96"/>
      <c r="D13" s="96"/>
      <c r="E13" s="96"/>
      <c r="F13" s="97" t="s">
        <v>37</v>
      </c>
      <c r="G13" s="100">
        <v>0.5</v>
      </c>
      <c r="H13" s="102">
        <v>25</v>
      </c>
      <c r="I13" s="131">
        <f>'XS-XXL'!I13*2.54</f>
        <v>66.04</v>
      </c>
      <c r="J13" s="131">
        <f>'XS-XXL'!J13*2.54</f>
        <v>71.12</v>
      </c>
      <c r="K13" s="131">
        <f>'XS-XXL'!K13*2.54</f>
        <v>76.2</v>
      </c>
      <c r="L13" s="131">
        <f>'XS-XXL'!L13*2.54</f>
        <v>82.55</v>
      </c>
      <c r="M13" s="131">
        <f>'XS-XXL'!M13*2.54</f>
        <v>87.63</v>
      </c>
      <c r="N13" s="131">
        <f>'XS-XXL'!N13*2.54</f>
        <v>92.71</v>
      </c>
      <c r="O13" s="107"/>
      <c r="P13" s="134"/>
      <c r="Q13" s="138"/>
      <c r="R13" s="138"/>
      <c r="S13" s="107"/>
      <c r="T13" s="107"/>
      <c r="U13" s="107"/>
      <c r="V13" s="107"/>
      <c r="W13" s="107"/>
      <c r="X13" s="107"/>
      <c r="Y13" s="107"/>
      <c r="Z13" s="107"/>
      <c r="AA13" s="107"/>
    </row>
    <row r="14" s="65" customFormat="1" ht="24" customHeight="1" spans="1:27">
      <c r="A14" s="96" t="s">
        <v>38</v>
      </c>
      <c r="B14" s="96"/>
      <c r="C14" s="96"/>
      <c r="D14" s="96"/>
      <c r="E14" s="96"/>
      <c r="F14" s="97" t="s">
        <v>39</v>
      </c>
      <c r="G14" s="100">
        <v>0.5</v>
      </c>
      <c r="H14" s="102">
        <v>36.5</v>
      </c>
      <c r="I14" s="131">
        <f>'XS-XXL'!I14*2.54</f>
        <v>95.25</v>
      </c>
      <c r="J14" s="131">
        <f>'XS-XXL'!J14*2.54</f>
        <v>100.33</v>
      </c>
      <c r="K14" s="131">
        <f>'XS-XXL'!K14*2.54</f>
        <v>105.41</v>
      </c>
      <c r="L14" s="131">
        <f>'XS-XXL'!L14*2.54</f>
        <v>111.76</v>
      </c>
      <c r="M14" s="131">
        <f>'XS-XXL'!M14*2.54</f>
        <v>116.84</v>
      </c>
      <c r="N14" s="131">
        <f>'XS-XXL'!N14*2.54</f>
        <v>121.92</v>
      </c>
      <c r="O14" s="107"/>
      <c r="P14" s="134"/>
      <c r="Q14" s="138"/>
      <c r="R14" s="138"/>
      <c r="S14" s="107"/>
      <c r="T14" s="107"/>
      <c r="U14" s="107"/>
      <c r="V14" s="107"/>
      <c r="W14" s="107"/>
      <c r="X14" s="107"/>
      <c r="Y14" s="107"/>
      <c r="Z14" s="107"/>
      <c r="AA14" s="107"/>
    </row>
    <row r="15" s="65" customFormat="1" ht="24" customHeight="1" spans="1:27">
      <c r="A15" s="96" t="s">
        <v>40</v>
      </c>
      <c r="B15" s="96"/>
      <c r="C15" s="96"/>
      <c r="D15" s="96"/>
      <c r="E15" s="96"/>
      <c r="F15" s="97" t="s">
        <v>41</v>
      </c>
      <c r="G15" s="100">
        <v>0.5</v>
      </c>
      <c r="H15" s="102">
        <v>37</v>
      </c>
      <c r="I15" s="131">
        <f>'XS-XXL'!I15*2.54</f>
        <v>96.52</v>
      </c>
      <c r="J15" s="131">
        <f>'XS-XXL'!J15*2.54</f>
        <v>101.6</v>
      </c>
      <c r="K15" s="131">
        <f>'XS-XXL'!K15*2.54</f>
        <v>106.68</v>
      </c>
      <c r="L15" s="131">
        <f>'XS-XXL'!L15*2.54</f>
        <v>113.03</v>
      </c>
      <c r="M15" s="131">
        <f>'XS-XXL'!M15*2.54</f>
        <v>118.11</v>
      </c>
      <c r="N15" s="131">
        <f>'XS-XXL'!N15*2.54</f>
        <v>123.19</v>
      </c>
      <c r="O15" s="107"/>
      <c r="P15" s="134"/>
      <c r="Q15" s="138"/>
      <c r="R15" s="138"/>
      <c r="S15" s="107"/>
      <c r="T15" s="107"/>
      <c r="U15" s="107"/>
      <c r="V15" s="107"/>
      <c r="W15" s="107"/>
      <c r="X15" s="107"/>
      <c r="Y15" s="107"/>
      <c r="Z15" s="107"/>
      <c r="AA15" s="107"/>
    </row>
    <row r="16" s="65" customFormat="1" ht="24" customHeight="1" spans="1:27">
      <c r="A16" s="96" t="s">
        <v>42</v>
      </c>
      <c r="B16" s="96"/>
      <c r="C16" s="96"/>
      <c r="D16" s="96"/>
      <c r="E16" s="96"/>
      <c r="F16" s="97" t="s">
        <v>43</v>
      </c>
      <c r="G16" s="100">
        <v>0.5</v>
      </c>
      <c r="H16" s="102">
        <v>36.5</v>
      </c>
      <c r="I16" s="131">
        <f>'XS-XXL'!I16*2.54</f>
        <v>95.25</v>
      </c>
      <c r="J16" s="131">
        <f>'XS-XXL'!J16*2.54</f>
        <v>100.33</v>
      </c>
      <c r="K16" s="131">
        <f>'XS-XXL'!K16*2.54</f>
        <v>105.41</v>
      </c>
      <c r="L16" s="131">
        <f>'XS-XXL'!L16*2.54</f>
        <v>111.76</v>
      </c>
      <c r="M16" s="131">
        <f>'XS-XXL'!M16*2.54</f>
        <v>116.84</v>
      </c>
      <c r="N16" s="131">
        <f>'XS-XXL'!N16*2.54</f>
        <v>121.92</v>
      </c>
      <c r="O16" s="107"/>
      <c r="P16" s="134"/>
      <c r="Q16" s="138"/>
      <c r="R16" s="138"/>
      <c r="S16" s="107"/>
      <c r="T16" s="107"/>
      <c r="U16" s="107"/>
      <c r="V16" s="107"/>
      <c r="W16" s="107"/>
      <c r="X16" s="107"/>
      <c r="Y16" s="107"/>
      <c r="Z16" s="107"/>
      <c r="AA16" s="107"/>
    </row>
    <row r="17" s="65" customFormat="1" ht="24" customHeight="1" spans="1:27">
      <c r="A17" s="96" t="s">
        <v>44</v>
      </c>
      <c r="B17" s="96"/>
      <c r="C17" s="96"/>
      <c r="D17" s="96"/>
      <c r="E17" s="96"/>
      <c r="F17" s="97" t="s">
        <v>45</v>
      </c>
      <c r="G17" s="100">
        <v>0.125</v>
      </c>
      <c r="H17" s="102"/>
      <c r="I17" s="131">
        <f>'XS-XXL'!I17*2.54</f>
        <v>31.75</v>
      </c>
      <c r="J17" s="131">
        <f>'XS-XXL'!J17*2.54</f>
        <v>32.385</v>
      </c>
      <c r="K17" s="131">
        <f>'XS-XXL'!K17*2.54</f>
        <v>33.02</v>
      </c>
      <c r="L17" s="131">
        <f>'XS-XXL'!L17*2.54</f>
        <v>33.655</v>
      </c>
      <c r="M17" s="131">
        <f>'XS-XXL'!M17*2.54</f>
        <v>34.29</v>
      </c>
      <c r="N17" s="131">
        <f>'XS-XXL'!N17*2.54</f>
        <v>34.925</v>
      </c>
      <c r="O17" s="107"/>
      <c r="P17" s="135"/>
      <c r="Q17" s="138"/>
      <c r="R17" s="138"/>
      <c r="S17" s="107"/>
      <c r="T17" s="107"/>
      <c r="U17" s="107"/>
      <c r="V17" s="107"/>
      <c r="W17" s="107"/>
      <c r="X17" s="107"/>
      <c r="Y17" s="107"/>
      <c r="Z17" s="107"/>
      <c r="AA17" s="107"/>
    </row>
    <row r="18" s="65" customFormat="1" ht="24" customHeight="1" spans="1:27">
      <c r="A18" s="96" t="s">
        <v>46</v>
      </c>
      <c r="B18" s="96"/>
      <c r="C18" s="96"/>
      <c r="D18" s="96"/>
      <c r="E18" s="96"/>
      <c r="F18" s="97" t="s">
        <v>47</v>
      </c>
      <c r="G18" s="98">
        <v>0.25</v>
      </c>
      <c r="H18" s="102">
        <v>2</v>
      </c>
      <c r="I18" s="131">
        <f>'XS-XXL'!I18*2.54</f>
        <v>5.08</v>
      </c>
      <c r="J18" s="131">
        <f>'XS-XXL'!J18*2.54</f>
        <v>5.08</v>
      </c>
      <c r="K18" s="131">
        <f>'XS-XXL'!K18*2.54</f>
        <v>6.35</v>
      </c>
      <c r="L18" s="131">
        <f>'XS-XXL'!L18*2.54</f>
        <v>6.35</v>
      </c>
      <c r="M18" s="131">
        <f>'XS-XXL'!M18*2.54</f>
        <v>7.62</v>
      </c>
      <c r="N18" s="131">
        <f>'XS-XXL'!N18*2.54</f>
        <v>7.62</v>
      </c>
      <c r="O18" s="107"/>
      <c r="P18" s="133"/>
      <c r="Q18" s="138"/>
      <c r="R18" s="138"/>
      <c r="S18" s="107"/>
      <c r="T18" s="107"/>
      <c r="U18" s="107"/>
      <c r="V18" s="107"/>
      <c r="W18" s="107"/>
      <c r="X18" s="107"/>
      <c r="Y18" s="107"/>
      <c r="Z18" s="107"/>
      <c r="AA18" s="107"/>
    </row>
    <row r="19" s="65" customFormat="1" ht="24" customHeight="1" spans="1:27">
      <c r="A19" s="96" t="s">
        <v>48</v>
      </c>
      <c r="B19" s="96"/>
      <c r="C19" s="96"/>
      <c r="D19" s="96"/>
      <c r="E19" s="96"/>
      <c r="F19" s="97" t="s">
        <v>49</v>
      </c>
      <c r="G19" s="103">
        <v>0.25</v>
      </c>
      <c r="H19" s="104"/>
      <c r="I19" s="131">
        <f>'XS-XXL'!I19*2.54</f>
        <v>27.305</v>
      </c>
      <c r="J19" s="131">
        <f>'XS-XXL'!J19*2.54</f>
        <v>27.305</v>
      </c>
      <c r="K19" s="131">
        <f>'XS-XXL'!K19*2.54</f>
        <v>28.575</v>
      </c>
      <c r="L19" s="131">
        <f>'XS-XXL'!L19*2.54</f>
        <v>28.575</v>
      </c>
      <c r="M19" s="131">
        <f>'XS-XXL'!M19*2.54</f>
        <v>29.845</v>
      </c>
      <c r="N19" s="131">
        <f>'XS-XXL'!N19*2.54</f>
        <v>29.845</v>
      </c>
      <c r="O19" s="107"/>
      <c r="P19" s="136"/>
      <c r="Q19" s="138"/>
      <c r="R19" s="138"/>
      <c r="S19" s="107"/>
      <c r="T19" s="107"/>
      <c r="U19" s="107"/>
      <c r="V19" s="107"/>
      <c r="W19" s="107"/>
      <c r="X19" s="107"/>
      <c r="Y19" s="107"/>
      <c r="Z19" s="107"/>
      <c r="AA19" s="107"/>
    </row>
    <row r="20" s="65" customFormat="1" ht="24" customHeight="1" spans="1:27">
      <c r="A20" s="96" t="s">
        <v>50</v>
      </c>
      <c r="B20" s="96"/>
      <c r="C20" s="96"/>
      <c r="D20" s="96"/>
      <c r="E20" s="96"/>
      <c r="F20" s="97" t="s">
        <v>51</v>
      </c>
      <c r="G20" s="105">
        <v>0</v>
      </c>
      <c r="H20" s="102"/>
      <c r="I20" s="131">
        <f>'XS-XXL'!I20*2.54</f>
        <v>1.27</v>
      </c>
      <c r="J20" s="131">
        <f>'XS-XXL'!J20*2.54</f>
        <v>1.27</v>
      </c>
      <c r="K20" s="131">
        <f>'XS-XXL'!K20*2.54</f>
        <v>1.27</v>
      </c>
      <c r="L20" s="131">
        <f>'XS-XXL'!L20*2.54</f>
        <v>1.27</v>
      </c>
      <c r="M20" s="131">
        <f>'XS-XXL'!M20*2.54</f>
        <v>1.27</v>
      </c>
      <c r="N20" s="131">
        <f>'XS-XXL'!N20*2.54</f>
        <v>1.27</v>
      </c>
      <c r="O20" s="107"/>
      <c r="P20" s="137"/>
      <c r="Q20" s="138"/>
      <c r="R20" s="138"/>
      <c r="S20" s="107"/>
      <c r="T20" s="107"/>
      <c r="U20" s="107"/>
      <c r="V20" s="107"/>
      <c r="W20" s="107"/>
      <c r="X20" s="107"/>
      <c r="Y20" s="107"/>
      <c r="Z20" s="107"/>
      <c r="AA20" s="107"/>
    </row>
    <row r="21" s="65" customFormat="1" ht="24" customHeight="1" spans="1:27">
      <c r="A21" s="96" t="s">
        <v>52</v>
      </c>
      <c r="B21" s="96"/>
      <c r="C21" s="96"/>
      <c r="D21" s="96"/>
      <c r="E21" s="96"/>
      <c r="F21" s="106" t="s">
        <v>53</v>
      </c>
      <c r="G21" s="105">
        <v>0</v>
      </c>
      <c r="H21" s="102"/>
      <c r="I21" s="131">
        <f>'XS-XXL'!I21*2.54</f>
        <v>0.3175</v>
      </c>
      <c r="J21" s="131">
        <f>'XS-XXL'!J21*2.54</f>
        <v>0.3175</v>
      </c>
      <c r="K21" s="131">
        <f>'XS-XXL'!K21*2.54</f>
        <v>0.3175</v>
      </c>
      <c r="L21" s="131">
        <f>'XS-XXL'!L21*2.54</f>
        <v>0.3175</v>
      </c>
      <c r="M21" s="131">
        <f>'XS-XXL'!M21*2.54</f>
        <v>0.3175</v>
      </c>
      <c r="N21" s="131">
        <f>'XS-XXL'!N21*2.54</f>
        <v>0.3175</v>
      </c>
      <c r="O21" s="107"/>
      <c r="P21" s="137"/>
      <c r="Q21" s="138"/>
      <c r="R21" s="138"/>
      <c r="S21" s="107"/>
      <c r="T21" s="107"/>
      <c r="U21" s="107"/>
      <c r="V21" s="107"/>
      <c r="W21" s="107"/>
      <c r="X21" s="107"/>
      <c r="Y21" s="107"/>
      <c r="Z21" s="107"/>
      <c r="AA21" s="107"/>
    </row>
    <row r="22" s="65" customFormat="1" ht="16.25" customHeight="1" spans="1:27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38"/>
      <c r="Q22" s="138"/>
      <c r="R22" s="138"/>
      <c r="S22" s="107"/>
      <c r="T22" s="107"/>
      <c r="U22" s="107"/>
      <c r="V22" s="107"/>
      <c r="W22" s="107"/>
      <c r="X22" s="107"/>
      <c r="Y22" s="107"/>
      <c r="Z22" s="107"/>
      <c r="AA22" s="107"/>
    </row>
    <row r="23" s="65" customFormat="1" ht="16.25" customHeight="1" spans="1:27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38"/>
      <c r="Q23" s="138"/>
      <c r="R23" s="138"/>
      <c r="S23" s="107"/>
      <c r="T23" s="107"/>
      <c r="U23" s="107"/>
      <c r="V23" s="107"/>
      <c r="W23" s="107"/>
      <c r="X23" s="107"/>
      <c r="Y23" s="107"/>
      <c r="Z23" s="107"/>
      <c r="AA23" s="107"/>
    </row>
    <row r="24" s="65" customFormat="1" ht="16.25" customHeight="1" spans="1:27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38"/>
      <c r="Q24" s="138"/>
      <c r="R24" s="138"/>
      <c r="S24" s="107"/>
      <c r="T24" s="107"/>
      <c r="U24" s="107"/>
      <c r="V24" s="107"/>
      <c r="W24" s="107"/>
      <c r="X24" s="107"/>
      <c r="Y24" s="107"/>
      <c r="Z24" s="107"/>
      <c r="AA24" s="107"/>
    </row>
    <row r="25" s="65" customFormat="1" ht="16.25" customHeight="1" spans="1:27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38"/>
      <c r="Q25" s="138"/>
      <c r="R25" s="138"/>
      <c r="S25" s="107"/>
      <c r="T25" s="107"/>
      <c r="U25" s="107"/>
      <c r="V25" s="107"/>
      <c r="W25" s="107"/>
      <c r="X25" s="107"/>
      <c r="Y25" s="107"/>
      <c r="Z25" s="107"/>
      <c r="AA25" s="107"/>
    </row>
    <row r="26" s="65" customFormat="1" ht="16.25" customHeight="1" spans="1:27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="65" customFormat="1" ht="16.25" customHeight="1" spans="1:27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="65" customFormat="1" ht="16.25" customHeight="1" spans="1:27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="65" customFormat="1" ht="16.25" customHeight="1" spans="1:27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="65" customFormat="1" ht="16.25" customHeight="1" spans="1:27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</row>
    <row r="31" s="65" customFormat="1" ht="16.25" customHeight="1" spans="1:27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</row>
    <row r="32" s="65" customFormat="1" ht="16.25" customHeight="1" spans="1:27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="65" customFormat="1" ht="16.25" customHeight="1" spans="1:27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="65" customFormat="1" ht="16.25" customHeight="1" spans="1:27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</row>
    <row r="35" s="65" customFormat="1" ht="16.25" customHeight="1" spans="1:27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="65" customFormat="1" ht="16.25" customHeight="1" spans="1:27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="65" customFormat="1" ht="16.25" customHeight="1" spans="1:27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</row>
    <row r="38" s="65" customFormat="1" ht="16.25" customHeight="1" spans="1:27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</row>
    <row r="39" s="65" customFormat="1" ht="16.25" customHeight="1" spans="1:27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</row>
    <row r="40" s="65" customFormat="1" ht="16.25" customHeight="1" spans="1:27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</row>
    <row r="41" s="65" customFormat="1" ht="16.25" customHeight="1" spans="1:27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</row>
    <row r="42" s="65" customFormat="1" ht="16.25" customHeight="1" spans="1:27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</row>
    <row r="43" s="65" customFormat="1" ht="16.25" customHeight="1" spans="1:27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="65" customFormat="1" ht="16.25" customHeight="1" spans="1:27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</row>
    <row r="45" s="65" customFormat="1" ht="16.25" customHeight="1" spans="1:27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</row>
    <row r="46" s="65" customFormat="1" ht="16.25" customHeight="1" spans="1:27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</row>
    <row r="47" s="65" customFormat="1" ht="16.25" customHeight="1" spans="1:27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="65" customFormat="1" ht="16.25" customHeight="1" spans="1:27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="65" customFormat="1" ht="16.25" customHeight="1" spans="1:27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="65" customFormat="1" ht="16.25" customHeight="1" spans="1:27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</row>
    <row r="51" s="65" customFormat="1" ht="16.25" customHeight="1" spans="1:27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</row>
    <row r="52" s="65" customFormat="1" ht="16.25" customHeight="1" spans="1:27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</row>
    <row r="53" s="65" customFormat="1" ht="16.25" customHeight="1" spans="1:27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</row>
    <row r="54" s="65" customFormat="1" ht="16.25" customHeight="1" spans="1:27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</row>
    <row r="55" s="65" customFormat="1" ht="16.25" customHeight="1" spans="1:27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</row>
    <row r="56" s="65" customFormat="1" ht="16.25" customHeight="1" spans="1:27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</row>
    <row r="57" s="65" customFormat="1" ht="16.25" customHeight="1" spans="1:27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</row>
    <row r="58" s="65" customFormat="1" ht="16.25" customHeight="1" spans="1:27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</row>
    <row r="59" s="65" customFormat="1" ht="16.25" customHeight="1" spans="1:27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</row>
    <row r="60" s="65" customFormat="1" ht="16.25" customHeight="1" spans="1:27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</row>
    <row r="61" s="65" customFormat="1" ht="16.25" customHeight="1" spans="1:27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</row>
    <row r="62" s="65" customFormat="1" ht="16.25" customHeight="1" spans="1:27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</row>
    <row r="63" s="65" customFormat="1" ht="16.25" customHeight="1" spans="1:27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</row>
    <row r="64" s="65" customFormat="1" ht="16.25" customHeight="1" spans="1:27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</row>
    <row r="65" s="65" customFormat="1" ht="16.25" customHeight="1" spans="1:27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</row>
    <row r="66" s="65" customFormat="1" ht="16.25" customHeight="1" spans="1:27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</row>
    <row r="67" s="65" customFormat="1" ht="16.25" customHeight="1" spans="1:27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</row>
    <row r="68" s="65" customFormat="1" ht="16.25" customHeight="1" spans="1:27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="65" customFormat="1" ht="16.25" customHeight="1" spans="1:27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="65" customFormat="1" ht="16.25" customHeight="1" spans="1:27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="65" customFormat="1" ht="16.25" customHeight="1" spans="1:27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</row>
    <row r="72" s="65" customFormat="1" ht="16.25" customHeight="1" spans="1:27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</row>
    <row r="73" s="65" customFormat="1" ht="16.25" customHeight="1" spans="1:27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="65" customFormat="1" ht="16.25" customHeight="1" spans="1:27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</row>
    <row r="75" s="65" customFormat="1" ht="16.25" customHeight="1" spans="1:27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</row>
    <row r="76" s="65" customFormat="1" ht="16.25" customHeight="1" spans="1:27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</row>
    <row r="77" s="65" customFormat="1" ht="16.25" customHeight="1" spans="1:27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</row>
    <row r="78" s="65" customFormat="1" ht="16.25" customHeight="1" spans="1:27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</row>
    <row r="79" s="65" customFormat="1" ht="16.25" customHeight="1" spans="1:27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</row>
    <row r="80" s="65" customFormat="1" ht="16.25" customHeight="1" spans="1:27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</row>
    <row r="81" s="65" customFormat="1" ht="16.25" customHeight="1" spans="1:27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</row>
    <row r="82" s="65" customFormat="1" ht="16.25" customHeight="1" spans="1:27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</row>
    <row r="83" s="65" customFormat="1" ht="16.25" customHeight="1" spans="1:27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</row>
    <row r="84" s="65" customFormat="1" ht="16.25" customHeight="1" spans="1:27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</row>
    <row r="85" s="65" customFormat="1" ht="16.25" customHeight="1" spans="1:27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</row>
    <row r="86" s="65" customFormat="1" ht="16.25" customHeight="1" spans="1:27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</row>
    <row r="87" s="65" customFormat="1" ht="16.25" customHeight="1" spans="1:27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</row>
    <row r="88" s="65" customFormat="1" ht="16.25" customHeight="1" spans="1:27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</row>
    <row r="89" s="65" customFormat="1" ht="16.25" customHeight="1" spans="1:27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</row>
    <row r="90" s="65" customFormat="1" ht="16.25" customHeight="1" spans="1:27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</row>
    <row r="91" s="65" customFormat="1" ht="16.25" customHeight="1" spans="1:27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</row>
    <row r="92" s="65" customFormat="1" ht="16.25" customHeight="1" spans="1:27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</row>
    <row r="93" s="65" customFormat="1" ht="16.25" customHeight="1" spans="1:27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</row>
    <row r="94" s="65" customFormat="1" ht="16.25" customHeight="1" spans="1:27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</row>
    <row r="95" s="65" customFormat="1" ht="16.25" customHeight="1" spans="1:27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</row>
    <row r="96" s="65" customFormat="1" ht="16.25" customHeight="1" spans="1:27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</row>
    <row r="97" s="65" customFormat="1" ht="16.25" customHeight="1" spans="1:27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</row>
    <row r="98" s="65" customFormat="1" ht="16.25" customHeight="1" spans="1:27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</row>
    <row r="99" s="65" customFormat="1" ht="16.25" customHeight="1" spans="1:27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</row>
    <row r="100" s="65" customFormat="1" ht="16.25" customHeight="1" spans="1:27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</row>
    <row r="101" s="65" customFormat="1" ht="16.25" customHeight="1" spans="1:27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="65" customFormat="1" ht="16.25" customHeight="1" spans="1:27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</row>
    <row r="103" s="65" customFormat="1" ht="16.25" customHeight="1" spans="1:27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</row>
    <row r="104" s="65" customFormat="1" ht="16.25" customHeight="1" spans="1:27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</row>
    <row r="105" s="65" customFormat="1" ht="16.25" customHeight="1" spans="1:27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</row>
    <row r="106" s="65" customFormat="1" ht="16.25" customHeight="1" spans="1:27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</row>
    <row r="107" s="65" customFormat="1" ht="16.25" customHeight="1" spans="1:27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</row>
    <row r="108" s="65" customFormat="1" ht="16.25" customHeight="1" spans="1:27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="65" customFormat="1" ht="16.25" customHeight="1" spans="1:27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0" s="65" customFormat="1" ht="16.25" customHeight="1" spans="1:27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</row>
    <row r="111" s="65" customFormat="1" ht="16.25" customHeight="1" spans="1:27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</row>
    <row r="112" s="65" customFormat="1" ht="16.25" customHeight="1" spans="1:27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</row>
    <row r="113" s="65" customFormat="1" ht="16.25" customHeight="1" spans="1:27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</row>
    <row r="114" s="65" customFormat="1" ht="16.25" customHeight="1" spans="1:27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</row>
    <row r="115" s="65" customFormat="1" ht="16.25" customHeight="1" spans="1:27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</row>
    <row r="116" s="65" customFormat="1" ht="16.25" customHeight="1" spans="1:27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</row>
    <row r="117" s="65" customFormat="1" ht="16.25" customHeight="1" spans="1:27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</row>
    <row r="118" s="65" customFormat="1" ht="16.25" customHeight="1" spans="1:27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</row>
    <row r="119" s="65" customFormat="1" ht="16.25" customHeight="1" spans="1:27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</row>
    <row r="120" s="65" customFormat="1" ht="16.25" customHeight="1" spans="1:27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</row>
    <row r="121" s="65" customFormat="1" ht="16.25" customHeight="1" spans="1:27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</row>
    <row r="122" s="65" customFormat="1" ht="16.25" customHeight="1" spans="1:27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</row>
    <row r="123" s="65" customFormat="1" ht="16.25" customHeight="1" spans="1:27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</row>
    <row r="124" s="65" customFormat="1" ht="16.25" customHeight="1" spans="1:27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</row>
    <row r="125" s="65" customFormat="1" ht="16.25" customHeight="1" spans="1:27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</row>
    <row r="126" s="65" customFormat="1" ht="16.25" customHeight="1" spans="1:27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</row>
    <row r="127" s="65" customFormat="1" ht="16.25" customHeight="1" spans="1:27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</row>
    <row r="128" s="65" customFormat="1" ht="16.25" customHeight="1" spans="1:27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</row>
    <row r="129" s="65" customFormat="1" ht="16.25" customHeight="1" spans="1:27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</row>
    <row r="130" s="65" customFormat="1" ht="16.25" customHeight="1" spans="1:27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</row>
    <row r="131" s="65" customFormat="1" ht="16.25" customHeight="1" spans="1:27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</row>
    <row r="132" s="65" customFormat="1" ht="16.25" customHeight="1" spans="1:27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</row>
    <row r="133" s="65" customFormat="1" ht="16.25" customHeight="1" spans="1:27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</row>
    <row r="134" s="65" customFormat="1" ht="16.25" customHeight="1" spans="1:27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</row>
    <row r="135" s="65" customFormat="1" ht="16.25" customHeight="1" spans="1:27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</row>
    <row r="136" s="65" customFormat="1" ht="16.25" customHeight="1" spans="1:27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</row>
    <row r="137" s="65" customFormat="1" ht="16.25" customHeight="1" spans="1:27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</row>
    <row r="138" s="65" customFormat="1" ht="16.25" customHeight="1" spans="1:27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</row>
    <row r="139" s="65" customFormat="1" ht="16.25" customHeight="1" spans="1:27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</row>
    <row r="140" s="65" customFormat="1" ht="16.25" customHeight="1" spans="1:27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</row>
    <row r="141" s="65" customFormat="1" ht="16.25" customHeight="1" spans="1:27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</row>
    <row r="142" s="65" customFormat="1" ht="16.25" customHeight="1" spans="1:27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</row>
    <row r="143" s="65" customFormat="1" ht="16.25" customHeight="1" spans="1:27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</row>
    <row r="144" s="65" customFormat="1" ht="16.25" customHeight="1" spans="1:27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</row>
    <row r="145" s="65" customFormat="1" ht="16.25" customHeight="1" spans="1:27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</row>
    <row r="146" s="65" customFormat="1" ht="16.25" customHeight="1" spans="1:27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</row>
    <row r="147" s="65" customFormat="1" ht="16.25" customHeight="1" spans="1:27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</row>
    <row r="148" s="65" customFormat="1" ht="16.25" customHeight="1" spans="1:27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</row>
    <row r="149" s="65" customFormat="1" ht="16.25" customHeight="1" spans="1:27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</row>
    <row r="150" s="65" customFormat="1" ht="16.25" customHeight="1" spans="1:27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</row>
    <row r="151" s="65" customFormat="1" ht="16.25" customHeight="1" spans="1:27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</row>
    <row r="152" s="65" customFormat="1" ht="16.25" customHeight="1" spans="1:27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</row>
    <row r="153" s="65" customFormat="1" ht="16.25" customHeight="1" spans="1:27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</row>
    <row r="154" s="65" customFormat="1" ht="16.25" customHeight="1" spans="1:27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</row>
    <row r="155" s="65" customFormat="1" ht="16.25" customHeight="1" spans="1:27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</row>
    <row r="156" s="65" customFormat="1" ht="16.25" customHeight="1" spans="1:27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</row>
    <row r="157" s="65" customFormat="1" ht="16.25" customHeight="1" spans="1:27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</row>
    <row r="158" s="65" customFormat="1" ht="16.25" customHeight="1" spans="1:27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</row>
    <row r="159" s="65" customFormat="1" ht="16.25" customHeight="1" spans="1:27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</row>
    <row r="160" s="65" customFormat="1" ht="16.25" customHeight="1" spans="1:27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</row>
    <row r="161" s="65" customFormat="1" ht="16.25" customHeight="1" spans="1:27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</row>
    <row r="162" s="65" customFormat="1" ht="16.25" customHeight="1" spans="1:27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</row>
    <row r="163" s="65" customFormat="1" ht="16.25" customHeight="1" spans="1:27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</row>
    <row r="164" s="65" customFormat="1" ht="16.25" customHeight="1" spans="1:27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</row>
    <row r="165" s="65" customFormat="1" ht="16.25" customHeight="1" spans="1:27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</row>
    <row r="166" s="65" customFormat="1" ht="16.25" customHeight="1" spans="1:27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</row>
    <row r="167" s="65" customFormat="1" ht="16.25" customHeight="1" spans="1:27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</row>
    <row r="168" s="65" customFormat="1" ht="16.25" customHeight="1" spans="1:27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</row>
    <row r="169" s="65" customFormat="1" ht="16.25" customHeight="1" spans="1:27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</row>
    <row r="170" s="65" customFormat="1" ht="16.25" customHeight="1" spans="1:27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</row>
    <row r="171" s="65" customFormat="1" ht="16.25" customHeight="1" spans="1:27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</row>
    <row r="172" s="65" customFormat="1" ht="16.25" customHeight="1" spans="1:27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</row>
    <row r="173" s="65" customFormat="1" ht="16.25" customHeight="1" spans="1:27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</row>
    <row r="174" s="65" customFormat="1" ht="16.25" customHeight="1" spans="1:27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</row>
    <row r="175" s="65" customFormat="1" ht="16.25" customHeight="1" spans="1:27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</row>
    <row r="176" s="65" customFormat="1" ht="16.25" customHeight="1" spans="1:27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</row>
    <row r="177" s="65" customFormat="1" ht="16.25" customHeight="1" spans="1:27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</row>
    <row r="178" s="65" customFormat="1" ht="16.25" customHeight="1" spans="1:27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</row>
    <row r="179" s="65" customFormat="1" ht="16.25" customHeight="1" spans="1:27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</row>
    <row r="180" s="65" customFormat="1" ht="16.25" customHeight="1" spans="1:27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</row>
    <row r="181" s="65" customFormat="1" ht="16.25" customHeight="1" spans="1:27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</row>
    <row r="182" s="65" customFormat="1" ht="16.25" customHeight="1" spans="1:27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</row>
    <row r="183" s="65" customFormat="1" ht="16.25" customHeight="1" spans="1:27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</row>
    <row r="184" s="65" customFormat="1" ht="16.25" customHeight="1" spans="1:27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</row>
    <row r="185" s="65" customFormat="1" ht="16.25" customHeight="1" spans="1:27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</row>
    <row r="186" s="65" customFormat="1" ht="16.25" customHeight="1" spans="1:27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</row>
    <row r="187" s="65" customFormat="1" ht="16.25" customHeight="1" spans="1:27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</row>
    <row r="188" s="65" customFormat="1" ht="16.25" customHeight="1" spans="1:27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</row>
    <row r="189" s="65" customFormat="1" ht="16.25" customHeight="1" spans="1:27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</row>
    <row r="190" s="65" customFormat="1" ht="16.25" customHeight="1" spans="1:27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</row>
    <row r="191" s="65" customFormat="1" ht="16.25" customHeight="1" spans="1:27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</row>
    <row r="192" s="65" customFormat="1" ht="16.25" customHeight="1" spans="1:27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</row>
    <row r="193" s="65" customFormat="1" ht="16.25" customHeight="1" spans="1:27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</row>
    <row r="194" s="65" customFormat="1" ht="16.25" customHeight="1" spans="1:27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</row>
    <row r="195" s="65" customFormat="1" ht="16.25" customHeight="1" spans="1:27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</row>
    <row r="196" s="65" customFormat="1" ht="16.25" customHeight="1" spans="1:27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</row>
    <row r="197" s="65" customFormat="1" ht="16.25" customHeight="1" spans="1:27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</row>
    <row r="198" s="65" customFormat="1" ht="16.25" customHeight="1" spans="1:27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</row>
    <row r="199" s="65" customFormat="1" ht="16.25" customHeight="1" spans="1:27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</row>
    <row r="200" s="65" customFormat="1" ht="16.25" customHeight="1" spans="1:27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</row>
    <row r="201" s="65" customFormat="1" ht="16.25" customHeight="1" spans="1:27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</row>
    <row r="202" s="65" customFormat="1" ht="16.25" customHeight="1" spans="1:27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</row>
    <row r="203" s="65" customFormat="1" ht="16.25" customHeight="1" spans="1:27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</row>
    <row r="204" s="65" customFormat="1" ht="16.25" customHeight="1" spans="1:27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</row>
    <row r="205" s="65" customFormat="1" ht="16.25" customHeight="1" spans="1:27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</row>
    <row r="206" s="65" customFormat="1" ht="16.25" customHeight="1" spans="1:27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</row>
    <row r="207" s="65" customFormat="1" ht="16.25" customHeight="1" spans="1:27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</row>
    <row r="208" s="65" customFormat="1" ht="16.25" customHeight="1" spans="1:27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</row>
    <row r="209" s="65" customFormat="1" ht="16.25" customHeight="1" spans="1:27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</row>
    <row r="210" s="65" customFormat="1" ht="16.25" customHeight="1" spans="1:27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</row>
    <row r="211" s="65" customFormat="1" ht="16.25" customHeight="1" spans="1:27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</row>
    <row r="212" s="65" customFormat="1" ht="16.25" customHeight="1" spans="1:27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</row>
    <row r="213" s="65" customFormat="1" ht="16.25" customHeight="1" spans="1:27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</row>
    <row r="214" s="65" customFormat="1" ht="16.25" customHeight="1" spans="1:27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</row>
    <row r="215" s="65" customFormat="1" ht="16.25" customHeight="1" spans="1:27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</row>
    <row r="216" s="65" customFormat="1" ht="16.25" customHeight="1" spans="1:27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</row>
    <row r="217" s="65" customFormat="1" ht="16.25" customHeight="1" spans="1:27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</row>
    <row r="218" s="65" customFormat="1" ht="16.25" customHeight="1" spans="1:27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</row>
    <row r="219" s="65" customFormat="1" ht="16.25" customHeight="1" spans="1:27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</row>
    <row r="220" s="65" customFormat="1" ht="16.25" customHeight="1" spans="1:27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</row>
    <row r="221" s="65" customFormat="1" ht="16.25" customHeight="1" spans="1:27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</row>
    <row r="222" s="65" customFormat="1" ht="16.25" customHeight="1" spans="1:27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</row>
    <row r="223" s="65" customFormat="1" ht="16.25" customHeight="1" spans="1:27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</row>
    <row r="224" s="65" customFormat="1" ht="16.25" customHeight="1" spans="1:27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</row>
    <row r="225" s="65" customFormat="1" ht="16.25" customHeight="1" spans="1:27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</row>
    <row r="226" s="65" customFormat="1" ht="16.25" customHeight="1" spans="1:27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</row>
    <row r="227" s="65" customFormat="1" ht="16.25" customHeight="1" spans="1:27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</row>
    <row r="228" s="65" customFormat="1" ht="16.25" customHeight="1" spans="1:27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</row>
    <row r="229" s="65" customFormat="1" ht="16.25" customHeight="1" spans="1:27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</row>
    <row r="230" s="65" customFormat="1" ht="16.25" customHeight="1" spans="1:27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</row>
    <row r="231" s="65" customFormat="1" ht="16.25" customHeight="1" spans="1:27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</row>
    <row r="232" s="65" customFormat="1" ht="16.25" customHeight="1" spans="1:27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</row>
    <row r="233" s="65" customFormat="1" ht="16.25" customHeight="1" spans="1:27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</row>
    <row r="234" s="65" customFormat="1" ht="16.25" customHeight="1" spans="1:27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</row>
    <row r="235" s="65" customFormat="1" ht="16.25" customHeight="1" spans="1:27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</row>
    <row r="236" s="65" customFormat="1" ht="16.25" customHeight="1" spans="1:27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</row>
    <row r="237" s="65" customFormat="1" ht="16.25" customHeight="1" spans="1:27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</row>
    <row r="238" s="65" customFormat="1" ht="16.25" customHeight="1" spans="1:27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</row>
    <row r="239" s="65" customFormat="1" ht="16.25" customHeight="1" spans="1:27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</row>
    <row r="240" s="65" customFormat="1" ht="16.25" customHeight="1" spans="1:27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</row>
    <row r="241" s="65" customFormat="1" ht="16.25" customHeight="1" spans="1:27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</row>
    <row r="242" s="65" customFormat="1" ht="16.25" customHeight="1" spans="1:27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</row>
    <row r="243" s="65" customFormat="1" ht="16.25" customHeight="1" spans="1:27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</row>
    <row r="244" s="65" customFormat="1" ht="16.25" customHeight="1" spans="1:27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</row>
    <row r="245" s="65" customFormat="1" ht="16.25" customHeight="1" spans="1:27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</row>
    <row r="246" s="65" customFormat="1" ht="16.25" customHeight="1" spans="1:27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</row>
    <row r="247" s="65" customFormat="1" ht="16.25" customHeight="1" spans="1:27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</row>
    <row r="248" s="65" customFormat="1" ht="16.25" customHeight="1" spans="1:27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</row>
    <row r="249" s="65" customFormat="1" ht="16.25" customHeight="1" spans="1:27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</row>
    <row r="250" s="65" customFormat="1" ht="16.25" customHeight="1" spans="1:27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</row>
    <row r="251" s="65" customFormat="1" ht="16.25" customHeight="1" spans="1:27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</row>
    <row r="252" s="65" customFormat="1" ht="16.25" customHeight="1" spans="1:27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</row>
    <row r="253" s="65" customFormat="1" ht="16.25" customHeight="1" spans="1:27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</row>
    <row r="254" s="65" customFormat="1" ht="16.25" customHeight="1" spans="1:27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</row>
    <row r="255" s="65" customFormat="1" ht="16.25" customHeight="1" spans="1:27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</row>
    <row r="256" s="65" customFormat="1" ht="16.25" customHeight="1" spans="1:27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</row>
    <row r="257" s="65" customFormat="1" ht="16.25" customHeight="1" spans="1:27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</row>
    <row r="258" s="65" customFormat="1" ht="16.25" customHeight="1" spans="1:27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</row>
    <row r="259" s="65" customFormat="1" ht="16.25" customHeight="1" spans="1:27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</row>
    <row r="260" s="65" customFormat="1" ht="16.25" customHeight="1" spans="1:27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</row>
    <row r="261" s="65" customFormat="1" ht="16.25" customHeight="1" spans="1:27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</row>
    <row r="262" s="65" customFormat="1" ht="16.25" customHeight="1" spans="1:27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</row>
    <row r="263" s="65" customFormat="1" ht="16.25" customHeight="1" spans="1:27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</row>
    <row r="264" s="65" customFormat="1" ht="16.25" customHeight="1" spans="1:27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</row>
    <row r="265" s="65" customFormat="1" ht="16.25" customHeight="1" spans="1:27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</row>
    <row r="266" s="65" customFormat="1" ht="16.25" customHeight="1" spans="1:27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</row>
    <row r="267" s="65" customFormat="1" ht="16.25" customHeight="1" spans="1:27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</row>
    <row r="268" s="65" customFormat="1" ht="16.25" customHeight="1" spans="1:27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</row>
    <row r="269" s="65" customFormat="1" ht="16.25" customHeight="1" spans="1:27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</row>
    <row r="270" s="65" customFormat="1" ht="16.25" customHeight="1" spans="1:27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</row>
    <row r="271" s="65" customFormat="1" ht="16.25" customHeight="1" spans="1:27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</row>
    <row r="272" s="65" customFormat="1" ht="16.25" customHeight="1" spans="1:27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</row>
    <row r="273" s="65" customFormat="1" ht="16.25" customHeight="1" spans="1:27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</row>
    <row r="274" s="65" customFormat="1" ht="16.25" customHeight="1" spans="1:27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</row>
    <row r="275" s="65" customFormat="1" ht="16.25" customHeight="1" spans="1:27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</row>
    <row r="276" s="65" customFormat="1" ht="16.25" customHeight="1" spans="1:27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</row>
    <row r="277" s="65" customFormat="1" ht="16.25" customHeight="1" spans="1:27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</row>
    <row r="278" s="65" customFormat="1" ht="16.25" customHeight="1" spans="1:27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</row>
    <row r="279" s="65" customFormat="1" ht="16.25" customHeight="1" spans="1:27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</row>
    <row r="280" s="65" customFormat="1" ht="16.25" customHeight="1" spans="1:27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</row>
    <row r="281" s="65" customFormat="1" ht="16.25" customHeight="1" spans="1:27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</row>
    <row r="282" s="65" customFormat="1" ht="16.25" customHeight="1" spans="1:27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</row>
    <row r="283" s="65" customFormat="1" ht="16.25" customHeight="1" spans="1:27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</row>
    <row r="284" s="65" customFormat="1" ht="16.25" customHeight="1" spans="1:27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</row>
    <row r="285" s="65" customFormat="1" ht="16.25" customHeight="1" spans="1:27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</row>
    <row r="286" s="65" customFormat="1" ht="16.25" customHeight="1" spans="1:27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</row>
    <row r="287" s="65" customFormat="1" ht="16.25" customHeight="1" spans="1:27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</row>
    <row r="288" s="65" customFormat="1" ht="16.25" customHeight="1" spans="1:27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</row>
    <row r="289" s="65" customFormat="1" ht="16.25" customHeight="1" spans="1:27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</row>
    <row r="290" s="65" customFormat="1" ht="16.25" customHeight="1" spans="1:27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</row>
    <row r="291" s="65" customFormat="1" ht="16.25" customHeight="1" spans="1:27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</row>
    <row r="292" s="65" customFormat="1" ht="16.25" customHeight="1" spans="1:27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</row>
    <row r="293" s="65" customFormat="1" ht="16.25" customHeight="1" spans="1:27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</row>
    <row r="294" s="65" customFormat="1" ht="16.25" customHeight="1" spans="1:27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</row>
    <row r="295" s="65" customFormat="1" ht="16.25" customHeight="1" spans="1:27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</row>
    <row r="296" s="65" customFormat="1" ht="16.25" customHeight="1" spans="1:27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</row>
    <row r="297" s="65" customFormat="1" ht="16.25" customHeight="1" spans="1:27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</row>
    <row r="298" s="65" customFormat="1" ht="16.25" customHeight="1" spans="1:27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</row>
    <row r="299" s="65" customFormat="1" ht="16.25" customHeight="1" spans="1:27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</row>
    <row r="300" s="65" customFormat="1" ht="16.25" customHeight="1" spans="1:27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</row>
    <row r="301" s="65" customFormat="1" ht="16.25" customHeight="1" spans="1:27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</row>
    <row r="302" s="65" customFormat="1" ht="16.25" customHeight="1" spans="1:27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</row>
    <row r="303" s="65" customFormat="1" ht="16.25" customHeight="1" spans="1:27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</row>
    <row r="304" s="65" customFormat="1" ht="16.25" customHeight="1" spans="1:27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</row>
    <row r="305" s="65" customFormat="1" ht="16.25" customHeight="1" spans="1:27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</row>
    <row r="306" s="65" customFormat="1" ht="16.25" customHeight="1" spans="1:27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</row>
    <row r="307" s="65" customFormat="1" ht="16.25" customHeight="1" spans="1:27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</row>
    <row r="308" s="65" customFormat="1" ht="16.25" customHeight="1" spans="1:27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</row>
    <row r="309" s="65" customFormat="1" ht="16.25" customHeight="1" spans="1:27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</row>
    <row r="310" s="65" customFormat="1" ht="16.25" customHeight="1" spans="1:27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</row>
    <row r="311" s="65" customFormat="1" ht="16.25" customHeight="1" spans="1:27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</row>
    <row r="312" s="65" customFormat="1" ht="16.25" customHeight="1" spans="1:27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</row>
    <row r="313" s="65" customFormat="1" ht="16.25" customHeight="1" spans="1:27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</row>
    <row r="314" s="65" customFormat="1" ht="16.25" customHeight="1" spans="1:27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</row>
    <row r="315" s="65" customFormat="1" ht="16.25" customHeight="1" spans="1:27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</row>
    <row r="316" s="65" customFormat="1" ht="16.25" customHeight="1" spans="1:27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</row>
    <row r="317" s="65" customFormat="1" ht="16.25" customHeight="1" spans="1:27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</row>
    <row r="318" s="65" customFormat="1" ht="16.25" customHeight="1" spans="1:27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</row>
    <row r="319" s="65" customFormat="1" ht="16.25" customHeight="1" spans="1:27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</row>
    <row r="320" s="65" customFormat="1" ht="16.25" customHeight="1" spans="1:27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</row>
    <row r="321" s="65" customFormat="1" ht="16.25" customHeight="1" spans="1:27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</row>
    <row r="322" s="65" customFormat="1" ht="16.25" customHeight="1" spans="1:27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</row>
    <row r="323" s="65" customFormat="1" ht="16.25" customHeight="1" spans="1:27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</row>
    <row r="324" s="65" customFormat="1" ht="16.25" customHeight="1" spans="1:27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</row>
    <row r="325" s="65" customFormat="1" ht="16.25" customHeight="1" spans="1:27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</row>
    <row r="326" s="65" customFormat="1" ht="16.25" customHeight="1" spans="1:27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</row>
    <row r="327" s="65" customFormat="1" ht="16.25" customHeight="1" spans="1:27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</row>
    <row r="328" s="65" customFormat="1" ht="16.25" customHeight="1" spans="1:27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</row>
    <row r="329" s="65" customFormat="1" ht="16.25" customHeight="1" spans="1:27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</row>
    <row r="330" s="65" customFormat="1" ht="16.25" customHeight="1" spans="1:27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</row>
    <row r="331" s="65" customFormat="1" ht="16.25" customHeight="1" spans="1:27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</row>
    <row r="332" s="65" customFormat="1" ht="16.25" customHeight="1" spans="1:27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</row>
    <row r="333" s="65" customFormat="1" ht="16.25" customHeight="1" spans="1:27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</row>
    <row r="334" s="65" customFormat="1" ht="16.25" customHeight="1" spans="1:27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</row>
    <row r="335" s="65" customFormat="1" ht="16.25" customHeight="1" spans="1:27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</row>
    <row r="336" s="65" customFormat="1" ht="16.25" customHeight="1" spans="1:27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</row>
    <row r="337" s="65" customFormat="1" ht="16.25" customHeight="1" spans="1:27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</row>
    <row r="338" s="65" customFormat="1" ht="16.25" customHeight="1" spans="1:27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</row>
    <row r="339" s="65" customFormat="1" ht="16.25" customHeight="1" spans="1:27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</row>
    <row r="340" s="65" customFormat="1" ht="16.25" customHeight="1" spans="1:27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</row>
    <row r="341" s="65" customFormat="1" ht="16.25" customHeight="1" spans="1:27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</row>
    <row r="342" s="65" customFormat="1" ht="16.25" customHeight="1" spans="1:27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</row>
    <row r="343" s="65" customFormat="1" ht="16.25" customHeight="1" spans="1:27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</row>
    <row r="344" s="65" customFormat="1" ht="16.25" customHeight="1" spans="1:27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</row>
    <row r="345" s="65" customFormat="1" ht="16.25" customHeight="1" spans="1:27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</row>
    <row r="346" s="65" customFormat="1" ht="16.25" customHeight="1" spans="1:27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</row>
    <row r="347" s="65" customFormat="1" ht="16.25" customHeight="1" spans="1:27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</row>
    <row r="348" s="65" customFormat="1" ht="16.25" customHeight="1" spans="1:27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</row>
    <row r="349" s="65" customFormat="1" ht="16.25" customHeight="1" spans="1:27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</row>
    <row r="350" s="65" customFormat="1" ht="16.25" customHeight="1" spans="1:27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</row>
    <row r="351" s="65" customFormat="1" ht="16.25" customHeight="1" spans="1:27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</row>
    <row r="352" s="65" customFormat="1" ht="16.25" customHeight="1" spans="1:27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</row>
    <row r="353" s="65" customFormat="1" ht="16.25" customHeight="1" spans="1:27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</row>
    <row r="354" s="65" customFormat="1" ht="16.25" customHeight="1" spans="1:27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</row>
    <row r="355" s="65" customFormat="1" ht="16.25" customHeight="1" spans="1:27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</row>
    <row r="356" s="65" customFormat="1" ht="16.25" customHeight="1" spans="1:27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</row>
    <row r="357" s="65" customFormat="1" ht="16.25" customHeight="1" spans="1:27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</row>
    <row r="358" s="65" customFormat="1" ht="16.25" customHeight="1" spans="1:27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</row>
    <row r="359" s="65" customFormat="1" ht="16.25" customHeight="1" spans="1:27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</row>
    <row r="360" s="65" customFormat="1" ht="16.25" customHeight="1" spans="1:27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</row>
    <row r="361" s="65" customFormat="1" ht="16.25" customHeight="1" spans="1:27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</row>
    <row r="362" s="65" customFormat="1" ht="16.25" customHeight="1" spans="1:27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</row>
    <row r="363" s="65" customFormat="1" ht="16.25" customHeight="1" spans="1:27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</row>
    <row r="364" s="65" customFormat="1" ht="16.25" customHeight="1" spans="1:27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</row>
    <row r="365" s="65" customFormat="1" ht="16.25" customHeight="1" spans="1:27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</row>
    <row r="366" s="65" customFormat="1" ht="16.25" customHeight="1" spans="1:27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</row>
    <row r="367" s="65" customFormat="1" ht="16.25" customHeight="1" spans="1:27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</row>
    <row r="368" s="65" customFormat="1" ht="16.25" customHeight="1" spans="1:27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</row>
    <row r="369" s="65" customFormat="1" ht="16.25" customHeight="1" spans="1:27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</row>
    <row r="370" s="65" customFormat="1" ht="16.25" customHeight="1" spans="1:27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</row>
    <row r="371" s="65" customFormat="1" ht="16.25" customHeight="1" spans="1:27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</row>
    <row r="372" s="65" customFormat="1" ht="16.25" customHeight="1" spans="1:27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</row>
    <row r="373" s="65" customFormat="1" ht="16.25" customHeight="1" spans="1:27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</row>
    <row r="374" s="65" customFormat="1" ht="16.25" customHeight="1" spans="1:27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</row>
    <row r="375" s="65" customFormat="1" ht="16.25" customHeight="1" spans="1:27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</row>
    <row r="376" s="65" customFormat="1" ht="16.25" customHeight="1" spans="1:27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</row>
    <row r="377" s="65" customFormat="1" ht="16.25" customHeight="1" spans="1:27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</row>
    <row r="378" s="65" customFormat="1" ht="16.25" customHeight="1" spans="1:27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</row>
    <row r="379" s="65" customFormat="1" ht="16.25" customHeight="1" spans="1:27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</row>
    <row r="380" s="65" customFormat="1" ht="16.25" customHeight="1" spans="1:27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</row>
    <row r="381" s="65" customFormat="1" ht="16.25" customHeight="1" spans="1:27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</row>
    <row r="382" s="65" customFormat="1" ht="16.25" customHeight="1" spans="1:27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</row>
    <row r="383" s="65" customFormat="1" ht="16.25" customHeight="1" spans="1:27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</row>
    <row r="384" s="65" customFormat="1" ht="16.25" customHeight="1" spans="1:27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</row>
    <row r="385" s="65" customFormat="1" ht="16.25" customHeight="1" spans="1:27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</row>
    <row r="386" s="65" customFormat="1" ht="16.25" customHeight="1" spans="1:27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</row>
    <row r="387" s="65" customFormat="1" ht="16.25" customHeight="1" spans="1:27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</row>
    <row r="388" s="65" customFormat="1" ht="16.25" customHeight="1" spans="1:27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</row>
    <row r="389" s="65" customFormat="1" ht="16.25" customHeight="1" spans="1:27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</row>
    <row r="390" s="65" customFormat="1" ht="16.25" customHeight="1" spans="1:27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</row>
    <row r="391" s="65" customFormat="1" ht="16.25" customHeight="1" spans="1:27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</row>
    <row r="392" s="65" customFormat="1" ht="16.25" customHeight="1" spans="1:27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</row>
    <row r="393" s="65" customFormat="1" ht="16.25" customHeight="1" spans="1:27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</row>
    <row r="394" s="65" customFormat="1" ht="16.25" customHeight="1" spans="1:27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</row>
    <row r="395" s="65" customFormat="1" ht="16.25" customHeight="1" spans="1:27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</row>
    <row r="396" s="65" customFormat="1" ht="16.25" customHeight="1" spans="1:27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</row>
    <row r="397" s="65" customFormat="1" ht="16.25" customHeight="1" spans="1:27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</row>
    <row r="398" s="65" customFormat="1" ht="16.25" customHeight="1" spans="1:27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</row>
    <row r="399" s="65" customFormat="1" ht="16.25" customHeight="1" spans="1:27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</row>
    <row r="400" s="65" customFormat="1" ht="16.25" customHeight="1" spans="1:27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</row>
    <row r="401" s="65" customFormat="1" ht="16.25" customHeight="1" spans="1:27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</row>
    <row r="402" s="65" customFormat="1" ht="16.25" customHeight="1" spans="1:27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</row>
    <row r="403" s="65" customFormat="1" ht="16.25" customHeight="1" spans="1:27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</row>
    <row r="404" s="65" customFormat="1" ht="16.25" customHeight="1" spans="1:27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</row>
    <row r="405" s="65" customFormat="1" ht="16.25" customHeight="1" spans="1:27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</row>
    <row r="406" s="65" customFormat="1" ht="16.25" customHeight="1" spans="1:27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</row>
    <row r="407" s="65" customFormat="1" ht="16.25" customHeight="1" spans="1:27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</row>
    <row r="408" s="65" customFormat="1" ht="16.25" customHeight="1" spans="1:27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</row>
    <row r="409" s="65" customFormat="1" ht="16.25" customHeight="1" spans="1:27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</row>
    <row r="410" s="65" customFormat="1" ht="16.25" customHeight="1" spans="1:27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</row>
    <row r="411" s="65" customFormat="1" ht="16.25" customHeight="1" spans="1:27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</row>
    <row r="412" s="65" customFormat="1" ht="16.25" customHeight="1" spans="1:27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</row>
    <row r="413" s="65" customFormat="1" ht="16.25" customHeight="1" spans="1:27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</row>
    <row r="414" s="65" customFormat="1" ht="16.25" customHeight="1" spans="1:27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</row>
    <row r="415" s="65" customFormat="1" ht="16.25" customHeight="1" spans="1:27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</row>
    <row r="416" s="65" customFormat="1" ht="16.25" customHeight="1" spans="1:27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</row>
    <row r="417" s="65" customFormat="1" ht="16.25" customHeight="1" spans="1:27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</row>
    <row r="418" s="65" customFormat="1" ht="16.25" customHeight="1" spans="1:27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</row>
    <row r="419" s="65" customFormat="1" ht="16.25" customHeight="1" spans="1:27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</row>
    <row r="420" s="65" customFormat="1" ht="16.25" customHeight="1" spans="1:27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</row>
    <row r="421" s="65" customFormat="1" ht="16.25" customHeight="1" spans="1:27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</row>
    <row r="422" s="65" customFormat="1" ht="16.25" customHeight="1" spans="1:27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</row>
    <row r="423" s="65" customFormat="1" ht="16.25" customHeight="1" spans="1:27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</row>
    <row r="424" s="65" customFormat="1" ht="16.25" customHeight="1" spans="1:27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</row>
    <row r="425" s="65" customFormat="1" ht="16.25" customHeight="1" spans="1:27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</row>
    <row r="426" s="65" customFormat="1" ht="16.25" customHeight="1" spans="1:27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</row>
    <row r="427" s="65" customFormat="1" ht="16.25" customHeight="1" spans="1:27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</row>
    <row r="428" s="65" customFormat="1" ht="16.25" customHeight="1" spans="1:27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</row>
    <row r="429" s="65" customFormat="1" ht="16.25" customHeight="1" spans="1:27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</row>
    <row r="430" s="65" customFormat="1" ht="16.25" customHeight="1" spans="1:27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</row>
    <row r="431" s="65" customFormat="1" ht="16.25" customHeight="1" spans="1:27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</row>
    <row r="432" s="65" customFormat="1" ht="16.25" customHeight="1" spans="1:27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</row>
    <row r="433" s="65" customFormat="1" ht="16.25" customHeight="1" spans="1:27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</row>
    <row r="434" s="65" customFormat="1" ht="16.25" customHeight="1" spans="1:27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</row>
    <row r="435" s="65" customFormat="1" ht="16.25" customHeight="1" spans="1:27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</row>
    <row r="436" s="65" customFormat="1" ht="16.25" customHeight="1" spans="1:27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</row>
    <row r="437" s="65" customFormat="1" ht="16.25" customHeight="1" spans="1:27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</row>
    <row r="438" s="65" customFormat="1" ht="16.25" customHeight="1" spans="1:27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</row>
    <row r="439" s="65" customFormat="1" ht="16.25" customHeight="1" spans="1:27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</row>
    <row r="440" s="65" customFormat="1" ht="16.25" customHeight="1" spans="1:27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</row>
    <row r="441" s="65" customFormat="1" ht="16.25" customHeight="1" spans="1:27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</row>
    <row r="442" s="65" customFormat="1" ht="16.25" customHeight="1" spans="1:27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</row>
    <row r="443" s="65" customFormat="1" ht="16.25" customHeight="1" spans="1:27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</row>
    <row r="444" s="65" customFormat="1" ht="16.25" customHeight="1" spans="1:27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</row>
    <row r="445" s="65" customFormat="1" ht="16.25" customHeight="1" spans="1:27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</row>
    <row r="446" s="65" customFormat="1" ht="16.25" customHeight="1" spans="1:27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</row>
    <row r="447" s="65" customFormat="1" ht="16.25" customHeight="1" spans="1:27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</row>
    <row r="448" s="65" customFormat="1" ht="16.25" customHeight="1" spans="1:27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</row>
    <row r="449" s="65" customFormat="1" ht="16.25" customHeight="1" spans="1:27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</row>
    <row r="450" s="65" customFormat="1" ht="16.25" customHeight="1" spans="1:27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</row>
    <row r="451" s="65" customFormat="1" ht="16.25" customHeight="1" spans="1:27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</row>
    <row r="452" s="65" customFormat="1" ht="16.25" customHeight="1" spans="1:27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</row>
    <row r="453" s="65" customFormat="1" ht="16.25" customHeight="1" spans="1:27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</row>
    <row r="454" s="65" customFormat="1" ht="16.25" customHeight="1" spans="1:27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</row>
    <row r="455" s="65" customFormat="1" ht="16.25" customHeight="1" spans="1:27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</row>
    <row r="456" s="65" customFormat="1" ht="16.25" customHeight="1" spans="1:27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</row>
    <row r="457" s="65" customFormat="1" ht="16.25" customHeight="1" spans="1:27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</row>
    <row r="458" s="65" customFormat="1" ht="16.25" customHeight="1" spans="1:27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</row>
    <row r="459" s="65" customFormat="1" ht="16.25" customHeight="1" spans="1:27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</row>
    <row r="460" s="65" customFormat="1" ht="16.25" customHeight="1" spans="1:27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</row>
    <row r="461" s="65" customFormat="1" ht="16.25" customHeight="1" spans="1:27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</row>
    <row r="462" s="65" customFormat="1" ht="16.25" customHeight="1" spans="1:27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</row>
    <row r="463" s="65" customFormat="1" ht="16.25" customHeight="1" spans="1:27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</row>
    <row r="464" s="65" customFormat="1" ht="16.25" customHeight="1" spans="1:27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</row>
    <row r="465" s="65" customFormat="1" ht="16.25" customHeight="1" spans="1:27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</row>
    <row r="466" s="65" customFormat="1" ht="16.25" customHeight="1" spans="1:27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</row>
    <row r="467" s="65" customFormat="1" ht="16.25" customHeight="1" spans="1:27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</row>
    <row r="468" s="65" customFormat="1" ht="16.25" customHeight="1" spans="1:27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</row>
    <row r="469" s="65" customFormat="1" ht="16.25" customHeight="1" spans="1:27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</row>
    <row r="470" s="65" customFormat="1" ht="16.25" customHeight="1" spans="1:27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</row>
    <row r="471" s="65" customFormat="1" ht="16.25" customHeight="1" spans="1:27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</row>
    <row r="472" s="65" customFormat="1" ht="16.25" customHeight="1" spans="1:27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</row>
    <row r="473" s="65" customFormat="1" ht="16.25" customHeight="1" spans="1:27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</row>
    <row r="474" s="65" customFormat="1" ht="16.25" customHeight="1" spans="1:27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</row>
    <row r="475" s="65" customFormat="1" ht="16.25" customHeight="1" spans="1:27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</row>
    <row r="476" s="65" customFormat="1" ht="16.25" customHeight="1" spans="1:27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</row>
    <row r="477" s="65" customFormat="1" ht="16.25" customHeight="1" spans="1:27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</row>
    <row r="478" s="65" customFormat="1" ht="16.25" customHeight="1" spans="1:27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</row>
    <row r="479" s="65" customFormat="1" ht="16.25" customHeight="1" spans="1:27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</row>
    <row r="480" s="65" customFormat="1" ht="16.25" customHeight="1" spans="1:27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</row>
    <row r="481" s="65" customFormat="1" ht="16.25" customHeight="1" spans="1:27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</row>
    <row r="482" s="65" customFormat="1" ht="16.25" customHeight="1" spans="1:27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</row>
    <row r="483" s="65" customFormat="1" ht="16.25" customHeight="1" spans="1:27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</row>
    <row r="484" s="65" customFormat="1" ht="16.25" customHeight="1" spans="1:27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</row>
    <row r="485" s="65" customFormat="1" ht="16.25" customHeight="1" spans="1:27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</row>
    <row r="486" s="65" customFormat="1" ht="16.25" customHeight="1" spans="1:27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</row>
    <row r="487" s="65" customFormat="1" ht="16.25" customHeight="1" spans="1:27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</row>
    <row r="488" s="65" customFormat="1" ht="16.25" customHeight="1" spans="1:27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</row>
    <row r="489" s="65" customFormat="1" ht="16.25" customHeight="1" spans="1:27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</row>
    <row r="490" s="65" customFormat="1" ht="16.25" customHeight="1" spans="1:27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</row>
    <row r="491" s="65" customFormat="1" ht="16.25" customHeight="1" spans="1:27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</row>
    <row r="492" s="65" customFormat="1" ht="16.25" customHeight="1" spans="1:27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</row>
    <row r="493" s="65" customFormat="1" ht="16.25" customHeight="1" spans="1:27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</row>
    <row r="494" s="65" customFormat="1" ht="16.25" customHeight="1" spans="1:27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</row>
    <row r="495" s="65" customFormat="1" ht="16.25" customHeight="1" spans="1:27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</row>
    <row r="496" s="65" customFormat="1" ht="16.25" customHeight="1" spans="1:27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</row>
    <row r="497" s="65" customFormat="1" ht="16.25" customHeight="1" spans="1:27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</row>
    <row r="498" s="65" customFormat="1" ht="16.25" customHeight="1" spans="1:27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</row>
    <row r="499" s="65" customFormat="1" ht="16.25" customHeight="1" spans="1:27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</row>
    <row r="500" s="65" customFormat="1" ht="16.25" customHeight="1" spans="1:27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</row>
    <row r="501" s="65" customFormat="1" ht="16.25" customHeight="1" spans="1:27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</row>
    <row r="502" s="65" customFormat="1" ht="16.25" customHeight="1" spans="1:27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</row>
    <row r="503" s="65" customFormat="1" ht="16.25" customHeight="1" spans="1:27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</row>
    <row r="504" s="65" customFormat="1" ht="16.25" customHeight="1" spans="1:27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</row>
    <row r="505" s="65" customFormat="1" ht="16.25" customHeight="1" spans="1:27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</row>
    <row r="506" s="65" customFormat="1" ht="16.25" customHeight="1" spans="1:27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</row>
    <row r="507" s="65" customFormat="1" ht="16.25" customHeight="1" spans="1:27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</row>
    <row r="508" s="65" customFormat="1" ht="16.25" customHeight="1" spans="1:27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</row>
    <row r="509" s="65" customFormat="1" ht="16.25" customHeight="1" spans="1:27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</row>
    <row r="510" s="65" customFormat="1" ht="16.25" customHeight="1" spans="1:27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</row>
    <row r="511" s="65" customFormat="1" ht="16.25" customHeight="1" spans="1:27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</row>
    <row r="512" s="65" customFormat="1" ht="16.25" customHeight="1" spans="1:27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</row>
    <row r="513" s="65" customFormat="1" ht="16.25" customHeight="1" spans="1:27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</row>
    <row r="514" s="65" customFormat="1" ht="16.25" customHeight="1" spans="1:27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</row>
    <row r="515" s="65" customFormat="1" ht="16.25" customHeight="1" spans="1:27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</row>
    <row r="516" s="65" customFormat="1" ht="16.25" customHeight="1" spans="1:27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</row>
    <row r="517" s="65" customFormat="1" ht="16.25" customHeight="1" spans="1:27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</row>
    <row r="518" s="65" customFormat="1" ht="16.25" customHeight="1" spans="1:27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</row>
    <row r="519" s="65" customFormat="1" ht="16.25" customHeight="1" spans="1:27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</row>
    <row r="520" s="65" customFormat="1" ht="16.25" customHeight="1" spans="1:27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</row>
    <row r="521" s="65" customFormat="1" ht="16.25" customHeight="1" spans="1:27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</row>
    <row r="522" s="65" customFormat="1" ht="16.25" customHeight="1" spans="1:27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</row>
    <row r="523" s="65" customFormat="1" ht="16.25" customHeight="1" spans="1:27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</row>
    <row r="524" s="65" customFormat="1" ht="16.25" customHeight="1" spans="1:27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</row>
    <row r="525" s="65" customFormat="1" ht="16.25" customHeight="1" spans="1:27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</row>
    <row r="526" s="65" customFormat="1" ht="16.25" customHeight="1" spans="1:27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</row>
    <row r="527" s="65" customFormat="1" ht="16.25" customHeight="1" spans="1:27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</row>
    <row r="528" s="65" customFormat="1" ht="16.25" customHeight="1" spans="1:27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</row>
    <row r="529" s="65" customFormat="1" ht="16.25" customHeight="1" spans="1:27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</row>
    <row r="530" s="65" customFormat="1" ht="16.25" customHeight="1" spans="1:27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</row>
    <row r="531" s="65" customFormat="1" ht="16.25" customHeight="1" spans="1:27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</row>
    <row r="532" s="65" customFormat="1" ht="16.25" customHeight="1" spans="1:27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</row>
    <row r="533" s="65" customFormat="1" ht="16.25" customHeight="1" spans="1:27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</row>
    <row r="534" s="65" customFormat="1" ht="16.25" customHeight="1" spans="1:27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</row>
    <row r="535" s="65" customFormat="1" ht="16.25" customHeight="1" spans="1:27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</row>
    <row r="536" s="65" customFormat="1" ht="16.25" customHeight="1" spans="1:27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</row>
    <row r="537" s="65" customFormat="1" ht="16.25" customHeight="1" spans="1:27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</row>
    <row r="538" s="65" customFormat="1" ht="16.25" customHeight="1" spans="1:27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</row>
    <row r="539" s="65" customFormat="1" ht="16.25" customHeight="1" spans="1:27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</row>
    <row r="540" s="65" customFormat="1" ht="16.25" customHeight="1" spans="1:27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</row>
    <row r="541" s="65" customFormat="1" ht="16.25" customHeight="1" spans="1:27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</row>
    <row r="542" s="65" customFormat="1" ht="16.25" customHeight="1" spans="1:27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</row>
    <row r="543" s="65" customFormat="1" ht="16.25" customHeight="1" spans="1:27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</row>
    <row r="544" s="65" customFormat="1" ht="16.25" customHeight="1" spans="1:27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</row>
    <row r="545" s="65" customFormat="1" ht="16.25" customHeight="1" spans="1:27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</row>
    <row r="546" s="65" customFormat="1" ht="16.25" customHeight="1" spans="1:27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</row>
    <row r="547" s="65" customFormat="1" ht="16.25" customHeight="1" spans="1:27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</row>
    <row r="548" s="65" customFormat="1" ht="16.25" customHeight="1" spans="1:27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</row>
    <row r="549" s="65" customFormat="1" ht="16.25" customHeight="1" spans="1:27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</row>
    <row r="550" s="65" customFormat="1" ht="16.25" customHeight="1" spans="1:27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</row>
    <row r="551" s="65" customFormat="1" ht="16.25" customHeight="1" spans="1:27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</row>
    <row r="552" s="65" customFormat="1" ht="16.25" customHeight="1" spans="1:27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</row>
    <row r="553" s="65" customFormat="1" ht="16.25" customHeight="1" spans="1:27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</row>
    <row r="554" s="65" customFormat="1" ht="16.25" customHeight="1" spans="1:27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</row>
    <row r="555" s="65" customFormat="1" ht="16.25" customHeight="1" spans="1:27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</row>
    <row r="556" s="65" customFormat="1" ht="16.25" customHeight="1" spans="1:27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</row>
    <row r="557" s="65" customFormat="1" ht="16.25" customHeight="1" spans="1:27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</row>
    <row r="558" s="65" customFormat="1" ht="16.25" customHeight="1" spans="1:27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</row>
    <row r="559" s="65" customFormat="1" ht="16.25" customHeight="1" spans="1:27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</row>
    <row r="560" s="65" customFormat="1" ht="16.25" customHeight="1" spans="1:27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</row>
    <row r="561" s="65" customFormat="1" ht="16.25" customHeight="1" spans="1:27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</row>
    <row r="562" s="65" customFormat="1" ht="16.25" customHeight="1" spans="1:27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</row>
    <row r="563" s="65" customFormat="1" ht="16.25" customHeight="1" spans="1:27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</row>
    <row r="564" s="65" customFormat="1" ht="16.25" customHeight="1" spans="1:27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</row>
    <row r="565" s="65" customFormat="1" ht="16.25" customHeight="1" spans="1:27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</row>
    <row r="566" s="65" customFormat="1" ht="16.25" customHeight="1" spans="1:27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</row>
    <row r="567" s="65" customFormat="1" ht="16.25" customHeight="1" spans="1:27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</row>
    <row r="568" s="65" customFormat="1" ht="16.25" customHeight="1" spans="1:27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</row>
    <row r="569" s="65" customFormat="1" ht="16.25" customHeight="1" spans="1:27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</row>
    <row r="570" s="65" customFormat="1" ht="16.25" customHeight="1" spans="1:27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</row>
    <row r="571" s="65" customFormat="1" ht="16.25" customHeight="1" spans="1:27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</row>
    <row r="572" s="65" customFormat="1" ht="16.25" customHeight="1" spans="1:27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</row>
    <row r="573" s="65" customFormat="1" ht="16.25" customHeight="1" spans="1:27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</row>
    <row r="574" s="65" customFormat="1" ht="16.25" customHeight="1" spans="1:27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</row>
    <row r="575" s="65" customFormat="1" ht="16.25" customHeight="1" spans="1:27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</row>
    <row r="576" s="65" customFormat="1" ht="16.25" customHeight="1" spans="1:27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</row>
    <row r="577" s="65" customFormat="1" ht="16.25" customHeight="1" spans="1:27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</row>
    <row r="578" s="65" customFormat="1" ht="16.25" customHeight="1" spans="1:27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</row>
    <row r="579" s="65" customFormat="1" ht="16.25" customHeight="1" spans="1:27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</row>
    <row r="580" s="65" customFormat="1" ht="16.25" customHeight="1" spans="1:27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</row>
    <row r="581" s="65" customFormat="1" ht="16.25" customHeight="1" spans="1:27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</row>
    <row r="582" s="65" customFormat="1" ht="16.25" customHeight="1" spans="1:27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</row>
    <row r="583" s="65" customFormat="1" ht="16.25" customHeight="1" spans="1:27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</row>
    <row r="584" s="65" customFormat="1" ht="16.25" customHeight="1" spans="1:27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</row>
    <row r="585" s="65" customFormat="1" ht="16.25" customHeight="1" spans="1:27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</row>
    <row r="586" s="65" customFormat="1" ht="16.25" customHeight="1" spans="1:27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</row>
    <row r="587" s="65" customFormat="1" ht="16.25" customHeight="1" spans="1:27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</row>
    <row r="588" s="65" customFormat="1" ht="16.25" customHeight="1" spans="1:27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</row>
    <row r="589" s="65" customFormat="1" ht="16.25" customHeight="1" spans="1:27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</row>
    <row r="590" s="65" customFormat="1" ht="16.25" customHeight="1" spans="1:27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</row>
    <row r="591" s="65" customFormat="1" ht="16.25" customHeight="1" spans="1:27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</row>
    <row r="592" s="65" customFormat="1" ht="16.25" customHeight="1" spans="1:27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</row>
    <row r="593" s="65" customFormat="1" ht="16.25" customHeight="1" spans="1:27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</row>
    <row r="594" s="65" customFormat="1" ht="16.25" customHeight="1" spans="1:27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</row>
    <row r="595" s="65" customFormat="1" ht="16.25" customHeight="1" spans="1:27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</row>
    <row r="596" s="65" customFormat="1" ht="16.25" customHeight="1" spans="1:27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</row>
    <row r="597" s="65" customFormat="1" ht="16.25" customHeight="1" spans="1:27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</row>
    <row r="598" s="65" customFormat="1" ht="16.25" customHeight="1" spans="1:27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</row>
    <row r="599" s="65" customFormat="1" ht="16.25" customHeight="1" spans="1:27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</row>
    <row r="600" s="65" customFormat="1" ht="16.25" customHeight="1" spans="1:27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</row>
    <row r="601" s="65" customFormat="1" ht="16.25" customHeight="1" spans="1:27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</row>
    <row r="602" s="65" customFormat="1" ht="16.25" customHeight="1" spans="1:27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</row>
    <row r="603" s="65" customFormat="1" ht="16.25" customHeight="1" spans="1:27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</row>
    <row r="604" s="65" customFormat="1" ht="16.25" customHeight="1" spans="1:27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</row>
    <row r="605" s="65" customFormat="1" ht="16.25" customHeight="1" spans="1:27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</row>
    <row r="606" s="65" customFormat="1" ht="16.25" customHeight="1" spans="1:27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</row>
    <row r="607" s="65" customFormat="1" ht="16.25" customHeight="1" spans="1:27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</row>
    <row r="608" s="65" customFormat="1" ht="16.25" customHeight="1" spans="1:27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</row>
    <row r="609" s="65" customFormat="1" ht="16.25" customHeight="1" spans="1:27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</row>
    <row r="610" s="65" customFormat="1" ht="16.25" customHeight="1" spans="1:27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</row>
    <row r="611" s="65" customFormat="1" ht="16.25" customHeight="1" spans="1:27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</row>
    <row r="612" s="65" customFormat="1" ht="16.25" customHeight="1" spans="1:27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</row>
    <row r="613" s="65" customFormat="1" ht="16.25" customHeight="1" spans="1:27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</row>
    <row r="614" s="65" customFormat="1" ht="16.25" customHeight="1" spans="1:27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</row>
    <row r="615" s="65" customFormat="1" ht="16.25" customHeight="1" spans="1:27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</row>
    <row r="616" s="65" customFormat="1" ht="16.25" customHeight="1" spans="1:27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</row>
    <row r="617" s="65" customFormat="1" ht="16.25" customHeight="1" spans="1:27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</row>
    <row r="618" s="65" customFormat="1" ht="16.25" customHeight="1" spans="1:27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</row>
    <row r="619" s="65" customFormat="1" ht="16.25" customHeight="1" spans="1:27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</row>
    <row r="620" s="65" customFormat="1" ht="16.25" customHeight="1" spans="1:27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</row>
    <row r="621" s="65" customFormat="1" ht="16.25" customHeight="1" spans="1:27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</row>
    <row r="622" s="65" customFormat="1" ht="16.25" customHeight="1" spans="1:27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</row>
    <row r="623" s="65" customFormat="1" ht="16.25" customHeight="1" spans="1:27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</row>
    <row r="624" s="65" customFormat="1" ht="16.25" customHeight="1" spans="1:27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</row>
    <row r="625" s="65" customFormat="1" ht="16.25" customHeight="1" spans="1:27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</row>
    <row r="626" s="65" customFormat="1" ht="16.25" customHeight="1" spans="1:27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</row>
    <row r="627" s="65" customFormat="1" ht="16.25" customHeight="1" spans="1:27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</row>
    <row r="628" s="65" customFormat="1" ht="16.25" customHeight="1" spans="1:27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</row>
    <row r="629" s="65" customFormat="1" ht="16.25" customHeight="1" spans="1:27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</row>
    <row r="630" s="65" customFormat="1" ht="16.25" customHeight="1" spans="1:27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</row>
    <row r="631" s="65" customFormat="1" ht="16.25" customHeight="1" spans="1:27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</row>
    <row r="632" s="65" customFormat="1" ht="16.25" customHeight="1" spans="1:27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</row>
    <row r="633" s="65" customFormat="1" ht="16.25" customHeight="1" spans="1:27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</row>
    <row r="634" s="65" customFormat="1" ht="16.25" customHeight="1" spans="1:27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</row>
    <row r="635" s="65" customFormat="1" ht="16.25" customHeight="1" spans="1:27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</row>
    <row r="636" s="65" customFormat="1" ht="16.25" customHeight="1" spans="1:27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  <c r="AA636" s="107"/>
    </row>
    <row r="637" s="65" customFormat="1" ht="16.25" customHeight="1" spans="1:27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  <c r="AA637" s="107"/>
    </row>
    <row r="638" s="65" customFormat="1" ht="16.25" customHeight="1" spans="1:27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  <c r="AA638" s="107"/>
    </row>
    <row r="639" s="65" customFormat="1" ht="16.25" customHeight="1" spans="1:27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</row>
    <row r="640" s="65" customFormat="1" ht="16.25" customHeight="1" spans="1:27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</row>
    <row r="641" s="65" customFormat="1" ht="16.25" customHeight="1" spans="1:27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</row>
    <row r="642" s="65" customFormat="1" ht="16.25" customHeight="1" spans="1:27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</row>
    <row r="643" s="65" customFormat="1" ht="16.25" customHeight="1" spans="1:27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</row>
    <row r="644" s="65" customFormat="1" ht="16.25" customHeight="1" spans="1:27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</row>
    <row r="645" s="65" customFormat="1" ht="16.25" customHeight="1" spans="1:27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</row>
    <row r="646" s="65" customFormat="1" ht="16.25" customHeight="1" spans="1:27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</row>
    <row r="647" s="65" customFormat="1" ht="16.25" customHeight="1" spans="1:27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</row>
    <row r="648" s="65" customFormat="1" ht="16.25" customHeight="1" spans="1:27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</row>
    <row r="649" s="65" customFormat="1" ht="16.25" customHeight="1" spans="1:27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</row>
    <row r="650" s="65" customFormat="1" ht="16.25" customHeight="1" spans="1:27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</row>
    <row r="651" s="65" customFormat="1" ht="16.25" customHeight="1" spans="1:27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</row>
    <row r="652" s="65" customFormat="1" ht="16.25" customHeight="1" spans="1:27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</row>
    <row r="653" s="65" customFormat="1" ht="16.25" customHeight="1" spans="1:27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</row>
    <row r="654" s="65" customFormat="1" ht="16.25" customHeight="1" spans="1:27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</row>
    <row r="655" s="65" customFormat="1" ht="16.25" customHeight="1" spans="1:27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</row>
    <row r="656" s="65" customFormat="1" ht="16.25" customHeight="1" spans="1:27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</row>
    <row r="657" s="65" customFormat="1" ht="16.25" customHeight="1" spans="1:27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</row>
    <row r="658" s="65" customFormat="1" ht="16.25" customHeight="1" spans="1:27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</row>
    <row r="659" s="65" customFormat="1" ht="16.25" customHeight="1" spans="1:27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</row>
    <row r="660" s="65" customFormat="1" ht="16.25" customHeight="1" spans="1:27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</row>
    <row r="661" s="65" customFormat="1" ht="16.25" customHeight="1" spans="1:27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</row>
    <row r="662" s="65" customFormat="1" ht="16.25" customHeight="1" spans="1:27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</row>
    <row r="663" s="65" customFormat="1" ht="16.25" customHeight="1" spans="1:27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</row>
    <row r="664" s="65" customFormat="1" ht="16.25" customHeight="1" spans="1:27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</row>
    <row r="665" s="65" customFormat="1" ht="16.25" customHeight="1" spans="1:27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</row>
    <row r="666" s="65" customFormat="1" ht="16.25" customHeight="1" spans="1:27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</row>
    <row r="667" s="65" customFormat="1" ht="16.25" customHeight="1" spans="1:27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</row>
    <row r="668" s="65" customFormat="1" ht="16.25" customHeight="1" spans="1:27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</row>
    <row r="669" s="65" customFormat="1" ht="16.25" customHeight="1" spans="1:27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</row>
    <row r="670" s="65" customFormat="1" ht="16.25" customHeight="1" spans="1:27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</row>
    <row r="671" s="65" customFormat="1" ht="16.25" customHeight="1" spans="1:27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</row>
    <row r="672" s="65" customFormat="1" ht="16.25" customHeight="1" spans="1:27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</row>
    <row r="673" s="65" customFormat="1" ht="16.25" customHeight="1" spans="1:27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</row>
    <row r="674" s="65" customFormat="1" ht="16.25" customHeight="1" spans="1:27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</row>
    <row r="675" s="65" customFormat="1" ht="16.25" customHeight="1" spans="1:27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</row>
    <row r="676" s="65" customFormat="1" ht="16.25" customHeight="1" spans="1:27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</row>
    <row r="677" s="65" customFormat="1" ht="16.25" customHeight="1" spans="1:27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</row>
    <row r="678" s="65" customFormat="1" ht="16.25" customHeight="1" spans="1:27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</row>
    <row r="679" s="65" customFormat="1" ht="16.25" customHeight="1" spans="1:27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</row>
    <row r="680" s="65" customFormat="1" ht="16.25" customHeight="1" spans="1:27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</row>
    <row r="681" s="65" customFormat="1" ht="16.25" customHeight="1" spans="1:27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</row>
    <row r="682" s="65" customFormat="1" ht="16.25" customHeight="1" spans="1:27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</row>
    <row r="683" s="65" customFormat="1" ht="16.25" customHeight="1" spans="1:27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</row>
    <row r="684" s="65" customFormat="1" ht="16.25" customHeight="1" spans="1:27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  <c r="AA684" s="107"/>
    </row>
    <row r="685" s="65" customFormat="1" ht="16.25" customHeight="1" spans="1:27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  <c r="AA685" s="107"/>
    </row>
    <row r="686" s="65" customFormat="1" ht="16.25" customHeight="1" spans="1:27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  <c r="AA686" s="107"/>
    </row>
    <row r="687" s="65" customFormat="1" ht="16.25" customHeight="1" spans="1:27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</row>
    <row r="688" s="65" customFormat="1" ht="16.25" customHeight="1" spans="1:27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</row>
    <row r="689" s="65" customFormat="1" ht="16.25" customHeight="1" spans="1:27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</row>
    <row r="690" s="65" customFormat="1" ht="16.25" customHeight="1" spans="1:27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</row>
    <row r="691" s="65" customFormat="1" ht="16.25" customHeight="1" spans="1:27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</row>
    <row r="692" s="65" customFormat="1" ht="16.25" customHeight="1" spans="1:27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</row>
    <row r="693" s="65" customFormat="1" ht="16.25" customHeight="1" spans="1:27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</row>
    <row r="694" s="65" customFormat="1" ht="16.25" customHeight="1" spans="1:27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</row>
    <row r="695" s="65" customFormat="1" ht="16.25" customHeight="1" spans="1:27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</row>
    <row r="696" s="65" customFormat="1" ht="16.25" customHeight="1" spans="1:27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</row>
    <row r="697" s="65" customFormat="1" ht="16.25" customHeight="1" spans="1:27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</row>
    <row r="698" s="65" customFormat="1" ht="16.25" customHeight="1" spans="1:27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</row>
    <row r="699" s="65" customFormat="1" ht="16.25" customHeight="1" spans="1:27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</row>
    <row r="700" s="65" customFormat="1" ht="16.25" customHeight="1" spans="1:27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</row>
    <row r="701" s="65" customFormat="1" ht="16.25" customHeight="1" spans="1:27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</row>
    <row r="702" s="65" customFormat="1" ht="16.25" customHeight="1" spans="1:27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</row>
    <row r="703" s="65" customFormat="1" ht="16.25" customHeight="1" spans="1:27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</row>
    <row r="704" s="65" customFormat="1" ht="16.25" customHeight="1" spans="1:27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</row>
    <row r="705" s="65" customFormat="1" ht="16.25" customHeight="1" spans="1:27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</row>
    <row r="706" s="65" customFormat="1" ht="16.25" customHeight="1" spans="1:27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</row>
    <row r="707" s="65" customFormat="1" ht="16.25" customHeight="1" spans="1:27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</row>
    <row r="708" s="65" customFormat="1" ht="16.25" customHeight="1" spans="1:27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</row>
    <row r="709" s="65" customFormat="1" ht="16.25" customHeight="1" spans="1:27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</row>
    <row r="710" s="65" customFormat="1" ht="16.25" customHeight="1" spans="1:27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</row>
    <row r="711" s="65" customFormat="1" ht="16.25" customHeight="1" spans="1:27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</row>
    <row r="712" s="65" customFormat="1" ht="16.25" customHeight="1" spans="1:27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</row>
    <row r="713" s="65" customFormat="1" ht="16.25" customHeight="1" spans="1:27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</row>
    <row r="714" s="65" customFormat="1" ht="16.25" customHeight="1" spans="1:27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</row>
    <row r="715" s="65" customFormat="1" ht="16.25" customHeight="1" spans="1:27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</row>
    <row r="716" s="65" customFormat="1" ht="16.25" customHeight="1" spans="1:27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</row>
    <row r="717" s="65" customFormat="1" ht="16.25" customHeight="1" spans="1:27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</row>
    <row r="718" s="65" customFormat="1" ht="16.25" customHeight="1" spans="1:27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</row>
    <row r="719" s="65" customFormat="1" ht="16.25" customHeight="1" spans="1:27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</row>
    <row r="720" s="65" customFormat="1" ht="16.25" customHeight="1" spans="1:27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</row>
    <row r="721" s="65" customFormat="1" ht="16.25" customHeight="1" spans="1:27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</row>
    <row r="722" s="65" customFormat="1" ht="16.25" customHeight="1" spans="1:27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</row>
    <row r="723" s="65" customFormat="1" ht="16.25" customHeight="1" spans="1:27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</row>
    <row r="724" s="65" customFormat="1" ht="16.25" customHeight="1" spans="1:27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</row>
    <row r="725" s="65" customFormat="1" ht="16.25" customHeight="1" spans="1:27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</row>
    <row r="726" s="65" customFormat="1" ht="16.25" customHeight="1" spans="1:27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</row>
    <row r="727" s="65" customFormat="1" ht="16.25" customHeight="1" spans="1:27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</row>
    <row r="728" s="65" customFormat="1" ht="16.25" customHeight="1" spans="1:27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</row>
    <row r="729" s="65" customFormat="1" ht="16.25" customHeight="1" spans="1:27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</row>
    <row r="730" s="65" customFormat="1" ht="16.25" customHeight="1" spans="1:27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</row>
    <row r="731" s="65" customFormat="1" ht="16.25" customHeight="1" spans="1:27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  <c r="AA731" s="107"/>
    </row>
    <row r="732" s="65" customFormat="1" ht="16.25" customHeight="1" spans="1:27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  <c r="AA732" s="107"/>
    </row>
    <row r="733" s="65" customFormat="1" ht="16.25" customHeight="1" spans="1:27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  <c r="AA733" s="107"/>
    </row>
    <row r="734" s="65" customFormat="1" ht="16.25" customHeight="1" spans="1:27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</row>
    <row r="735" s="65" customFormat="1" ht="16.25" customHeight="1" spans="1:27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</row>
    <row r="736" s="65" customFormat="1" ht="16.25" customHeight="1" spans="1:27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</row>
    <row r="737" s="65" customFormat="1" ht="16.25" customHeight="1" spans="1:27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</row>
    <row r="738" s="65" customFormat="1" ht="16.25" customHeight="1" spans="1:27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</row>
    <row r="739" s="65" customFormat="1" ht="16.25" customHeight="1" spans="1:27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</row>
    <row r="740" s="65" customFormat="1" ht="16.25" customHeight="1" spans="1:27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</row>
    <row r="741" s="65" customFormat="1" ht="16.25" customHeight="1" spans="1:27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</row>
    <row r="742" s="65" customFormat="1" ht="16.25" customHeight="1" spans="1:27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</row>
    <row r="743" s="65" customFormat="1" ht="16.25" customHeight="1" spans="1:27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</row>
    <row r="744" s="65" customFormat="1" ht="16.25" customHeight="1" spans="1:27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</row>
    <row r="745" s="65" customFormat="1" ht="16.25" customHeight="1" spans="1:27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</row>
    <row r="746" s="65" customFormat="1" ht="16.25" customHeight="1" spans="1:27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</row>
    <row r="747" s="65" customFormat="1" ht="16.25" customHeight="1" spans="1:27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  <c r="AA747" s="107"/>
    </row>
    <row r="748" s="65" customFormat="1" ht="16.25" customHeight="1" spans="1:27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  <c r="AA748" s="107"/>
    </row>
    <row r="749" s="65" customFormat="1" ht="16.25" customHeight="1" spans="1:27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  <c r="AA749" s="107"/>
    </row>
    <row r="750" s="65" customFormat="1" ht="16.25" customHeight="1" spans="1:27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</row>
    <row r="751" s="65" customFormat="1" ht="16.25" customHeight="1" spans="1:27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</row>
    <row r="752" s="65" customFormat="1" ht="16.25" customHeight="1" spans="1:27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</row>
    <row r="753" s="65" customFormat="1" ht="16.25" customHeight="1" spans="1:27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</row>
    <row r="754" s="65" customFormat="1" ht="16.25" customHeight="1" spans="1:27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</row>
    <row r="755" s="65" customFormat="1" ht="16.25" customHeight="1" spans="1:27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</row>
    <row r="756" s="65" customFormat="1" ht="16.25" customHeight="1" spans="1:27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</row>
    <row r="757" s="65" customFormat="1" ht="16.25" customHeight="1" spans="1:27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</row>
    <row r="758" s="65" customFormat="1" ht="16.25" customHeight="1" spans="1:27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</row>
    <row r="759" s="65" customFormat="1" ht="16.25" customHeight="1" spans="1:27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</row>
    <row r="760" s="65" customFormat="1" ht="16.25" customHeight="1" spans="1:27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</row>
    <row r="761" s="65" customFormat="1" ht="16.25" customHeight="1" spans="1:27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</row>
    <row r="762" s="65" customFormat="1" ht="16.25" customHeight="1" spans="1:27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</row>
    <row r="763" s="65" customFormat="1" ht="16.25" customHeight="1" spans="1:27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  <c r="AA763" s="107"/>
    </row>
    <row r="764" s="65" customFormat="1" ht="16.25" customHeight="1" spans="1:27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  <c r="AA764" s="107"/>
    </row>
    <row r="765" s="65" customFormat="1" ht="16.25" customHeight="1" spans="1:27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  <c r="AA765" s="107"/>
    </row>
    <row r="766" s="65" customFormat="1" ht="16.25" customHeight="1" spans="1:27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</row>
    <row r="767" s="65" customFormat="1" ht="16.25" customHeight="1" spans="1:27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</row>
    <row r="768" s="65" customFormat="1" ht="16.25" customHeight="1" spans="1:27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</row>
    <row r="769" s="65" customFormat="1" ht="16.25" customHeight="1" spans="1:27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</row>
    <row r="770" s="65" customFormat="1" ht="16.25" customHeight="1" spans="1:27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</row>
    <row r="771" s="65" customFormat="1" ht="16.25" customHeight="1" spans="1:27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</row>
    <row r="772" s="65" customFormat="1" ht="16.25" customHeight="1" spans="1:27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</row>
    <row r="773" s="65" customFormat="1" ht="16.25" customHeight="1" spans="1:27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</row>
    <row r="774" s="65" customFormat="1" ht="16.25" customHeight="1" spans="1:27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</row>
    <row r="775" s="65" customFormat="1" ht="16.25" customHeight="1" spans="1:27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</row>
    <row r="776" s="65" customFormat="1" ht="16.25" customHeight="1" spans="1:27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</row>
    <row r="777" s="65" customFormat="1" ht="16.25" customHeight="1" spans="1:27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</row>
    <row r="778" s="65" customFormat="1" ht="16.25" customHeight="1" spans="1:27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</row>
    <row r="779" s="65" customFormat="1" ht="16.25" customHeight="1" spans="1:27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</row>
    <row r="780" s="65" customFormat="1" ht="16.25" customHeight="1" spans="1:27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</row>
    <row r="781" s="65" customFormat="1" ht="16.25" customHeight="1" spans="1:27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</row>
    <row r="782" s="65" customFormat="1" ht="16.25" customHeight="1" spans="1:27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</row>
    <row r="783" s="65" customFormat="1" ht="16.25" customHeight="1" spans="1:27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</row>
    <row r="784" s="65" customFormat="1" ht="16.25" customHeight="1" spans="1:27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</row>
    <row r="785" s="65" customFormat="1" ht="16.25" customHeight="1" spans="1:27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</row>
    <row r="786" s="65" customFormat="1" ht="16.25" customHeight="1" spans="1:27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</row>
    <row r="787" s="65" customFormat="1" ht="16.25" customHeight="1" spans="1:27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</row>
    <row r="788" s="65" customFormat="1" ht="16.25" customHeight="1" spans="1:27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</row>
    <row r="789" s="65" customFormat="1" ht="16.25" customHeight="1" spans="1:27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</row>
    <row r="790" s="65" customFormat="1" ht="16.25" customHeight="1" spans="1:27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</row>
    <row r="791" s="65" customFormat="1" ht="16.25" customHeight="1" spans="1:27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</row>
    <row r="792" s="65" customFormat="1" ht="16.25" customHeight="1" spans="1:27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</row>
    <row r="793" s="65" customFormat="1" ht="16.25" customHeight="1" spans="1:27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</row>
    <row r="794" s="65" customFormat="1" ht="16.25" customHeight="1" spans="1:27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  <c r="AA794" s="107"/>
    </row>
    <row r="795" s="65" customFormat="1" ht="16.25" customHeight="1" spans="1:27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  <c r="AA795" s="107"/>
    </row>
    <row r="796" s="65" customFormat="1" ht="16.25" customHeight="1" spans="1:27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  <c r="AA796" s="107"/>
    </row>
    <row r="797" s="65" customFormat="1" ht="16.25" customHeight="1" spans="1:27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</row>
    <row r="798" s="65" customFormat="1" ht="16.25" customHeight="1" spans="1:27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</row>
    <row r="799" s="65" customFormat="1" ht="16.25" customHeight="1" spans="1:27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</row>
    <row r="800" s="65" customFormat="1" ht="16.25" customHeight="1" spans="1:27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</row>
    <row r="801" s="65" customFormat="1" ht="16.25" customHeight="1" spans="1:27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</row>
    <row r="802" s="65" customFormat="1" ht="16.25" customHeight="1" spans="1:27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</row>
    <row r="803" s="65" customFormat="1" ht="16.25" customHeight="1" spans="1:27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</row>
    <row r="804" s="65" customFormat="1" ht="16.25" customHeight="1" spans="1:27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</row>
    <row r="805" s="65" customFormat="1" ht="16.25" customHeight="1" spans="1:27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</row>
    <row r="806" s="65" customFormat="1" ht="16.25" customHeight="1" spans="1:27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</row>
    <row r="807" s="65" customFormat="1" ht="16.25" customHeight="1" spans="1:27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</row>
    <row r="808" s="65" customFormat="1" ht="16.25" customHeight="1" spans="1:27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</row>
    <row r="809" s="65" customFormat="1" ht="16.25" customHeight="1" spans="1:27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</row>
    <row r="810" s="65" customFormat="1" ht="16.25" customHeight="1" spans="1:27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  <c r="AA810" s="107"/>
    </row>
    <row r="811" s="65" customFormat="1" ht="16.25" customHeight="1" spans="1:27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  <c r="AA811" s="107"/>
    </row>
    <row r="812" s="65" customFormat="1" ht="16.25" customHeight="1" spans="1:27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  <c r="AA812" s="107"/>
    </row>
    <row r="813" s="65" customFormat="1" ht="16.25" customHeight="1" spans="1:27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</row>
    <row r="814" s="65" customFormat="1" ht="16.25" customHeight="1" spans="1:27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</row>
    <row r="815" s="65" customFormat="1" ht="16.25" customHeight="1" spans="1:27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</row>
    <row r="816" s="65" customFormat="1" ht="16.25" customHeight="1" spans="1:27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</row>
    <row r="817" s="65" customFormat="1" ht="16.25" customHeight="1" spans="1:27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</row>
    <row r="818" s="65" customFormat="1" ht="16.25" customHeight="1" spans="1:27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</row>
    <row r="819" s="65" customFormat="1" ht="16.25" customHeight="1" spans="1:27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</row>
    <row r="820" s="65" customFormat="1" ht="16.25" customHeight="1" spans="1:27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</row>
    <row r="821" s="65" customFormat="1" ht="16.25" customHeight="1" spans="1:27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</row>
    <row r="822" s="65" customFormat="1" ht="16.25" customHeight="1" spans="1:27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</row>
    <row r="823" s="65" customFormat="1" ht="16.25" customHeight="1" spans="1:27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</row>
    <row r="824" s="65" customFormat="1" ht="16.25" customHeight="1" spans="1:27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</row>
    <row r="825" s="65" customFormat="1" ht="16.25" customHeight="1" spans="1:27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</row>
    <row r="826" s="65" customFormat="1" ht="16.25" customHeight="1" spans="1:27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  <c r="AA826" s="107"/>
    </row>
    <row r="827" s="65" customFormat="1" ht="16.25" customHeight="1" spans="1:27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  <c r="AA827" s="107"/>
    </row>
    <row r="828" s="65" customFormat="1" ht="16.25" customHeight="1" spans="1:27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  <c r="AA828" s="107"/>
    </row>
    <row r="829" s="65" customFormat="1" ht="16.25" customHeight="1" spans="1:27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</row>
    <row r="830" s="65" customFormat="1" ht="16.25" customHeight="1" spans="1:27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</row>
    <row r="831" s="65" customFormat="1" ht="16.25" customHeight="1" spans="1:27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</row>
    <row r="832" s="65" customFormat="1" ht="16.25" customHeight="1" spans="1:27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</row>
    <row r="833" s="65" customFormat="1" ht="16.25" customHeight="1" spans="1:27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</row>
    <row r="834" s="65" customFormat="1" ht="16.25" customHeight="1" spans="1:27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</row>
    <row r="835" s="65" customFormat="1" ht="16.25" customHeight="1" spans="1:27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</row>
    <row r="836" s="65" customFormat="1" ht="16.25" customHeight="1" spans="1:27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</row>
    <row r="837" s="65" customFormat="1" ht="16.25" customHeight="1" spans="1:27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</row>
    <row r="838" s="65" customFormat="1" ht="16.25" customHeight="1" spans="1:27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</row>
    <row r="839" s="65" customFormat="1" ht="16.25" customHeight="1" spans="1:27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</row>
    <row r="840" s="65" customFormat="1" ht="16.25" customHeight="1" spans="1:27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</row>
    <row r="841" s="65" customFormat="1" ht="16.25" customHeight="1" spans="1:27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</row>
    <row r="842" s="65" customFormat="1" ht="16.25" customHeight="1" spans="1:27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</row>
    <row r="843" s="65" customFormat="1" ht="16.25" customHeight="1" spans="1:27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</row>
    <row r="844" s="65" customFormat="1" ht="16.25" customHeight="1" spans="1:27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</row>
    <row r="845" s="65" customFormat="1" ht="16.25" customHeight="1" spans="1:27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</row>
    <row r="846" s="65" customFormat="1" ht="16.25" customHeight="1" spans="1:27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</row>
    <row r="847" s="65" customFormat="1" ht="16.25" customHeight="1" spans="1:27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</row>
    <row r="848" s="65" customFormat="1" ht="16.25" customHeight="1" spans="1:27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</row>
    <row r="849" s="65" customFormat="1" ht="16.25" customHeight="1" spans="1:27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</row>
    <row r="850" s="65" customFormat="1" ht="16.25" customHeight="1" spans="1:27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</row>
    <row r="851" s="65" customFormat="1" ht="16.25" customHeight="1" spans="1:27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</row>
    <row r="852" s="65" customFormat="1" ht="16.25" customHeight="1" spans="1:27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</row>
    <row r="853" s="65" customFormat="1" ht="16.25" customHeight="1" spans="1:27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</row>
    <row r="854" s="65" customFormat="1" ht="16.25" customHeight="1" spans="1:27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</row>
    <row r="855" s="65" customFormat="1" ht="16.25" customHeight="1" spans="1:27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</row>
    <row r="856" s="65" customFormat="1" ht="16.25" customHeight="1" spans="1:27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</row>
    <row r="857" s="65" customFormat="1" ht="16.25" customHeight="1" spans="1:27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</row>
    <row r="858" s="65" customFormat="1" ht="16.25" customHeight="1" spans="1:27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  <c r="AA858" s="107"/>
    </row>
    <row r="859" s="65" customFormat="1" ht="16.25" customHeight="1" spans="1:27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  <c r="AA859" s="107"/>
    </row>
    <row r="860" s="65" customFormat="1" ht="16.25" customHeight="1" spans="1:27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  <c r="AA860" s="107"/>
    </row>
    <row r="861" s="65" customFormat="1" ht="16.25" customHeight="1" spans="1:27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</row>
    <row r="862" s="65" customFormat="1" ht="16.25" customHeight="1" spans="1:27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</row>
    <row r="863" s="65" customFormat="1" ht="16.25" customHeight="1" spans="1:27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</row>
    <row r="864" s="65" customFormat="1" ht="16.25" customHeight="1" spans="1:27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</row>
    <row r="865" s="65" customFormat="1" ht="16.25" customHeight="1" spans="1:27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</row>
    <row r="866" s="65" customFormat="1" ht="16.25" customHeight="1" spans="1:27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</row>
    <row r="867" s="65" customFormat="1" ht="16.25" customHeight="1" spans="1:27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</row>
    <row r="868" s="65" customFormat="1" ht="16.25" customHeight="1" spans="1:27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</row>
    <row r="869" s="65" customFormat="1" ht="16.25" customHeight="1" spans="1:27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</row>
    <row r="870" s="65" customFormat="1" ht="16.25" customHeight="1" spans="1:27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</row>
    <row r="871" s="65" customFormat="1" ht="16.25" customHeight="1" spans="1:27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</row>
    <row r="872" s="65" customFormat="1" ht="16.25" customHeight="1" spans="1:27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</row>
    <row r="873" s="65" customFormat="1" ht="16.25" customHeight="1" spans="1:27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  <c r="AA873" s="107"/>
    </row>
    <row r="874" s="65" customFormat="1" ht="16.25" customHeight="1" spans="1:27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  <c r="AA874" s="107"/>
    </row>
    <row r="875" s="65" customFormat="1" ht="16.25" customHeight="1" spans="1:27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  <c r="AA875" s="107"/>
    </row>
    <row r="876" s="65" customFormat="1" ht="16.25" customHeight="1" spans="1:27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</row>
    <row r="877" s="65" customFormat="1" ht="16.25" customHeight="1" spans="1:27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</row>
    <row r="878" s="65" customFormat="1" ht="16.25" customHeight="1" spans="1:27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</row>
    <row r="879" s="65" customFormat="1" ht="16.25" customHeight="1" spans="1:27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</row>
    <row r="880" s="65" customFormat="1" ht="16.25" customHeight="1" spans="1:27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</row>
    <row r="881" s="65" customFormat="1" ht="16.25" customHeight="1" spans="1:27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</row>
    <row r="882" s="65" customFormat="1" ht="16.25" customHeight="1" spans="1:27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</row>
    <row r="883" s="65" customFormat="1" ht="16.25" customHeight="1" spans="1:27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</row>
    <row r="884" s="65" customFormat="1" ht="16.25" customHeight="1" spans="1:27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</row>
    <row r="885" s="65" customFormat="1" ht="16.25" customHeight="1" spans="1:27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</row>
    <row r="886" s="65" customFormat="1" ht="16.25" customHeight="1" spans="1:27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</row>
    <row r="887" s="65" customFormat="1" ht="16.25" customHeight="1" spans="1:27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</row>
    <row r="888" s="65" customFormat="1" ht="16.25" customHeight="1" spans="1:27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</row>
    <row r="889" s="65" customFormat="1" ht="16.25" customHeight="1" spans="1:27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  <c r="AA889" s="107"/>
    </row>
    <row r="890" s="65" customFormat="1" ht="16.25" customHeight="1" spans="1:27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  <c r="AA890" s="107"/>
    </row>
    <row r="891" s="65" customFormat="1" ht="16.25" customHeight="1" spans="1:27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  <c r="AA891" s="107"/>
    </row>
    <row r="892" s="65" customFormat="1" ht="16.25" customHeight="1" spans="1:27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</row>
    <row r="893" s="65" customFormat="1" ht="16.25" customHeight="1" spans="1:27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</row>
    <row r="894" s="65" customFormat="1" ht="16.25" customHeight="1" spans="1:27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</row>
    <row r="895" s="65" customFormat="1" ht="16.25" customHeight="1" spans="1:27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</row>
    <row r="896" s="65" customFormat="1" ht="16.25" customHeight="1" spans="1:27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</row>
    <row r="897" s="65" customFormat="1" ht="16.25" customHeight="1" spans="1:27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</row>
    <row r="898" s="65" customFormat="1" ht="16.25" customHeight="1" spans="1:27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</row>
    <row r="899" s="65" customFormat="1" ht="16.25" customHeight="1" spans="1:27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</row>
    <row r="900" s="65" customFormat="1" ht="16.25" customHeight="1" spans="1:27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</row>
    <row r="901" s="65" customFormat="1" ht="16.25" customHeight="1" spans="1:27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</row>
    <row r="902" s="65" customFormat="1" ht="16.25" customHeight="1" spans="1:27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</row>
    <row r="903" s="65" customFormat="1" ht="16.25" customHeight="1" spans="1:27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</row>
    <row r="904" s="65" customFormat="1" ht="16.25" customHeight="1" spans="1:27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</row>
    <row r="905" s="65" customFormat="1" ht="16.25" customHeight="1" spans="1:27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  <c r="AA905" s="107"/>
    </row>
  </sheetData>
  <mergeCells count="30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pageMargins left="0.7" right="0.7" top="0.75" bottom="0.75" header="0.3" footer="0.3"/>
  <pageSetup paperSize="9" scale="94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view="pageBreakPreview" zoomScaleNormal="100" workbookViewId="0">
      <selection activeCell="F3" sqref="F3"/>
    </sheetView>
  </sheetViews>
  <sheetFormatPr defaultColWidth="11.9469026548673" defaultRowHeight="15" customHeight="1"/>
  <cols>
    <col min="1" max="1" width="18.6548672566372" style="1" customWidth="1"/>
    <col min="2" max="2" width="18.8495575221239" style="1" customWidth="1"/>
    <col min="3" max="3" width="20.0530973451327" style="1" customWidth="1"/>
    <col min="4" max="4" width="15.6017699115044" style="1" customWidth="1"/>
    <col min="5" max="5" width="10.8230088495575" style="1" customWidth="1"/>
    <col min="6" max="6" width="37.5044247787611" style="1" customWidth="1"/>
    <col min="7" max="7" width="9.55752212389381" style="1" customWidth="1"/>
    <col min="8" max="8" width="9.21238938053097" style="1" customWidth="1"/>
    <col min="9" max="10" width="9.55752212389381" style="1" customWidth="1"/>
    <col min="11" max="13" width="9.04424778761062" style="1" customWidth="1"/>
    <col min="14" max="14" width="5.6283185840708" style="1" customWidth="1"/>
    <col min="15" max="17" width="9.04424778761062" style="1" customWidth="1"/>
    <col min="18" max="18" width="6.82300884955752" style="1" customWidth="1"/>
    <col min="19" max="19" width="10.7522123893805" style="1" customWidth="1"/>
    <col min="20" max="20" width="30.3716814159292" style="1" customWidth="1"/>
    <col min="21" max="27" width="12.6283185840708" style="1" customWidth="1"/>
    <col min="28" max="16384" width="11.9469026548673" style="1"/>
  </cols>
  <sheetData>
    <row r="1" s="1" customFormat="1" ht="30" customHeight="1" spans="1:11">
      <c r="A1" s="2" t="s">
        <v>54</v>
      </c>
      <c r="B1" s="2"/>
      <c r="C1" s="2"/>
      <c r="D1" s="3" t="s">
        <v>55</v>
      </c>
      <c r="E1" s="3" t="str">
        <f>'[1]Style Summary Cover Page'!E1</f>
        <v>BG7161</v>
      </c>
      <c r="F1" s="3"/>
      <c r="G1" s="4"/>
      <c r="H1" s="4"/>
      <c r="I1" s="4"/>
      <c r="J1" s="4"/>
      <c r="K1" s="4"/>
    </row>
    <row r="2" s="1" customFormat="1" ht="16.25" customHeight="1" spans="1:11">
      <c r="A2" s="5" t="s">
        <v>1</v>
      </c>
      <c r="B2" s="6" t="str">
        <f>'[1]Style Summary Cover Page'!B2</f>
        <v>LYDIA MINI DRESS</v>
      </c>
      <c r="C2" s="7" t="s">
        <v>56</v>
      </c>
      <c r="D2" s="6" t="str">
        <f>'[1]Style Summary Cover Page'!D2</f>
        <v>SARAH PUNTER</v>
      </c>
      <c r="E2" s="6"/>
      <c r="F2" s="8"/>
      <c r="G2" s="9" t="s">
        <v>57</v>
      </c>
      <c r="H2" s="10"/>
      <c r="I2" s="43"/>
      <c r="J2" s="44" t="s">
        <v>58</v>
      </c>
      <c r="K2" s="45"/>
    </row>
    <row r="3" s="1" customFormat="1" ht="16.25" customHeight="1" spans="1:11">
      <c r="A3" s="5" t="s">
        <v>5</v>
      </c>
      <c r="B3" s="11">
        <f>'[1]Style Summary Cover Page'!B3</f>
        <v>45376</v>
      </c>
      <c r="C3" s="12" t="s">
        <v>6</v>
      </c>
      <c r="D3" s="6" t="str">
        <f>'[1]Style Summary Cover Page'!D3</f>
        <v>NATASHIA</v>
      </c>
      <c r="E3" s="6"/>
      <c r="F3" s="13"/>
      <c r="G3" s="14"/>
      <c r="H3" s="15"/>
      <c r="I3" s="46"/>
      <c r="J3" s="47"/>
      <c r="K3" s="48"/>
    </row>
    <row r="4" s="1" customFormat="1" ht="16.25" customHeight="1" spans="1:11">
      <c r="A4" s="5" t="s">
        <v>7</v>
      </c>
      <c r="B4" s="6" t="str">
        <f>'[1]Style Summary Cover Page'!B4</f>
        <v>CORE</v>
      </c>
      <c r="C4" s="12" t="s">
        <v>9</v>
      </c>
      <c r="D4" s="6" t="str">
        <f>'[1]Style Summary Cover Page'!D4</f>
        <v>SEAN</v>
      </c>
      <c r="E4" s="6"/>
      <c r="F4" s="16"/>
      <c r="G4" s="17"/>
      <c r="H4" s="18"/>
      <c r="I4" s="49"/>
      <c r="J4" s="50"/>
      <c r="K4" s="51"/>
    </row>
    <row r="5" s="1" customFormat="1" ht="16.25" customHeight="1" spans="1:11">
      <c r="A5" s="5" t="s">
        <v>15</v>
      </c>
      <c r="B5" s="6" t="str">
        <f>'[1]Style Summary Cover Page'!B5</f>
        <v>CORE</v>
      </c>
      <c r="C5" s="12" t="s">
        <v>17</v>
      </c>
      <c r="D5" s="6" t="str">
        <f>'[1]Style Summary Cover Page'!D5</f>
        <v>1X</v>
      </c>
      <c r="E5" s="6"/>
      <c r="F5" s="8"/>
      <c r="G5" s="9" t="s">
        <v>59</v>
      </c>
      <c r="H5" s="10"/>
      <c r="I5" s="43"/>
      <c r="J5" s="44" t="s">
        <v>60</v>
      </c>
      <c r="K5" s="45"/>
    </row>
    <row r="6" s="1" customFormat="1" ht="16.25" customHeight="1" spans="1:11">
      <c r="A6" s="19" t="s">
        <v>17</v>
      </c>
      <c r="B6" s="6" t="str">
        <f>'[1]Style Summary Cover Page'!B6</f>
        <v>0X-3X</v>
      </c>
      <c r="C6" s="20" t="s">
        <v>61</v>
      </c>
      <c r="D6" s="6" t="str">
        <f>'[1]Style Summary Cover Page'!D6</f>
        <v>WHITE</v>
      </c>
      <c r="E6" s="6"/>
      <c r="F6" s="16"/>
      <c r="G6" s="17"/>
      <c r="H6" s="18"/>
      <c r="I6" s="49"/>
      <c r="J6" s="50"/>
      <c r="K6" s="51"/>
    </row>
    <row r="7" s="1" customFormat="1" ht="16.25" customHeight="1" spans="1:11">
      <c r="A7" s="21" t="s">
        <v>19</v>
      </c>
      <c r="B7" s="21"/>
      <c r="C7" s="21"/>
      <c r="D7" s="21"/>
      <c r="E7" s="22"/>
      <c r="F7" s="23"/>
      <c r="G7" s="24" t="s">
        <v>20</v>
      </c>
      <c r="H7" s="25" t="s">
        <v>62</v>
      </c>
      <c r="I7" s="52" t="s">
        <v>63</v>
      </c>
      <c r="J7" s="52" t="s">
        <v>64</v>
      </c>
      <c r="K7" s="52" t="s">
        <v>65</v>
      </c>
    </row>
    <row r="8" s="1" customFormat="1" customHeight="1" spans="1:11">
      <c r="A8" s="26"/>
      <c r="B8" s="26"/>
      <c r="C8" s="26"/>
      <c r="D8" s="26"/>
      <c r="E8" s="27"/>
      <c r="F8" s="27"/>
      <c r="G8" s="28"/>
      <c r="H8" s="29"/>
      <c r="I8" s="53"/>
      <c r="J8" s="53"/>
      <c r="K8" s="53"/>
    </row>
    <row r="9" s="1" customFormat="1" ht="20" customHeight="1" spans="1:11">
      <c r="A9" s="30" t="str">
        <f>'[1]SPEC SHEET'!A11</f>
        <v>FRONT BODICE LENGTH FROM HPS/STRAP JOIN SEAM TO WAIST SEAM</v>
      </c>
      <c r="B9" s="31"/>
      <c r="C9" s="31"/>
      <c r="D9" s="31"/>
      <c r="E9" s="32"/>
      <c r="F9" s="33" t="s">
        <v>66</v>
      </c>
      <c r="G9" s="34">
        <v>0.125</v>
      </c>
      <c r="H9" s="54">
        <f>I9-0.375</f>
        <v>10.875</v>
      </c>
      <c r="I9" s="59">
        <v>11.25</v>
      </c>
      <c r="J9" s="60">
        <f>SUM(I9+0.375)</f>
        <v>11.625</v>
      </c>
      <c r="K9" s="60">
        <f>SUM(J9+0.375)</f>
        <v>12</v>
      </c>
    </row>
    <row r="10" s="1" customFormat="1" ht="20" customHeight="1" spans="1:11">
      <c r="A10" s="30" t="str">
        <f>'[1]SPEC SHEET'!A12</f>
        <v>BODICE SIDE SEAM LENGTH TO WAIST SEAM</v>
      </c>
      <c r="B10" s="31"/>
      <c r="C10" s="31"/>
      <c r="D10" s="31"/>
      <c r="E10" s="32"/>
      <c r="F10" s="36" t="s">
        <v>67</v>
      </c>
      <c r="G10" s="34">
        <v>0.125</v>
      </c>
      <c r="H10" s="54">
        <f>I10-0.125</f>
        <v>6.125</v>
      </c>
      <c r="I10" s="59">
        <v>6.25</v>
      </c>
      <c r="J10" s="60">
        <f>SUM(I10+0.125)</f>
        <v>6.375</v>
      </c>
      <c r="K10" s="60">
        <f>SUM(J10+0.125)</f>
        <v>6.5</v>
      </c>
    </row>
    <row r="11" s="1" customFormat="1" ht="20" customHeight="1" spans="1:11">
      <c r="A11" s="30" t="str">
        <f>'[1]SPEC SHEET'!A13</f>
        <v>BODICE CENTER BACK LENGTH TO WAIST SEAM</v>
      </c>
      <c r="B11" s="31"/>
      <c r="C11" s="31"/>
      <c r="D11" s="31"/>
      <c r="E11" s="32"/>
      <c r="F11" s="33" t="s">
        <v>68</v>
      </c>
      <c r="G11" s="34">
        <v>0.125</v>
      </c>
      <c r="H11" s="54">
        <f>I11-0.125</f>
        <v>6.375</v>
      </c>
      <c r="I11" s="59">
        <v>6.5</v>
      </c>
      <c r="J11" s="60">
        <f>SUM(I11+0.125)</f>
        <v>6.625</v>
      </c>
      <c r="K11" s="60">
        <f>SUM(J11+0.125)</f>
        <v>6.75</v>
      </c>
    </row>
    <row r="12" s="1" customFormat="1" ht="20" customHeight="1" spans="1:11">
      <c r="A12" s="30" t="str">
        <f>'[1]SPEC SHEET'!A14</f>
        <v>SKIRT FRONT LENGTH FROM WAIST SEAM  TO HEM EDGE AT CF</v>
      </c>
      <c r="B12" s="31"/>
      <c r="C12" s="31"/>
      <c r="D12" s="31"/>
      <c r="E12" s="32"/>
      <c r="F12" s="33" t="s">
        <v>69</v>
      </c>
      <c r="G12" s="37">
        <v>0.25</v>
      </c>
      <c r="H12" s="55">
        <f t="shared" ref="H12:H15" si="0">I12-0.25</f>
        <v>17.5</v>
      </c>
      <c r="I12" s="59">
        <v>17.75</v>
      </c>
      <c r="J12" s="60">
        <f t="shared" ref="J12:J15" si="1">SUM(I12+0.25)</f>
        <v>18</v>
      </c>
      <c r="K12" s="60">
        <f t="shared" ref="K12:K15" si="2">SUM(J12+0.25)</f>
        <v>18.25</v>
      </c>
    </row>
    <row r="13" s="1" customFormat="1" ht="20" customHeight="1" spans="1:11">
      <c r="A13" s="30" t="str">
        <f>'[1]SPEC SHEET'!A15</f>
        <v>SKIRT SIDE SEAM  DROP FROM WAIST SEAM  TO HEM EDGE AT SS STRAIGHT</v>
      </c>
      <c r="B13" s="31"/>
      <c r="C13" s="31"/>
      <c r="D13" s="31"/>
      <c r="E13" s="32"/>
      <c r="F13" s="33" t="s">
        <v>70</v>
      </c>
      <c r="G13" s="37">
        <v>0.25</v>
      </c>
      <c r="H13" s="55">
        <f t="shared" si="0"/>
        <v>17.875</v>
      </c>
      <c r="I13" s="59">
        <v>18.125</v>
      </c>
      <c r="J13" s="60">
        <f t="shared" si="1"/>
        <v>18.375</v>
      </c>
      <c r="K13" s="60">
        <f t="shared" si="2"/>
        <v>18.625</v>
      </c>
    </row>
    <row r="14" s="1" customFormat="1" ht="20" customHeight="1" spans="1:11">
      <c r="A14" s="30" t="str">
        <f>'[1]SPEC SHEET'!A16</f>
        <v>SKIRT BACK  LENGTH FROM WAIST SEAM  TO HEM EDGE AT CB SEAM</v>
      </c>
      <c r="B14" s="31"/>
      <c r="C14" s="31"/>
      <c r="D14" s="31"/>
      <c r="E14" s="32"/>
      <c r="F14" s="33" t="s">
        <v>33</v>
      </c>
      <c r="G14" s="37">
        <v>0.25</v>
      </c>
      <c r="H14" s="55">
        <f t="shared" si="0"/>
        <v>17.75</v>
      </c>
      <c r="I14" s="59">
        <v>18</v>
      </c>
      <c r="J14" s="60">
        <f t="shared" si="1"/>
        <v>18.25</v>
      </c>
      <c r="K14" s="60">
        <f t="shared" si="2"/>
        <v>18.5</v>
      </c>
    </row>
    <row r="15" s="1" customFormat="1" ht="20" customHeight="1" spans="1:11">
      <c r="A15" s="30" t="str">
        <f>'[1]SPEC SHEET'!A17</f>
        <v>"NECK" WIDTH/ DISTANCE BETWEEN HPS/STRAP JOIN SEAMS</v>
      </c>
      <c r="B15" s="31"/>
      <c r="C15" s="31"/>
      <c r="D15" s="31"/>
      <c r="E15" s="32"/>
      <c r="F15" s="33" t="s">
        <v>71</v>
      </c>
      <c r="G15" s="38">
        <v>0.125</v>
      </c>
      <c r="H15" s="56">
        <f t="shared" si="0"/>
        <v>15.125</v>
      </c>
      <c r="I15" s="61">
        <v>15.375</v>
      </c>
      <c r="J15" s="60">
        <f t="shared" si="1"/>
        <v>15.625</v>
      </c>
      <c r="K15" s="60">
        <f t="shared" si="2"/>
        <v>15.875</v>
      </c>
    </row>
    <row r="16" s="1" customFormat="1" ht="20" customHeight="1" spans="1:11">
      <c r="A16" s="30" t="str">
        <f>'[1]SPEC SHEET'!A18</f>
        <v>FRONT ARMHOLE  TOP EDGE ALONG SEAM (HALF) FROM SS TO STRAP JOIN</v>
      </c>
      <c r="B16" s="31"/>
      <c r="C16" s="31"/>
      <c r="D16" s="31"/>
      <c r="E16" s="32"/>
      <c r="F16" s="33" t="s">
        <v>72</v>
      </c>
      <c r="G16" s="39">
        <v>0.125</v>
      </c>
      <c r="H16" s="57">
        <f>I16-0.375</f>
        <v>6.375</v>
      </c>
      <c r="I16" s="61">
        <v>6.75</v>
      </c>
      <c r="J16" s="58">
        <f>I16+0.375</f>
        <v>7.125</v>
      </c>
      <c r="K16" s="58">
        <f>J16+0.375</f>
        <v>7.5</v>
      </c>
    </row>
    <row r="17" s="1" customFormat="1" ht="20" customHeight="1" spans="1:11">
      <c r="A17" s="30" t="str">
        <f>'[1]SPEC SHEET'!A19</f>
        <v>BACK TOP EDGE ALONG SEAM (HALF)</v>
      </c>
      <c r="B17" s="31"/>
      <c r="C17" s="31"/>
      <c r="D17" s="31"/>
      <c r="E17" s="32"/>
      <c r="F17" s="33" t="s">
        <v>73</v>
      </c>
      <c r="G17" s="37">
        <v>0.25</v>
      </c>
      <c r="H17" s="55">
        <f>I17-0.625</f>
        <v>9.875</v>
      </c>
      <c r="I17" s="61">
        <v>10.5</v>
      </c>
      <c r="J17" s="62">
        <f>SUM(I17+0.625)</f>
        <v>11.125</v>
      </c>
      <c r="K17" s="62">
        <f>SUM(J17+0.625)</f>
        <v>11.75</v>
      </c>
    </row>
    <row r="18" s="1" customFormat="1" ht="20" customHeight="1" spans="1:11">
      <c r="A18" s="30" t="str">
        <f>'[1]SPEC SHEET'!A20</f>
        <v>CHEST CIRCUMFERENCE AT APEX FROM CF TO CB ALONG NATURAL CURVES</v>
      </c>
      <c r="B18" s="31"/>
      <c r="C18" s="31"/>
      <c r="D18" s="31"/>
      <c r="E18" s="32"/>
      <c r="F18" s="33" t="s">
        <v>74</v>
      </c>
      <c r="G18" s="37">
        <v>0.25</v>
      </c>
      <c r="H18" s="55">
        <f t="shared" ref="H18:H22" si="3">I18-2</f>
        <v>43</v>
      </c>
      <c r="I18" s="61">
        <v>45</v>
      </c>
      <c r="J18" s="62">
        <f t="shared" ref="J18:J22" si="4">SUM(I18+2.5)</f>
        <v>47.5</v>
      </c>
      <c r="K18" s="62">
        <f t="shared" ref="K18:K22" si="5">SUM(J18+2.5)</f>
        <v>50</v>
      </c>
    </row>
    <row r="19" s="1" customFormat="1" ht="20" customHeight="1" spans="1:11">
      <c r="A19" s="30" t="str">
        <f>'[1]SPEC SHEET'!A21</f>
        <v>WAIST AT WAIST SEAM STRAIGHT SS TO SS</v>
      </c>
      <c r="B19" s="31"/>
      <c r="C19" s="31"/>
      <c r="D19" s="31"/>
      <c r="E19" s="32"/>
      <c r="F19" s="33" t="s">
        <v>37</v>
      </c>
      <c r="G19" s="37">
        <v>0.25</v>
      </c>
      <c r="H19" s="55">
        <f t="shared" si="3"/>
        <v>40</v>
      </c>
      <c r="I19" s="59">
        <v>42</v>
      </c>
      <c r="J19" s="62">
        <f t="shared" si="4"/>
        <v>44.5</v>
      </c>
      <c r="K19" s="62">
        <f t="shared" si="5"/>
        <v>47</v>
      </c>
    </row>
    <row r="20" s="1" customFormat="1" ht="20" customHeight="1" spans="1:11">
      <c r="A20" s="30" t="str">
        <f>'[1]SPEC SHEET'!A22</f>
        <v>HIP WIDTH (9.5" BELOW WAIST JOIN SEAM) - STRAIGHT</v>
      </c>
      <c r="B20" s="31"/>
      <c r="C20" s="31"/>
      <c r="D20" s="31"/>
      <c r="E20" s="32"/>
      <c r="F20" s="33" t="s">
        <v>75</v>
      </c>
      <c r="G20" s="37">
        <v>0.25</v>
      </c>
      <c r="H20" s="55">
        <f t="shared" si="3"/>
        <v>51.5</v>
      </c>
      <c r="I20" s="59">
        <v>53.5</v>
      </c>
      <c r="J20" s="62">
        <f t="shared" si="4"/>
        <v>56</v>
      </c>
      <c r="K20" s="62">
        <f t="shared" si="5"/>
        <v>58.5</v>
      </c>
    </row>
    <row r="21" s="1" customFormat="1" ht="20" customHeight="1" spans="1:11">
      <c r="A21" s="30" t="str">
        <f>'[1]SPEC SHEET'!A23</f>
        <v>SWEEP SKIRT - STRAIGHT (SELF)- SS TO SS, STRAIGHT</v>
      </c>
      <c r="B21" s="31"/>
      <c r="C21" s="31"/>
      <c r="D21" s="31"/>
      <c r="E21" s="32"/>
      <c r="F21" s="33" t="s">
        <v>76</v>
      </c>
      <c r="G21" s="37">
        <v>0.25</v>
      </c>
      <c r="H21" s="55">
        <f t="shared" si="3"/>
        <v>53.5</v>
      </c>
      <c r="I21" s="59">
        <v>55.5</v>
      </c>
      <c r="J21" s="62">
        <f t="shared" si="4"/>
        <v>58</v>
      </c>
      <c r="K21" s="62">
        <f t="shared" si="5"/>
        <v>60.5</v>
      </c>
    </row>
    <row r="22" s="1" customFormat="1" ht="20" customHeight="1" spans="1:11">
      <c r="A22" s="30" t="str">
        <f>'[1]SPEC SHEET'!A24</f>
        <v>SWEEP SKIRT - STRAIGHT (LINING)</v>
      </c>
      <c r="B22" s="31"/>
      <c r="C22" s="31"/>
      <c r="D22" s="31"/>
      <c r="E22" s="32"/>
      <c r="F22" s="33" t="s">
        <v>77</v>
      </c>
      <c r="G22" s="37">
        <v>0.25</v>
      </c>
      <c r="H22" s="55">
        <f t="shared" si="3"/>
        <v>53</v>
      </c>
      <c r="I22" s="59">
        <v>55</v>
      </c>
      <c r="J22" s="62">
        <f t="shared" si="4"/>
        <v>57.5</v>
      </c>
      <c r="K22" s="62">
        <f t="shared" si="5"/>
        <v>60</v>
      </c>
    </row>
    <row r="23" s="1" customFormat="1" ht="20" customHeight="1" spans="1:11">
      <c r="A23" s="30" t="str">
        <f>'[1]SPEC SHEET'!A25</f>
        <v>SHOULDER STRAP LENGTH</v>
      </c>
      <c r="B23" s="31"/>
      <c r="C23" s="31"/>
      <c r="D23" s="31"/>
      <c r="E23" s="32"/>
      <c r="F23" s="33" t="s">
        <v>45</v>
      </c>
      <c r="G23" s="34">
        <v>0.125</v>
      </c>
      <c r="H23" s="54">
        <f t="shared" ref="H23:H27" si="6">I23</f>
        <v>14.5</v>
      </c>
      <c r="I23" s="61">
        <v>14.5</v>
      </c>
      <c r="J23" s="60">
        <f>SUM(I23+0)</f>
        <v>14.5</v>
      </c>
      <c r="K23" s="60">
        <f>SUM(J23+0)</f>
        <v>14.5</v>
      </c>
    </row>
    <row r="24" s="1" customFormat="1" ht="20" customHeight="1" spans="1:11">
      <c r="A24" s="30" t="str">
        <f>'[1]SPEC SHEET'!A26</f>
        <v>ADJUSTABLE RANGE LENGTH</v>
      </c>
      <c r="B24" s="31"/>
      <c r="C24" s="31"/>
      <c r="D24" s="31"/>
      <c r="E24" s="32"/>
      <c r="F24" s="33" t="s">
        <v>78</v>
      </c>
      <c r="G24" s="40">
        <v>0.125</v>
      </c>
      <c r="H24" s="58">
        <f t="shared" si="6"/>
        <v>2.5</v>
      </c>
      <c r="I24" s="59">
        <v>2.5</v>
      </c>
      <c r="J24" s="58">
        <f t="shared" ref="J24:J27" si="7">I24</f>
        <v>2.5</v>
      </c>
      <c r="K24" s="58">
        <f t="shared" ref="K24:K27" si="8">J24</f>
        <v>2.5</v>
      </c>
    </row>
    <row r="25" s="1" customFormat="1" ht="20" customHeight="1" spans="1:11">
      <c r="A25" s="30" t="str">
        <f>'[1]SPEC SHEET'!A27</f>
        <v>ZIPPER LENGTH</v>
      </c>
      <c r="B25" s="31"/>
      <c r="C25" s="31"/>
      <c r="D25" s="31"/>
      <c r="E25" s="32"/>
      <c r="F25" s="41" t="s">
        <v>49</v>
      </c>
      <c r="G25" s="34">
        <v>0.25</v>
      </c>
      <c r="H25" s="54">
        <f>I25-0.5</f>
        <v>12</v>
      </c>
      <c r="I25" s="63">
        <v>12.5</v>
      </c>
      <c r="J25" s="62">
        <f>SUM(I25+0.5)</f>
        <v>13</v>
      </c>
      <c r="K25" s="62">
        <f>SUM(J25+0)</f>
        <v>13</v>
      </c>
    </row>
    <row r="26" s="1" customFormat="1" ht="20" customHeight="1" spans="1:11">
      <c r="A26" s="30" t="str">
        <f>'[1]SPEC SHEET'!A28</f>
        <v>LINING DIFFERENCE FROM SELF</v>
      </c>
      <c r="B26" s="31"/>
      <c r="C26" s="31"/>
      <c r="D26" s="31"/>
      <c r="E26" s="32"/>
      <c r="F26" s="42" t="s">
        <v>51</v>
      </c>
      <c r="G26" s="40">
        <v>0</v>
      </c>
      <c r="H26" s="58">
        <f t="shared" si="6"/>
        <v>1</v>
      </c>
      <c r="I26" s="64">
        <v>1</v>
      </c>
      <c r="J26" s="58">
        <f t="shared" si="7"/>
        <v>1</v>
      </c>
      <c r="K26" s="58">
        <f t="shared" si="8"/>
        <v>1</v>
      </c>
    </row>
    <row r="27" s="1" customFormat="1" ht="20" customHeight="1" spans="1:11">
      <c r="A27" s="30" t="str">
        <f>'[1]SPEC SHEET'!A29</f>
        <v>HEM HEIGHT</v>
      </c>
      <c r="B27" s="31"/>
      <c r="C27" s="31"/>
      <c r="D27" s="31"/>
      <c r="E27" s="32"/>
      <c r="F27" s="42" t="s">
        <v>53</v>
      </c>
      <c r="G27" s="40">
        <v>0</v>
      </c>
      <c r="H27" s="58">
        <f t="shared" si="6"/>
        <v>0.125</v>
      </c>
      <c r="I27" s="64">
        <v>0.125</v>
      </c>
      <c r="J27" s="58">
        <f t="shared" si="7"/>
        <v>0.125</v>
      </c>
      <c r="K27" s="58">
        <f t="shared" si="8"/>
        <v>0.125</v>
      </c>
    </row>
  </sheetData>
  <mergeCells count="36">
    <mergeCell ref="A1:C1"/>
    <mergeCell ref="G1:K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G7:G8"/>
    <mergeCell ref="H7:H8"/>
    <mergeCell ref="I7:I8"/>
    <mergeCell ref="J7:J8"/>
    <mergeCell ref="K7:K8"/>
    <mergeCell ref="G2:I4"/>
    <mergeCell ref="J2:K4"/>
    <mergeCell ref="G5:I6"/>
    <mergeCell ref="J5:K6"/>
    <mergeCell ref="A7:E8"/>
  </mergeCells>
  <conditionalFormatting sqref="K25">
    <cfRule type="notContainsBlanks" dxfId="0" priority="1">
      <formula>LEN(TRIM(K25))&gt;0</formula>
    </cfRule>
  </conditionalFormatting>
  <conditionalFormatting sqref="N9:N16 R9:R16">
    <cfRule type="notContainsBlanks" dxfId="0" priority="4">
      <formula>LEN(TRIM(N9))&gt;0</formula>
    </cfRule>
  </conditionalFormatting>
  <conditionalFormatting sqref="G12:H14">
    <cfRule type="notContainsBlanks" dxfId="0" priority="3">
      <formula>LEN(TRIM(G12))&gt;0</formula>
    </cfRule>
  </conditionalFormatting>
  <conditionalFormatting sqref="G17:H22">
    <cfRule type="notContainsBlanks" dxfId="0" priority="2">
      <formula>LEN(TRIM(G17))&gt;0</formula>
    </cfRule>
  </conditionalFormatting>
  <pageMargins left="0.7" right="0.7" top="0.75" bottom="0.75" header="0.3" footer="0.3"/>
  <pageSetup paperSize="9" scale="79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Normal="100" topLeftCell="A5" workbookViewId="0">
      <selection activeCell="M22" sqref="M22"/>
    </sheetView>
  </sheetViews>
  <sheetFormatPr defaultColWidth="11.9469026548673" defaultRowHeight="15" customHeight="1"/>
  <cols>
    <col min="1" max="1" width="18.6548672566372" style="1" customWidth="1"/>
    <col min="2" max="2" width="18.8495575221239" style="1" customWidth="1"/>
    <col min="3" max="3" width="20.0530973451327" style="1" customWidth="1"/>
    <col min="4" max="4" width="15.6017699115044" style="1" customWidth="1"/>
    <col min="5" max="5" width="10.8230088495575" style="1" customWidth="1"/>
    <col min="6" max="6" width="37.5044247787611" style="1" customWidth="1"/>
    <col min="7" max="7" width="9.55752212389381" style="1" customWidth="1"/>
    <col min="8" max="8" width="9.21238938053097" style="1" customWidth="1"/>
    <col min="9" max="10" width="9.55752212389381" style="1" customWidth="1"/>
    <col min="11" max="13" width="9.04424778761062" style="1" customWidth="1"/>
    <col min="14" max="14" width="5.6283185840708" style="1" customWidth="1"/>
    <col min="15" max="17" width="9.04424778761062" style="1" customWidth="1"/>
    <col min="18" max="18" width="6.82300884955752" style="1" customWidth="1"/>
    <col min="19" max="19" width="10.7522123893805" style="1" customWidth="1"/>
    <col min="20" max="20" width="30.3716814159292" style="1" customWidth="1"/>
    <col min="21" max="27" width="12.6283185840708" style="1" customWidth="1"/>
    <col min="28" max="16384" width="11.9469026548673" style="1"/>
  </cols>
  <sheetData>
    <row r="1" s="1" customFormat="1" ht="30" customHeight="1" spans="1:11">
      <c r="A1" s="2" t="s">
        <v>54</v>
      </c>
      <c r="B1" s="2"/>
      <c r="C1" s="2"/>
      <c r="D1" s="3" t="s">
        <v>55</v>
      </c>
      <c r="E1" s="3" t="str">
        <f>'[1]Style Summary Cover Page'!E1</f>
        <v>BG7161</v>
      </c>
      <c r="F1" s="3"/>
      <c r="G1" s="4"/>
      <c r="H1" s="4"/>
      <c r="I1" s="4"/>
      <c r="J1" s="4"/>
      <c r="K1" s="4"/>
    </row>
    <row r="2" s="1" customFormat="1" ht="16.25" customHeight="1" spans="1:11">
      <c r="A2" s="5" t="s">
        <v>1</v>
      </c>
      <c r="B2" s="6" t="str">
        <f>'[1]Style Summary Cover Page'!B2</f>
        <v>LYDIA MINI DRESS</v>
      </c>
      <c r="C2" s="7" t="s">
        <v>56</v>
      </c>
      <c r="D2" s="6" t="str">
        <f>'[1]Style Summary Cover Page'!D2</f>
        <v>SARAH PUNTER</v>
      </c>
      <c r="E2" s="6"/>
      <c r="F2" s="8"/>
      <c r="G2" s="9" t="s">
        <v>57</v>
      </c>
      <c r="H2" s="10"/>
      <c r="I2" s="43"/>
      <c r="J2" s="44" t="s">
        <v>58</v>
      </c>
      <c r="K2" s="45"/>
    </row>
    <row r="3" s="1" customFormat="1" ht="16.25" customHeight="1" spans="1:11">
      <c r="A3" s="5" t="s">
        <v>5</v>
      </c>
      <c r="B3" s="11">
        <f>'[1]Style Summary Cover Page'!B3</f>
        <v>45376</v>
      </c>
      <c r="C3" s="12" t="s">
        <v>6</v>
      </c>
      <c r="D3" s="6" t="str">
        <f>'[1]Style Summary Cover Page'!D3</f>
        <v>NATASHIA</v>
      </c>
      <c r="E3" s="6"/>
      <c r="F3" s="13"/>
      <c r="G3" s="14"/>
      <c r="H3" s="15"/>
      <c r="I3" s="46"/>
      <c r="J3" s="47"/>
      <c r="K3" s="48"/>
    </row>
    <row r="4" s="1" customFormat="1" ht="16.25" customHeight="1" spans="1:11">
      <c r="A4" s="5" t="s">
        <v>7</v>
      </c>
      <c r="B4" s="6" t="str">
        <f>'[1]Style Summary Cover Page'!B4</f>
        <v>CORE</v>
      </c>
      <c r="C4" s="12" t="s">
        <v>9</v>
      </c>
      <c r="D4" s="6" t="str">
        <f>'[1]Style Summary Cover Page'!D4</f>
        <v>SEAN</v>
      </c>
      <c r="E4" s="6"/>
      <c r="F4" s="16"/>
      <c r="G4" s="17"/>
      <c r="H4" s="18"/>
      <c r="I4" s="49"/>
      <c r="J4" s="50"/>
      <c r="K4" s="51"/>
    </row>
    <row r="5" s="1" customFormat="1" ht="16.25" customHeight="1" spans="1:11">
      <c r="A5" s="5" t="s">
        <v>15</v>
      </c>
      <c r="B5" s="6" t="str">
        <f>'[1]Style Summary Cover Page'!B5</f>
        <v>CORE</v>
      </c>
      <c r="C5" s="12" t="s">
        <v>17</v>
      </c>
      <c r="D5" s="6" t="str">
        <f>'[1]Style Summary Cover Page'!D5</f>
        <v>1X</v>
      </c>
      <c r="E5" s="6"/>
      <c r="F5" s="8"/>
      <c r="G5" s="9" t="s">
        <v>59</v>
      </c>
      <c r="H5" s="10"/>
      <c r="I5" s="43"/>
      <c r="J5" s="44" t="s">
        <v>60</v>
      </c>
      <c r="K5" s="45"/>
    </row>
    <row r="6" s="1" customFormat="1" ht="16.25" customHeight="1" spans="1:11">
      <c r="A6" s="19" t="s">
        <v>17</v>
      </c>
      <c r="B6" s="6" t="str">
        <f>'[1]Style Summary Cover Page'!B6</f>
        <v>0X-3X</v>
      </c>
      <c r="C6" s="20" t="s">
        <v>61</v>
      </c>
      <c r="D6" s="6" t="str">
        <f>'[1]Style Summary Cover Page'!D6</f>
        <v>WHITE</v>
      </c>
      <c r="E6" s="6"/>
      <c r="F6" s="16"/>
      <c r="G6" s="17"/>
      <c r="H6" s="18"/>
      <c r="I6" s="49"/>
      <c r="J6" s="50"/>
      <c r="K6" s="51"/>
    </row>
    <row r="7" s="1" customFormat="1" ht="16.25" customHeight="1" spans="1:11">
      <c r="A7" s="21" t="s">
        <v>19</v>
      </c>
      <c r="B7" s="21"/>
      <c r="C7" s="21"/>
      <c r="D7" s="21"/>
      <c r="E7" s="22"/>
      <c r="F7" s="23"/>
      <c r="G7" s="24" t="s">
        <v>20</v>
      </c>
      <c r="H7" s="25" t="s">
        <v>62</v>
      </c>
      <c r="I7" s="52" t="s">
        <v>63</v>
      </c>
      <c r="J7" s="52" t="s">
        <v>64</v>
      </c>
      <c r="K7" s="52" t="s">
        <v>65</v>
      </c>
    </row>
    <row r="8" s="1" customFormat="1" customHeight="1" spans="1:11">
      <c r="A8" s="26"/>
      <c r="B8" s="26"/>
      <c r="C8" s="26"/>
      <c r="D8" s="26"/>
      <c r="E8" s="27"/>
      <c r="F8" s="27"/>
      <c r="G8" s="28"/>
      <c r="H8" s="29"/>
      <c r="I8" s="53"/>
      <c r="J8" s="53"/>
      <c r="K8" s="53"/>
    </row>
    <row r="9" s="1" customFormat="1" ht="20" customHeight="1" spans="1:11">
      <c r="A9" s="30" t="str">
        <f>'[1]SPEC SHEET'!A11</f>
        <v>FRONT BODICE LENGTH FROM HPS/STRAP JOIN SEAM TO WAIST SEAM</v>
      </c>
      <c r="B9" s="31"/>
      <c r="C9" s="31"/>
      <c r="D9" s="31"/>
      <c r="E9" s="32"/>
      <c r="F9" s="33" t="s">
        <v>66</v>
      </c>
      <c r="G9" s="34">
        <v>0.125</v>
      </c>
      <c r="H9" s="35">
        <f>'1X-3X'!H9*2.54</f>
        <v>27.6225</v>
      </c>
      <c r="I9" s="35">
        <f>'1X-3X'!I9*2.54</f>
        <v>28.575</v>
      </c>
      <c r="J9" s="35">
        <f>'1X-3X'!J9*2.54</f>
        <v>29.5275</v>
      </c>
      <c r="K9" s="35">
        <f>'1X-3X'!K9*2.54</f>
        <v>30.48</v>
      </c>
    </row>
    <row r="10" s="1" customFormat="1" ht="20" customHeight="1" spans="1:11">
      <c r="A10" s="30" t="str">
        <f>'[1]SPEC SHEET'!A12</f>
        <v>BODICE SIDE SEAM LENGTH TO WAIST SEAM</v>
      </c>
      <c r="B10" s="31"/>
      <c r="C10" s="31"/>
      <c r="D10" s="31"/>
      <c r="E10" s="32"/>
      <c r="F10" s="36" t="s">
        <v>67</v>
      </c>
      <c r="G10" s="34">
        <v>0.125</v>
      </c>
      <c r="H10" s="35">
        <f>'1X-3X'!H10*2.54</f>
        <v>15.5575</v>
      </c>
      <c r="I10" s="35">
        <f>'1X-3X'!I10*2.54</f>
        <v>15.875</v>
      </c>
      <c r="J10" s="35">
        <f>'1X-3X'!J10*2.54</f>
        <v>16.1925</v>
      </c>
      <c r="K10" s="35">
        <f>'1X-3X'!K10*2.54</f>
        <v>16.51</v>
      </c>
    </row>
    <row r="11" s="1" customFormat="1" ht="20" customHeight="1" spans="1:11">
      <c r="A11" s="30" t="str">
        <f>'[1]SPEC SHEET'!A13</f>
        <v>BODICE CENTER BACK LENGTH TO WAIST SEAM</v>
      </c>
      <c r="B11" s="31"/>
      <c r="C11" s="31"/>
      <c r="D11" s="31"/>
      <c r="E11" s="32"/>
      <c r="F11" s="33" t="s">
        <v>68</v>
      </c>
      <c r="G11" s="34">
        <v>0.125</v>
      </c>
      <c r="H11" s="35">
        <f>'1X-3X'!H11*2.54</f>
        <v>16.1925</v>
      </c>
      <c r="I11" s="35">
        <f>'1X-3X'!I11*2.54</f>
        <v>16.51</v>
      </c>
      <c r="J11" s="35">
        <f>'1X-3X'!J11*2.54</f>
        <v>16.8275</v>
      </c>
      <c r="K11" s="35">
        <f>'1X-3X'!K11*2.54</f>
        <v>17.145</v>
      </c>
    </row>
    <row r="12" s="1" customFormat="1" ht="20" customHeight="1" spans="1:11">
      <c r="A12" s="30" t="str">
        <f>'[1]SPEC SHEET'!A14</f>
        <v>SKIRT FRONT LENGTH FROM WAIST SEAM  TO HEM EDGE AT CF</v>
      </c>
      <c r="B12" s="31"/>
      <c r="C12" s="31"/>
      <c r="D12" s="31"/>
      <c r="E12" s="32"/>
      <c r="F12" s="33" t="s">
        <v>69</v>
      </c>
      <c r="G12" s="37">
        <v>0.25</v>
      </c>
      <c r="H12" s="35">
        <f>'1X-3X'!H12*2.54</f>
        <v>44.45</v>
      </c>
      <c r="I12" s="35">
        <f>'1X-3X'!I12*2.54</f>
        <v>45.085</v>
      </c>
      <c r="J12" s="35">
        <f>'1X-3X'!J12*2.54</f>
        <v>45.72</v>
      </c>
      <c r="K12" s="35">
        <f>'1X-3X'!K12*2.54</f>
        <v>46.355</v>
      </c>
    </row>
    <row r="13" s="1" customFormat="1" ht="20" customHeight="1" spans="1:11">
      <c r="A13" s="30" t="str">
        <f>'[1]SPEC SHEET'!A15</f>
        <v>SKIRT SIDE SEAM  DROP FROM WAIST SEAM  TO HEM EDGE AT SS STRAIGHT</v>
      </c>
      <c r="B13" s="31"/>
      <c r="C13" s="31"/>
      <c r="D13" s="31"/>
      <c r="E13" s="32"/>
      <c r="F13" s="33" t="s">
        <v>70</v>
      </c>
      <c r="G13" s="37">
        <v>0.25</v>
      </c>
      <c r="H13" s="35">
        <f>'1X-3X'!H13*2.54</f>
        <v>45.4025</v>
      </c>
      <c r="I13" s="35">
        <f>'1X-3X'!I13*2.54</f>
        <v>46.0375</v>
      </c>
      <c r="J13" s="35">
        <f>'1X-3X'!J13*2.54</f>
        <v>46.6725</v>
      </c>
      <c r="K13" s="35">
        <f>'1X-3X'!K13*2.54</f>
        <v>47.3075</v>
      </c>
    </row>
    <row r="14" s="1" customFormat="1" ht="20" customHeight="1" spans="1:11">
      <c r="A14" s="30" t="str">
        <f>'[1]SPEC SHEET'!A16</f>
        <v>SKIRT BACK  LENGTH FROM WAIST SEAM  TO HEM EDGE AT CB SEAM</v>
      </c>
      <c r="B14" s="31"/>
      <c r="C14" s="31"/>
      <c r="D14" s="31"/>
      <c r="E14" s="32"/>
      <c r="F14" s="33" t="s">
        <v>33</v>
      </c>
      <c r="G14" s="37">
        <v>0.25</v>
      </c>
      <c r="H14" s="35">
        <f>'1X-3X'!H14*2.54</f>
        <v>45.085</v>
      </c>
      <c r="I14" s="35">
        <f>'1X-3X'!I14*2.54</f>
        <v>45.72</v>
      </c>
      <c r="J14" s="35">
        <f>'1X-3X'!J14*2.54</f>
        <v>46.355</v>
      </c>
      <c r="K14" s="35">
        <f>'1X-3X'!K14*2.54</f>
        <v>46.99</v>
      </c>
    </row>
    <row r="15" s="1" customFormat="1" ht="20" customHeight="1" spans="1:11">
      <c r="A15" s="30" t="str">
        <f>'[1]SPEC SHEET'!A17</f>
        <v>"NECK" WIDTH/ DISTANCE BETWEEN HPS/STRAP JOIN SEAMS</v>
      </c>
      <c r="B15" s="31"/>
      <c r="C15" s="31"/>
      <c r="D15" s="31"/>
      <c r="E15" s="32"/>
      <c r="F15" s="33" t="s">
        <v>71</v>
      </c>
      <c r="G15" s="38">
        <v>0.125</v>
      </c>
      <c r="H15" s="35">
        <f>'1X-3X'!H15*2.54</f>
        <v>38.4175</v>
      </c>
      <c r="I15" s="35">
        <f>'1X-3X'!I15*2.54</f>
        <v>39.0525</v>
      </c>
      <c r="J15" s="35">
        <f>'1X-3X'!J15*2.54</f>
        <v>39.6875</v>
      </c>
      <c r="K15" s="35">
        <f>'1X-3X'!K15*2.54</f>
        <v>40.3225</v>
      </c>
    </row>
    <row r="16" s="1" customFormat="1" ht="20" customHeight="1" spans="1:11">
      <c r="A16" s="30" t="str">
        <f>'[1]SPEC SHEET'!A18</f>
        <v>FRONT ARMHOLE  TOP EDGE ALONG SEAM (HALF) FROM SS TO STRAP JOIN</v>
      </c>
      <c r="B16" s="31"/>
      <c r="C16" s="31"/>
      <c r="D16" s="31"/>
      <c r="E16" s="32"/>
      <c r="F16" s="33" t="s">
        <v>72</v>
      </c>
      <c r="G16" s="39">
        <v>0.125</v>
      </c>
      <c r="H16" s="35">
        <f>'1X-3X'!H16*2.54</f>
        <v>16.1925</v>
      </c>
      <c r="I16" s="35">
        <f>'1X-3X'!I16*2.54</f>
        <v>17.145</v>
      </c>
      <c r="J16" s="35">
        <f>'1X-3X'!J16*2.54</f>
        <v>18.0975</v>
      </c>
      <c r="K16" s="35">
        <f>'1X-3X'!K16*2.54</f>
        <v>19.05</v>
      </c>
    </row>
    <row r="17" s="1" customFormat="1" ht="20" customHeight="1" spans="1:11">
      <c r="A17" s="30" t="str">
        <f>'[1]SPEC SHEET'!A19</f>
        <v>BACK TOP EDGE ALONG SEAM (HALF)</v>
      </c>
      <c r="B17" s="31"/>
      <c r="C17" s="31"/>
      <c r="D17" s="31"/>
      <c r="E17" s="32"/>
      <c r="F17" s="33" t="s">
        <v>73</v>
      </c>
      <c r="G17" s="37">
        <v>0.25</v>
      </c>
      <c r="H17" s="35">
        <f>'1X-3X'!H17*2.54</f>
        <v>25.0825</v>
      </c>
      <c r="I17" s="35">
        <f>'1X-3X'!I17*2.54</f>
        <v>26.67</v>
      </c>
      <c r="J17" s="35">
        <f>'1X-3X'!J17*2.54</f>
        <v>28.2575</v>
      </c>
      <c r="K17" s="35">
        <f>'1X-3X'!K17*2.54</f>
        <v>29.845</v>
      </c>
    </row>
    <row r="18" s="1" customFormat="1" ht="20" customHeight="1" spans="1:11">
      <c r="A18" s="30" t="str">
        <f>'[1]SPEC SHEET'!A20</f>
        <v>CHEST CIRCUMFERENCE AT APEX FROM CF TO CB ALONG NATURAL CURVES</v>
      </c>
      <c r="B18" s="31"/>
      <c r="C18" s="31"/>
      <c r="D18" s="31"/>
      <c r="E18" s="32"/>
      <c r="F18" s="33" t="s">
        <v>74</v>
      </c>
      <c r="G18" s="37">
        <v>0.25</v>
      </c>
      <c r="H18" s="35">
        <f>'1X-3X'!H18*2.54</f>
        <v>109.22</v>
      </c>
      <c r="I18" s="35">
        <f>'1X-3X'!I18*2.54</f>
        <v>114.3</v>
      </c>
      <c r="J18" s="35">
        <f>'1X-3X'!J18*2.54</f>
        <v>120.65</v>
      </c>
      <c r="K18" s="35">
        <f>'1X-3X'!K18*2.54</f>
        <v>127</v>
      </c>
    </row>
    <row r="19" s="1" customFormat="1" ht="20" customHeight="1" spans="1:11">
      <c r="A19" s="30" t="str">
        <f>'[1]SPEC SHEET'!A21</f>
        <v>WAIST AT WAIST SEAM STRAIGHT SS TO SS</v>
      </c>
      <c r="B19" s="31"/>
      <c r="C19" s="31"/>
      <c r="D19" s="31"/>
      <c r="E19" s="32"/>
      <c r="F19" s="33" t="s">
        <v>37</v>
      </c>
      <c r="G19" s="37">
        <v>0.25</v>
      </c>
      <c r="H19" s="35">
        <f>'1X-3X'!H19*2.54</f>
        <v>101.6</v>
      </c>
      <c r="I19" s="35">
        <f>'1X-3X'!I19*2.54</f>
        <v>106.68</v>
      </c>
      <c r="J19" s="35">
        <f>'1X-3X'!J19*2.54</f>
        <v>113.03</v>
      </c>
      <c r="K19" s="35">
        <f>'1X-3X'!K19*2.54</f>
        <v>119.38</v>
      </c>
    </row>
    <row r="20" s="1" customFormat="1" ht="20" customHeight="1" spans="1:11">
      <c r="A20" s="30" t="str">
        <f>'[1]SPEC SHEET'!A22</f>
        <v>HIP WIDTH (9.5" BELOW WAIST JOIN SEAM) - STRAIGHT</v>
      </c>
      <c r="B20" s="31"/>
      <c r="C20" s="31"/>
      <c r="D20" s="31"/>
      <c r="E20" s="32"/>
      <c r="F20" s="33" t="s">
        <v>75</v>
      </c>
      <c r="G20" s="37">
        <v>0.25</v>
      </c>
      <c r="H20" s="35">
        <f>'1X-3X'!H20*2.54</f>
        <v>130.81</v>
      </c>
      <c r="I20" s="35">
        <f>'1X-3X'!I20*2.54</f>
        <v>135.89</v>
      </c>
      <c r="J20" s="35">
        <f>'1X-3X'!J20*2.54</f>
        <v>142.24</v>
      </c>
      <c r="K20" s="35">
        <f>'1X-3X'!K20*2.54</f>
        <v>148.59</v>
      </c>
    </row>
    <row r="21" s="1" customFormat="1" ht="20" customHeight="1" spans="1:11">
      <c r="A21" s="30" t="str">
        <f>'[1]SPEC SHEET'!A23</f>
        <v>SWEEP SKIRT - STRAIGHT (SELF)- SS TO SS, STRAIGHT</v>
      </c>
      <c r="B21" s="31"/>
      <c r="C21" s="31"/>
      <c r="D21" s="31"/>
      <c r="E21" s="32"/>
      <c r="F21" s="33" t="s">
        <v>76</v>
      </c>
      <c r="G21" s="37">
        <v>0.25</v>
      </c>
      <c r="H21" s="35">
        <f>'1X-3X'!H21*2.54</f>
        <v>135.89</v>
      </c>
      <c r="I21" s="35">
        <f>'1X-3X'!I21*2.54</f>
        <v>140.97</v>
      </c>
      <c r="J21" s="35">
        <f>'1X-3X'!J21*2.54</f>
        <v>147.32</v>
      </c>
      <c r="K21" s="35">
        <f>'1X-3X'!K21*2.54</f>
        <v>153.67</v>
      </c>
    </row>
    <row r="22" s="1" customFormat="1" ht="20" customHeight="1" spans="1:11">
      <c r="A22" s="30" t="str">
        <f>'[1]SPEC SHEET'!A24</f>
        <v>SWEEP SKIRT - STRAIGHT (LINING)</v>
      </c>
      <c r="B22" s="31"/>
      <c r="C22" s="31"/>
      <c r="D22" s="31"/>
      <c r="E22" s="32"/>
      <c r="F22" s="33" t="s">
        <v>77</v>
      </c>
      <c r="G22" s="37">
        <v>0.25</v>
      </c>
      <c r="H22" s="35">
        <f>'1X-3X'!H22*2.54</f>
        <v>134.62</v>
      </c>
      <c r="I22" s="35">
        <f>'1X-3X'!I22*2.54</f>
        <v>139.7</v>
      </c>
      <c r="J22" s="35">
        <f>'1X-3X'!J22*2.54</f>
        <v>146.05</v>
      </c>
      <c r="K22" s="35">
        <f>'1X-3X'!K22*2.54</f>
        <v>152.4</v>
      </c>
    </row>
    <row r="23" s="1" customFormat="1" ht="20" customHeight="1" spans="1:11">
      <c r="A23" s="30" t="str">
        <f>'[1]SPEC SHEET'!A25</f>
        <v>SHOULDER STRAP LENGTH</v>
      </c>
      <c r="B23" s="31"/>
      <c r="C23" s="31"/>
      <c r="D23" s="31"/>
      <c r="E23" s="32"/>
      <c r="F23" s="33" t="s">
        <v>45</v>
      </c>
      <c r="G23" s="34">
        <v>0.125</v>
      </c>
      <c r="H23" s="35">
        <f>'1X-3X'!H23*2.54</f>
        <v>36.83</v>
      </c>
      <c r="I23" s="35">
        <f>'1X-3X'!I23*2.54</f>
        <v>36.83</v>
      </c>
      <c r="J23" s="35">
        <f>'1X-3X'!J23*2.54</f>
        <v>36.83</v>
      </c>
      <c r="K23" s="35">
        <f>'1X-3X'!K23*2.54</f>
        <v>36.83</v>
      </c>
    </row>
    <row r="24" s="1" customFormat="1" ht="20" customHeight="1" spans="1:11">
      <c r="A24" s="30" t="str">
        <f>'[1]SPEC SHEET'!A26</f>
        <v>ADJUSTABLE RANGE LENGTH</v>
      </c>
      <c r="B24" s="31"/>
      <c r="C24" s="31"/>
      <c r="D24" s="31"/>
      <c r="E24" s="32"/>
      <c r="F24" s="33" t="s">
        <v>78</v>
      </c>
      <c r="G24" s="40">
        <v>0.125</v>
      </c>
      <c r="H24" s="35">
        <f>'1X-3X'!H24*2.54</f>
        <v>6.35</v>
      </c>
      <c r="I24" s="35">
        <f>'1X-3X'!I24*2.54</f>
        <v>6.35</v>
      </c>
      <c r="J24" s="35">
        <f>'1X-3X'!J24*2.54</f>
        <v>6.35</v>
      </c>
      <c r="K24" s="35">
        <f>'1X-3X'!K24*2.54</f>
        <v>6.35</v>
      </c>
    </row>
    <row r="25" s="1" customFormat="1" ht="20" customHeight="1" spans="1:11">
      <c r="A25" s="30" t="str">
        <f>'[1]SPEC SHEET'!A27</f>
        <v>ZIPPER LENGTH</v>
      </c>
      <c r="B25" s="31"/>
      <c r="C25" s="31"/>
      <c r="D25" s="31"/>
      <c r="E25" s="32"/>
      <c r="F25" s="41" t="s">
        <v>49</v>
      </c>
      <c r="G25" s="34">
        <v>0.25</v>
      </c>
      <c r="H25" s="35">
        <f>'1X-3X'!H25*2.54</f>
        <v>30.48</v>
      </c>
      <c r="I25" s="35">
        <f>'1X-3X'!I25*2.54</f>
        <v>31.75</v>
      </c>
      <c r="J25" s="35">
        <f>'1X-3X'!J25*2.54</f>
        <v>33.02</v>
      </c>
      <c r="K25" s="35">
        <f>'1X-3X'!K25*2.54</f>
        <v>33.02</v>
      </c>
    </row>
    <row r="26" s="1" customFormat="1" ht="20" customHeight="1" spans="1:11">
      <c r="A26" s="30" t="str">
        <f>'[1]SPEC SHEET'!A28</f>
        <v>LINING DIFFERENCE FROM SELF</v>
      </c>
      <c r="B26" s="31"/>
      <c r="C26" s="31"/>
      <c r="D26" s="31"/>
      <c r="E26" s="32"/>
      <c r="F26" s="42" t="s">
        <v>51</v>
      </c>
      <c r="G26" s="40">
        <v>0</v>
      </c>
      <c r="H26" s="35">
        <f>'1X-3X'!H26*2.54</f>
        <v>2.54</v>
      </c>
      <c r="I26" s="35">
        <f>'1X-3X'!I26*2.54</f>
        <v>2.54</v>
      </c>
      <c r="J26" s="35">
        <f>'1X-3X'!J26*2.54</f>
        <v>2.54</v>
      </c>
      <c r="K26" s="35">
        <f>'1X-3X'!K26*2.54</f>
        <v>2.54</v>
      </c>
    </row>
    <row r="27" s="1" customFormat="1" ht="20" customHeight="1" spans="1:11">
      <c r="A27" s="30" t="str">
        <f>'[1]SPEC SHEET'!A29</f>
        <v>HEM HEIGHT</v>
      </c>
      <c r="B27" s="31"/>
      <c r="C27" s="31"/>
      <c r="D27" s="31"/>
      <c r="E27" s="32"/>
      <c r="F27" s="42" t="s">
        <v>53</v>
      </c>
      <c r="G27" s="40">
        <v>0</v>
      </c>
      <c r="H27" s="35">
        <f>'1X-3X'!H27*2.54</f>
        <v>0.3175</v>
      </c>
      <c r="I27" s="35">
        <f>'1X-3X'!I27*2.54</f>
        <v>0.3175</v>
      </c>
      <c r="J27" s="35">
        <f>'1X-3X'!J27*2.54</f>
        <v>0.3175</v>
      </c>
      <c r="K27" s="35">
        <f>'1X-3X'!K27*2.54</f>
        <v>0.3175</v>
      </c>
    </row>
  </sheetData>
  <mergeCells count="36">
    <mergeCell ref="A1:C1"/>
    <mergeCell ref="G1:K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G7:G8"/>
    <mergeCell ref="H7:H8"/>
    <mergeCell ref="I7:I8"/>
    <mergeCell ref="J7:J8"/>
    <mergeCell ref="K7:K8"/>
    <mergeCell ref="G2:I4"/>
    <mergeCell ref="J2:K4"/>
    <mergeCell ref="G5:I6"/>
    <mergeCell ref="J5:K6"/>
    <mergeCell ref="A7:E8"/>
  </mergeCells>
  <conditionalFormatting sqref="K25">
    <cfRule type="notContainsBlanks" dxfId="0" priority="1">
      <formula>LEN(TRIM(K25))&gt;0</formula>
    </cfRule>
  </conditionalFormatting>
  <conditionalFormatting sqref="N9:N16 R9:R16">
    <cfRule type="notContainsBlanks" dxfId="0" priority="4">
      <formula>LEN(TRIM(N9))&gt;0</formula>
    </cfRule>
  </conditionalFormatting>
  <conditionalFormatting sqref="G12:H14">
    <cfRule type="notContainsBlanks" dxfId="0" priority="3">
      <formula>LEN(TRIM(G12))&gt;0</formula>
    </cfRule>
  </conditionalFormatting>
  <conditionalFormatting sqref="G17:H22">
    <cfRule type="notContainsBlanks" dxfId="0" priority="2">
      <formula>LEN(TRIM(G17))&gt;0</formula>
    </cfRule>
  </conditionalFormatting>
  <pageMargins left="0.7" right="0.7" top="0.75" bottom="0.75" header="0.3" footer="0.3"/>
  <pageSetup paperSize="9" scale="7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2025-02-17T06:35:44Z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E882909075CC424A9AC9FC003F16CFE1_12</vt:lpwstr>
  </property>
</Properties>
</file>