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activeTab="1"/>
  </bookViews>
  <sheets>
    <sheet name="XS-XXL" sheetId="1" r:id="rId1"/>
    <sheet name="XS-XXL (CM)" sheetId="4" r:id="rId2"/>
    <sheet name="1X-3X" sheetId="5" r:id="rId3"/>
    <sheet name="1X-3X (CM)" sheetId="6" r:id="rId4"/>
  </sheets>
  <externalReferences>
    <externalReference r:id="rId5"/>
  </externalReferences>
  <definedNames>
    <definedName name="_xlnm.Print_Area" localSheetId="2">'1X-3X'!$A$1:$L$36</definedName>
    <definedName name="_xlnm.Print_Area" localSheetId="3">'1X-3X (CM)'!$A$1:$L$36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<sst xmlns="http://schemas.openxmlformats.org/spreadsheetml/2006/main" count="258" uniqueCount="97">
  <si>
    <t>STYLE NAME:</t>
  </si>
  <si>
    <t>BG7167 JAY</t>
  </si>
  <si>
    <t>TECH DESIGNER:</t>
  </si>
  <si>
    <t>JUSTYNA</t>
  </si>
  <si>
    <t>SEASON:</t>
  </si>
  <si>
    <t>VENDOR:</t>
  </si>
  <si>
    <t>MILLY</t>
  </si>
  <si>
    <t>DELIVERY:</t>
  </si>
  <si>
    <t>SAMPLE SIZE:</t>
  </si>
  <si>
    <t>SMALL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</si>
  <si>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</si>
  <si>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</si>
  <si>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</si>
  <si>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</si>
  <si>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</si>
  <si>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</si>
  <si>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</si>
  <si>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</si>
  <si>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</si>
  <si>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BODICE LENGTH FROM HPB/STRAP JOIN SEAM TO WAIST SEAM</t>
  </si>
  <si>
    <t>前上身长，肩带接点边到腰缝</t>
  </si>
  <si>
    <t>BODICE SIDE SEAM LENGTH TO WAIST SEAM</t>
  </si>
  <si>
    <t>上身侧缝长到腰缝</t>
  </si>
  <si>
    <t>BODICE CENTER BACK LENGTH TO WAIST SEAM</t>
  </si>
  <si>
    <t>后中上身长到腰缝</t>
  </si>
  <si>
    <t>SKIRT FRONT LENGTH FROM WAIST SEAM  TO HEM EDGE AT CF</t>
  </si>
  <si>
    <t>下裙前中长，腰缝到底边</t>
  </si>
  <si>
    <t>SKIRT SIDE SEAM  DROP FROM WAIST SEAM  TO HEM EDGE AT SS STRAIGHT</t>
  </si>
  <si>
    <t>下裙侧缝长，腰缝到底边侧缝量</t>
  </si>
  <si>
    <t>SKIRT BACK  LENGTH FROM WAIST SEAM  TO HEM EDGE AT CB SEAM</t>
  </si>
  <si>
    <t>下裙后中长，腰缝到底边</t>
  </si>
  <si>
    <t>BODY WIDTH</t>
  </si>
  <si>
    <t>"NECK" WIDTH/ DISTANCE BETWEEN HPS/STRAP JOIN SEAMS</t>
  </si>
  <si>
    <t>领口宽，肩带的间距</t>
  </si>
  <si>
    <t xml:space="preserve">FRONT ARMHOLE  </t>
  </si>
  <si>
    <t>前袖笼</t>
  </si>
  <si>
    <t xml:space="preserve">BACK ARMHOLE - SS TO STRAP JOINT </t>
  </si>
  <si>
    <t>后袖笼，侧缝到肩带处</t>
  </si>
  <si>
    <t>BACK EDGE - CB TO STRAP JOIN</t>
  </si>
  <si>
    <t>后领口，后中到肩带处</t>
  </si>
  <si>
    <t>CHEST CIRCUMFERENCE AT A-PEX FROM CF TO CB ALONG NATURAL CURVES</t>
  </si>
  <si>
    <t>胸围，胸高点处量，前中到后中沿自然的弧度</t>
  </si>
  <si>
    <t>WAIST AT WAIST SEAM STRAIGHT SS TO SS</t>
  </si>
  <si>
    <t>腰围，腰缝处缝到缝</t>
  </si>
  <si>
    <t>LOW HIPS 8 1/2” FROM WAIST SEAM STRAIGHT SS TO SS</t>
  </si>
  <si>
    <t>下臀围，腰缝下8 1/2“量，直量</t>
  </si>
  <si>
    <t>SWEEP SKIRT STRAIGHT - SLIT EDGES ALIGNED, FOLD TO SLIT EDGE (SELF)</t>
  </si>
  <si>
    <t>面布摆围直量</t>
  </si>
  <si>
    <t>SWEEP SKIRT STRAIGHT - SLIT EDGES ALIGNED, FOLD TO SLIT EDGE (LINING)</t>
  </si>
  <si>
    <t>里布摆围直量</t>
  </si>
  <si>
    <t>DETAILS</t>
  </si>
  <si>
    <t xml:space="preserve"> SHOULDER STRAP LENGTH</t>
  </si>
  <si>
    <t>肩带长</t>
  </si>
  <si>
    <t>ADJUSTABLE OVERLAP LENGTH</t>
  </si>
  <si>
    <t>肩带调节量</t>
  </si>
  <si>
    <t>ZIPPER LENGTH</t>
  </si>
  <si>
    <t>拉链长</t>
  </si>
  <si>
    <t>SLIT HEIGHT</t>
  </si>
  <si>
    <t>开叉长</t>
  </si>
  <si>
    <t>LINING LENGTH DIFFERENCE AT HEM FROM SELF</t>
  </si>
  <si>
    <t>里布比面布短</t>
  </si>
  <si>
    <t>GRADED SPEC PAGE</t>
  </si>
  <si>
    <t>BG7167 JAY DRESS</t>
  </si>
  <si>
    <t>DESIGNER:</t>
  </si>
  <si>
    <t>SARAH P.</t>
  </si>
  <si>
    <t>DATE CREATED:</t>
  </si>
  <si>
    <t>TP COMPLETED BY:</t>
  </si>
  <si>
    <t>MAYRA</t>
  </si>
  <si>
    <t>SIZE RANGE:</t>
  </si>
  <si>
    <t>0X - 3X</t>
  </si>
  <si>
    <t>1X</t>
  </si>
  <si>
    <t>POINT OF MEASURE
(ALL BODY WIDTH POMS ARE TOTAL CIRCUMFERENCE)</t>
  </si>
  <si>
    <t>0X</t>
  </si>
  <si>
    <t>2X</t>
  </si>
  <si>
    <t>3X</t>
  </si>
  <si>
    <t>FRONT BODICE LENGTH FROM HPS/STRAP JOIN SEAM TO WAIST SEAM</t>
  </si>
  <si>
    <t>SKIRT FRONT LENGTH FROM WAIST SEAM TO HEM EDGE AT CF</t>
  </si>
  <si>
    <t>SKIRT BACK LENGTH FROM WAIST SEAM TO HEM EDGE AT CB</t>
  </si>
  <si>
    <t>SKIRT</t>
  </si>
  <si>
    <t>"NECK" WIDTH/DISTANCE BETWEEN HPS/STRAP JOIN SEAMS</t>
  </si>
  <si>
    <t>FRONT ARMHOLE - ALONG CURVE (SS TO FRONT STRAP JOIN)</t>
  </si>
  <si>
    <t>BACK ARMHOLE - ALONG CURVE (SS TO FRONT STRAP JOIN)</t>
  </si>
  <si>
    <t>后袖笼</t>
  </si>
  <si>
    <t>BACK TOP EDGE ALONG SEAM (HALF)</t>
  </si>
  <si>
    <t>后顶边沿缝量，一半</t>
  </si>
  <si>
    <t>CHEST CIRCUMFERENCE AT APEX - FROM CB TO CF ALONG NATURAL CURVES</t>
  </si>
  <si>
    <t xml:space="preserve">WAIST CIRCUMFERENCE  AT SEAM -  STRAIGHT ACROSS </t>
  </si>
  <si>
    <t>LOW HIP 9 1/2" FROM WAIST SEAM - STRAIGHT</t>
  </si>
  <si>
    <r>
      <rPr>
        <sz val="14"/>
        <color theme="1"/>
        <rFont val="宋体"/>
        <charset val="134"/>
      </rPr>
      <t>下臀围，腰缝下9</t>
    </r>
    <r>
      <rPr>
        <sz val="14"/>
        <color theme="1"/>
        <rFont val="Calibri"/>
        <charset val="134"/>
      </rPr>
      <t xml:space="preserve"> 1/2“</t>
    </r>
    <r>
      <rPr>
        <sz val="14"/>
        <color theme="1"/>
        <rFont val="宋体"/>
        <charset val="134"/>
      </rPr>
      <t>量，直量</t>
    </r>
  </si>
  <si>
    <r>
      <rPr>
        <sz val="10"/>
        <color theme="1"/>
        <rFont val="Calibri"/>
        <charset val="134"/>
      </rPr>
      <t>SKIRT SWEEP (STRAIGHT ACROSS ) SLIT EDGES ALIGNED, FOLD TO SLIT EDGE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</t>
    </r>
  </si>
  <si>
    <r>
      <rPr>
        <sz val="10"/>
        <color theme="1"/>
        <rFont val="Calibri"/>
        <charset val="134"/>
      </rPr>
      <t>SKIRT SWEEP (STRAIGHT ACROSS ) SLIT EDGES ALIGNED, FOLD TO SLIT EDGE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</t>
    </r>
  </si>
  <si>
    <t>SHOULDER STRAP LENGTH, WITH 2 1/2" ADJUSTABLE OVERLAP</t>
  </si>
  <si>
    <t>STRAP LENGTH OVERLAP</t>
  </si>
  <si>
    <t>ZIPPER LENGTH AT CB</t>
  </si>
  <si>
    <t>HEM HEIGHT</t>
  </si>
  <si>
    <t>底摆高</t>
  </si>
  <si>
    <t>LINING LENGTH DIFFERENCE FROM SELF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</si>
</sst>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#\ ?/?;\-?/?;0"/>
    <numFmt numFmtId="180" formatCode="0.00_ "/>
    <numFmt numFmtId="181" formatCode="#\ ??/??"/>
  </numFmts>
  <fonts count="53">
    <font>
      <sz val="11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1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E7E6E6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0"/>
      <name val="Calibri"/>
      <charset val="134"/>
    </font>
    <font>
      <sz val="13"/>
      <color theme="1"/>
      <name val="宋体"/>
      <charset val="134"/>
    </font>
    <font>
      <sz val="10"/>
      <color theme="1"/>
      <name val="Calibri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  <scheme val="minor"/>
    </font>
    <font>
      <b/>
      <sz val="14"/>
      <color rgb="FF000000"/>
      <name val="Calibri"/>
      <charset val="134"/>
    </font>
    <font>
      <b/>
      <sz val="15"/>
      <color rgb="FF000000"/>
      <name val="Calibri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4"/>
      <color theme="1"/>
      <name val="Calibri"/>
      <charset val="134"/>
    </font>
    <font>
      <sz val="12"/>
      <color theme="1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sz val="14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Calibri"/>
      <charset val="134"/>
    </font>
    <font>
      <b/>
      <sz val="12"/>
      <color rgb="FF000000"/>
      <name val="Calibri"/>
      <charset val="134"/>
    </font>
    <font>
      <b/>
      <sz val="12"/>
      <color theme="1"/>
      <name val="Calibri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indexed="64"/>
      </patternFill>
    </fill>
    <fill>
      <patternFill patternType="solid">
        <fgColor rgb="FFE7B7B1"/>
        <bgColor rgb="FFE7B7B1"/>
      </patternFill>
    </fill>
    <fill>
      <patternFill patternType="solid">
        <fgColor rgb="FFD9E2F3"/>
        <bgColor rgb="FFD9E2F3"/>
      </patternFill>
    </fill>
    <fill>
      <patternFill patternType="solid">
        <fgColor theme="2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3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6" borderId="40" applyNumberFormat="0" applyAlignment="0" applyProtection="0">
      <alignment vertical="center"/>
    </xf>
    <xf numFmtId="0" fontId="42" fillId="17" borderId="41" applyNumberFormat="0" applyAlignment="0" applyProtection="0">
      <alignment vertical="center"/>
    </xf>
    <xf numFmtId="0" fontId="43" fillId="17" borderId="40" applyNumberFormat="0" applyAlignment="0" applyProtection="0">
      <alignment vertical="center"/>
    </xf>
    <xf numFmtId="0" fontId="44" fillId="18" borderId="42" applyNumberFormat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52" fillId="0" borderId="0"/>
    <xf numFmtId="0" fontId="0" fillId="0" borderId="0"/>
    <xf numFmtId="0" fontId="0" fillId="0" borderId="0"/>
    <xf numFmtId="0" fontId="52" fillId="0" borderId="0"/>
  </cellStyleXfs>
  <cellXfs count="222">
    <xf numFmtId="0" fontId="0" fillId="0" borderId="0" xfId="0">
      <alignment vertical="center"/>
    </xf>
    <xf numFmtId="0" fontId="0" fillId="0" borderId="0" xfId="54"/>
    <xf numFmtId="0" fontId="0" fillId="0" borderId="0" xfId="53"/>
    <xf numFmtId="0" fontId="1" fillId="0" borderId="1" xfId="54" applyFont="1" applyBorder="1" applyAlignment="1">
      <alignment horizontal="center" vertical="center"/>
    </xf>
    <xf numFmtId="0" fontId="2" fillId="0" borderId="2" xfId="54" applyFont="1" applyBorder="1"/>
    <xf numFmtId="0" fontId="2" fillId="0" borderId="3" xfId="54" applyFont="1" applyBorder="1"/>
    <xf numFmtId="0" fontId="3" fillId="2" borderId="4" xfId="54" applyFont="1" applyFill="1" applyBorder="1" applyAlignment="1">
      <alignment horizontal="right" vertical="center"/>
    </xf>
    <xf numFmtId="0" fontId="2" fillId="0" borderId="5" xfId="54" applyFont="1" applyBorder="1"/>
    <xf numFmtId="0" fontId="4" fillId="0" borderId="6" xfId="54" applyFont="1" applyBorder="1" applyAlignment="1">
      <alignment vertical="center"/>
    </xf>
    <xf numFmtId="0" fontId="3" fillId="2" borderId="7" xfId="54" applyFont="1" applyFill="1" applyBorder="1" applyAlignment="1">
      <alignment horizontal="right" vertical="center"/>
    </xf>
    <xf numFmtId="0" fontId="4" fillId="0" borderId="7" xfId="54" applyFont="1" applyBorder="1" applyAlignment="1">
      <alignment horizontal="left" vertical="center"/>
    </xf>
    <xf numFmtId="0" fontId="4" fillId="0" borderId="5" xfId="54" applyFont="1" applyBorder="1" applyAlignment="1">
      <alignment horizontal="left" vertical="center"/>
    </xf>
    <xf numFmtId="0" fontId="5" fillId="0" borderId="8" xfId="54" applyFont="1" applyBorder="1"/>
    <xf numFmtId="176" fontId="4" fillId="3" borderId="9" xfId="54" applyNumberFormat="1" applyFont="1" applyFill="1" applyBorder="1" applyAlignment="1">
      <alignment horizontal="center" vertical="center"/>
    </xf>
    <xf numFmtId="0" fontId="3" fillId="2" borderId="10" xfId="54" applyFont="1" applyFill="1" applyBorder="1" applyAlignment="1">
      <alignment horizontal="right" vertical="center"/>
    </xf>
    <xf numFmtId="14" fontId="4" fillId="0" borderId="11" xfId="54" applyNumberFormat="1" applyFont="1" applyBorder="1" applyAlignment="1">
      <alignment horizontal="left" vertical="center"/>
    </xf>
    <xf numFmtId="0" fontId="3" fillId="2" borderId="1" xfId="54" applyFont="1" applyFill="1" applyBorder="1" applyAlignment="1">
      <alignment horizontal="right" vertical="center"/>
    </xf>
    <xf numFmtId="0" fontId="4" fillId="0" borderId="1" xfId="54" applyFont="1" applyBorder="1" applyAlignment="1">
      <alignment horizontal="left" vertical="center"/>
    </xf>
    <xf numFmtId="0" fontId="4" fillId="0" borderId="2" xfId="54" applyFont="1" applyBorder="1" applyAlignment="1">
      <alignment horizontal="left" vertical="center"/>
    </xf>
    <xf numFmtId="0" fontId="5" fillId="0" borderId="3" xfId="54" applyFont="1" applyBorder="1"/>
    <xf numFmtId="0" fontId="2" fillId="0" borderId="9" xfId="54" applyFont="1" applyBorder="1"/>
    <xf numFmtId="0" fontId="2" fillId="0" borderId="7" xfId="54" applyFont="1" applyBorder="1"/>
    <xf numFmtId="0" fontId="6" fillId="4" borderId="12" xfId="54" applyFont="1" applyFill="1" applyBorder="1" applyAlignment="1">
      <alignment horizontal="center" vertical="center" wrapText="1"/>
    </xf>
    <xf numFmtId="0" fontId="6" fillId="4" borderId="13" xfId="54" applyFont="1" applyFill="1" applyBorder="1" applyAlignment="1">
      <alignment horizontal="center" vertical="center" wrapText="1"/>
    </xf>
    <xf numFmtId="0" fontId="6" fillId="4" borderId="14" xfId="54" applyFont="1" applyFill="1" applyBorder="1" applyAlignment="1">
      <alignment horizontal="center" vertical="center" wrapText="1"/>
    </xf>
    <xf numFmtId="0" fontId="7" fillId="4" borderId="15" xfId="54" applyFont="1" applyFill="1" applyBorder="1" applyAlignment="1">
      <alignment horizontal="center" vertical="center" wrapText="1"/>
    </xf>
    <xf numFmtId="0" fontId="6" fillId="4" borderId="5" xfId="54" applyFont="1" applyFill="1" applyBorder="1" applyAlignment="1">
      <alignment horizontal="center" vertical="center" wrapText="1"/>
    </xf>
    <xf numFmtId="0" fontId="6" fillId="4" borderId="8" xfId="54" applyFont="1" applyFill="1" applyBorder="1" applyAlignment="1">
      <alignment horizontal="center" vertical="center" wrapText="1"/>
    </xf>
    <xf numFmtId="0" fontId="2" fillId="0" borderId="6" xfId="54" applyFont="1" applyBorder="1"/>
    <xf numFmtId="0" fontId="8" fillId="0" borderId="1" xfId="54" applyFont="1" applyBorder="1" applyAlignment="1">
      <alignment horizontal="center"/>
    </xf>
    <xf numFmtId="0" fontId="8" fillId="0" borderId="2" xfId="54" applyFont="1" applyBorder="1" applyAlignment="1">
      <alignment horizontal="center"/>
    </xf>
    <xf numFmtId="0" fontId="8" fillId="0" borderId="3" xfId="54" applyFont="1" applyBorder="1" applyAlignment="1">
      <alignment horizontal="center"/>
    </xf>
    <xf numFmtId="177" fontId="9" fillId="0" borderId="11" xfId="54" applyNumberFormat="1" applyFont="1" applyBorder="1" applyAlignment="1">
      <alignment horizontal="center"/>
    </xf>
    <xf numFmtId="178" fontId="4" fillId="0" borderId="11" xfId="54" applyNumberFormat="1" applyFont="1" applyBorder="1" applyAlignment="1">
      <alignment horizontal="center" wrapText="1"/>
    </xf>
    <xf numFmtId="0" fontId="8" fillId="0" borderId="8" xfId="54" applyFont="1" applyBorder="1" applyAlignment="1">
      <alignment horizontal="center"/>
    </xf>
    <xf numFmtId="177" fontId="9" fillId="0" borderId="6" xfId="54" applyNumberFormat="1" applyFont="1" applyBorder="1" applyAlignment="1">
      <alignment horizontal="center"/>
    </xf>
    <xf numFmtId="0" fontId="3" fillId="5" borderId="1" xfId="50" applyFont="1" applyFill="1" applyBorder="1" applyAlignment="1">
      <alignment horizontal="left"/>
    </xf>
    <xf numFmtId="0" fontId="3" fillId="5" borderId="2" xfId="50" applyFont="1" applyFill="1" applyBorder="1" applyAlignment="1">
      <alignment horizontal="left"/>
    </xf>
    <xf numFmtId="0" fontId="10" fillId="0" borderId="1" xfId="54" applyFont="1" applyBorder="1"/>
    <xf numFmtId="0" fontId="10" fillId="0" borderId="2" xfId="54" applyFont="1" applyBorder="1"/>
    <xf numFmtId="0" fontId="10" fillId="0" borderId="3" xfId="54" applyFont="1" applyBorder="1"/>
    <xf numFmtId="0" fontId="11" fillId="0" borderId="16" xfId="49" applyFont="1" applyFill="1" applyBorder="1" applyAlignment="1">
      <alignment vertical="center" wrapText="1"/>
    </xf>
    <xf numFmtId="178" fontId="9" fillId="6" borderId="6" xfId="54" applyNumberFormat="1" applyFont="1" applyFill="1" applyBorder="1" applyAlignment="1">
      <alignment horizontal="center" wrapText="1"/>
    </xf>
    <xf numFmtId="179" fontId="12" fillId="0" borderId="3" xfId="54" applyNumberFormat="1" applyFont="1" applyBorder="1" applyAlignment="1">
      <alignment horizontal="center" wrapText="1"/>
    </xf>
    <xf numFmtId="0" fontId="4" fillId="0" borderId="1" xfId="54" applyFont="1" applyBorder="1"/>
    <xf numFmtId="0" fontId="4" fillId="0" borderId="2" xfId="54" applyFont="1" applyBorder="1"/>
    <xf numFmtId="0" fontId="4" fillId="0" borderId="3" xfId="54" applyFont="1" applyBorder="1"/>
    <xf numFmtId="178" fontId="9" fillId="6" borderId="6" xfId="53" applyNumberFormat="1" applyFont="1" applyFill="1" applyBorder="1" applyAlignment="1">
      <alignment horizontal="center" wrapText="1"/>
    </xf>
    <xf numFmtId="0" fontId="10" fillId="0" borderId="2" xfId="49" applyFont="1" applyFill="1" applyBorder="1" applyAlignment="1">
      <alignment horizontal="left" vertical="top" wrapText="1"/>
    </xf>
    <xf numFmtId="0" fontId="10" fillId="0" borderId="3" xfId="49" applyFont="1" applyFill="1" applyBorder="1" applyAlignment="1">
      <alignment horizontal="left" vertical="top" wrapText="1"/>
    </xf>
    <xf numFmtId="0" fontId="10" fillId="0" borderId="17" xfId="49" applyFont="1" applyFill="1" applyBorder="1" applyAlignment="1">
      <alignment horizontal="left" vertical="top" wrapText="1"/>
    </xf>
    <xf numFmtId="0" fontId="10" fillId="7" borderId="18" xfId="49" applyFont="1" applyFill="1" applyBorder="1" applyAlignment="1">
      <alignment vertical="top" wrapText="1"/>
    </xf>
    <xf numFmtId="0" fontId="11" fillId="0" borderId="19" xfId="49" applyFont="1" applyFill="1" applyBorder="1" applyAlignment="1">
      <alignment vertical="center" wrapText="1"/>
    </xf>
    <xf numFmtId="0" fontId="3" fillId="5" borderId="1" xfId="50" applyFont="1" applyFill="1" applyBorder="1" applyAlignment="1"/>
    <xf numFmtId="0" fontId="3" fillId="5" borderId="2" xfId="50" applyFont="1" applyFill="1" applyBorder="1" applyAlignment="1"/>
    <xf numFmtId="0" fontId="10" fillId="0" borderId="2" xfId="49" applyFont="1" applyFill="1" applyBorder="1" applyAlignment="1">
      <alignment horizontal="left" wrapText="1"/>
    </xf>
    <xf numFmtId="0" fontId="10" fillId="0" borderId="3" xfId="49" applyFont="1" applyFill="1" applyBorder="1" applyAlignment="1">
      <alignment horizontal="left" wrapText="1"/>
    </xf>
    <xf numFmtId="0" fontId="13" fillId="0" borderId="16" xfId="49" applyFont="1" applyFill="1" applyBorder="1" applyAlignment="1">
      <alignment vertical="center" wrapText="1"/>
    </xf>
    <xf numFmtId="0" fontId="10" fillId="0" borderId="2" xfId="49" applyFont="1" applyFill="1" applyBorder="1" applyAlignment="1">
      <alignment wrapText="1"/>
    </xf>
    <xf numFmtId="0" fontId="10" fillId="0" borderId="3" xfId="49" applyFont="1" applyFill="1" applyBorder="1" applyAlignment="1">
      <alignment wrapText="1"/>
    </xf>
    <xf numFmtId="0" fontId="14" fillId="0" borderId="0" xfId="49" applyFont="1" applyFill="1" applyAlignment="1">
      <alignment wrapText="1"/>
    </xf>
    <xf numFmtId="179" fontId="9" fillId="0" borderId="11" xfId="54" applyNumberFormat="1" applyFont="1" applyBorder="1" applyAlignment="1">
      <alignment horizontal="center" wrapText="1"/>
    </xf>
    <xf numFmtId="0" fontId="12" fillId="7" borderId="18" xfId="49" applyFont="1" applyFill="1" applyBorder="1" applyAlignment="1">
      <alignment vertical="top" wrapText="1"/>
    </xf>
    <xf numFmtId="0" fontId="10" fillId="0" borderId="18" xfId="49" applyFont="1" applyFill="1" applyBorder="1" applyAlignment="1">
      <alignment vertical="top" wrapText="1"/>
    </xf>
    <xf numFmtId="0" fontId="13" fillId="0" borderId="16" xfId="49" applyFont="1" applyFill="1" applyBorder="1" applyAlignment="1">
      <alignment vertical="center"/>
    </xf>
    <xf numFmtId="179" fontId="12" fillId="0" borderId="11" xfId="54" applyNumberFormat="1" applyFont="1" applyBorder="1" applyAlignment="1">
      <alignment horizontal="center" wrapText="1"/>
    </xf>
    <xf numFmtId="178" fontId="9" fillId="6" borderId="8" xfId="54" applyNumberFormat="1" applyFont="1" applyFill="1" applyBorder="1" applyAlignment="1">
      <alignment horizontal="center" wrapText="1"/>
    </xf>
    <xf numFmtId="0" fontId="12" fillId="0" borderId="18" xfId="49" applyFont="1" applyFill="1" applyBorder="1" applyAlignment="1">
      <alignment vertical="top" wrapText="1"/>
    </xf>
    <xf numFmtId="179" fontId="12" fillId="0" borderId="11" xfId="53" applyNumberFormat="1" applyFont="1" applyBorder="1" applyAlignment="1">
      <alignment horizontal="center" wrapText="1"/>
    </xf>
    <xf numFmtId="0" fontId="10" fillId="0" borderId="16" xfId="49" applyFont="1" applyFill="1" applyBorder="1" applyAlignment="1">
      <alignment vertical="top" wrapText="1"/>
    </xf>
    <xf numFmtId="0" fontId="10" fillId="0" borderId="20" xfId="49" applyFont="1" applyFill="1" applyBorder="1" applyAlignment="1">
      <alignment vertical="top" wrapText="1"/>
    </xf>
    <xf numFmtId="0" fontId="10" fillId="0" borderId="21" xfId="49" applyFont="1" applyFill="1" applyBorder="1" applyAlignment="1">
      <alignment vertical="top" wrapText="1"/>
    </xf>
    <xf numFmtId="0" fontId="13" fillId="0" borderId="19" xfId="49" applyFont="1" applyFill="1" applyBorder="1" applyAlignment="1">
      <alignment vertical="center"/>
    </xf>
    <xf numFmtId="179" fontId="12" fillId="0" borderId="8" xfId="54" applyNumberFormat="1" applyFont="1" applyBorder="1" applyAlignment="1">
      <alignment horizontal="center" wrapText="1"/>
    </xf>
    <xf numFmtId="0" fontId="13" fillId="0" borderId="22" xfId="55" applyFont="1" applyFill="1" applyBorder="1" applyAlignment="1">
      <alignment vertical="center"/>
    </xf>
    <xf numFmtId="0" fontId="4" fillId="0" borderId="0" xfId="54" applyFont="1"/>
    <xf numFmtId="0" fontId="15" fillId="8" borderId="1" xfId="54" applyFont="1" applyFill="1" applyBorder="1" applyAlignment="1">
      <alignment horizontal="center" vertical="center"/>
    </xf>
    <xf numFmtId="0" fontId="16" fillId="0" borderId="0" xfId="54" applyFont="1"/>
    <xf numFmtId="0" fontId="2" fillId="0" borderId="0" xfId="54" applyFont="1"/>
    <xf numFmtId="0" fontId="2" fillId="0" borderId="14" xfId="54" applyFont="1" applyBorder="1"/>
    <xf numFmtId="0" fontId="12" fillId="6" borderId="0" xfId="54" applyFont="1" applyFill="1"/>
    <xf numFmtId="0" fontId="2" fillId="0" borderId="8" xfId="54" applyFont="1" applyBorder="1"/>
    <xf numFmtId="0" fontId="15" fillId="4" borderId="15" xfId="54" applyFont="1" applyFill="1" applyBorder="1" applyAlignment="1">
      <alignment horizontal="center" vertical="center" wrapText="1"/>
    </xf>
    <xf numFmtId="0" fontId="17" fillId="4" borderId="15" xfId="54" applyFont="1" applyFill="1" applyBorder="1" applyAlignment="1">
      <alignment horizontal="center" vertical="center" wrapText="1"/>
    </xf>
    <xf numFmtId="0" fontId="18" fillId="4" borderId="15" xfId="54" applyFont="1" applyFill="1" applyBorder="1" applyAlignment="1">
      <alignment horizontal="center" vertical="center" wrapText="1"/>
    </xf>
    <xf numFmtId="0" fontId="15" fillId="4" borderId="23" xfId="54" applyFont="1" applyFill="1" applyBorder="1" applyAlignment="1">
      <alignment horizontal="center" vertical="center" wrapText="1"/>
    </xf>
    <xf numFmtId="0" fontId="12" fillId="0" borderId="0" xfId="54" applyFont="1" applyAlignment="1">
      <alignment vertical="center"/>
    </xf>
    <xf numFmtId="0" fontId="3" fillId="0" borderId="0" xfId="54" applyFont="1" applyAlignment="1">
      <alignment horizontal="center" vertical="center"/>
    </xf>
    <xf numFmtId="0" fontId="19" fillId="0" borderId="6" xfId="54" applyFont="1" applyBorder="1"/>
    <xf numFmtId="0" fontId="15" fillId="4" borderId="6" xfId="54" applyFont="1" applyFill="1" applyBorder="1" applyAlignment="1">
      <alignment horizontal="center" vertical="center" wrapText="1"/>
    </xf>
    <xf numFmtId="0" fontId="20" fillId="0" borderId="0" xfId="54" applyFont="1" applyAlignment="1">
      <alignment horizontal="center" vertical="center"/>
    </xf>
    <xf numFmtId="0" fontId="7" fillId="0" borderId="0" xfId="54" applyFont="1" applyAlignment="1">
      <alignment horizontal="center" vertical="center" wrapText="1"/>
    </xf>
    <xf numFmtId="178" fontId="4" fillId="9" borderId="11" xfId="54" applyNumberFormat="1" applyFont="1" applyFill="1" applyBorder="1" applyAlignment="1">
      <alignment horizontal="center" wrapText="1"/>
    </xf>
    <xf numFmtId="178" fontId="12" fillId="0" borderId="0" xfId="54" applyNumberFormat="1" applyFont="1" applyAlignment="1">
      <alignment horizontal="center" vertical="center" wrapText="1"/>
    </xf>
    <xf numFmtId="178" fontId="21" fillId="0" borderId="0" xfId="54" applyNumberFormat="1" applyFont="1" applyAlignment="1">
      <alignment horizontal="center" vertical="center" wrapText="1"/>
    </xf>
    <xf numFmtId="0" fontId="3" fillId="5" borderId="3" xfId="50" applyFont="1" applyFill="1" applyBorder="1" applyAlignment="1">
      <alignment horizontal="left"/>
    </xf>
    <xf numFmtId="180" fontId="19" fillId="0" borderId="3" xfId="54" applyNumberFormat="1" applyFont="1" applyBorder="1" applyAlignment="1">
      <alignment horizontal="center" wrapText="1"/>
    </xf>
    <xf numFmtId="180" fontId="15" fillId="5" borderId="2" xfId="50" applyNumberFormat="1" applyFont="1" applyFill="1" applyBorder="1" applyAlignment="1"/>
    <xf numFmtId="180" fontId="15" fillId="5" borderId="3" xfId="50" applyNumberFormat="1" applyFont="1" applyFill="1" applyBorder="1" applyAlignment="1"/>
    <xf numFmtId="178" fontId="12" fillId="0" borderId="0" xfId="53" applyNumberFormat="1" applyFont="1" applyAlignment="1">
      <alignment horizontal="center" vertical="center" wrapText="1"/>
    </xf>
    <xf numFmtId="178" fontId="21" fillId="0" borderId="0" xfId="53" applyNumberFormat="1" applyFont="1" applyAlignment="1">
      <alignment horizontal="center" vertical="center" wrapText="1"/>
    </xf>
    <xf numFmtId="180" fontId="19" fillId="0" borderId="3" xfId="54" applyNumberFormat="1" applyFont="1" applyFill="1" applyBorder="1" applyAlignment="1">
      <alignment horizontal="center" wrapText="1"/>
    </xf>
    <xf numFmtId="180" fontId="22" fillId="0" borderId="8" xfId="54" applyNumberFormat="1" applyFont="1" applyBorder="1" applyAlignment="1">
      <alignment horizontal="center" wrapText="1"/>
    </xf>
    <xf numFmtId="0" fontId="12" fillId="10" borderId="0" xfId="54" applyFont="1" applyFill="1"/>
    <xf numFmtId="0" fontId="12" fillId="0" borderId="0" xfId="54" applyFont="1" applyAlignment="1">
      <alignment horizontal="center" vertical="center"/>
    </xf>
    <xf numFmtId="0" fontId="12" fillId="0" borderId="0" xfId="53" applyFont="1" applyAlignment="1">
      <alignment horizontal="center" vertical="center"/>
    </xf>
    <xf numFmtId="0" fontId="4" fillId="0" borderId="0" xfId="53" applyFont="1"/>
    <xf numFmtId="0" fontId="23" fillId="0" borderId="0" xfId="54" applyFont="1"/>
    <xf numFmtId="0" fontId="24" fillId="4" borderId="15" xfId="54" applyFont="1" applyFill="1" applyBorder="1" applyAlignment="1">
      <alignment horizontal="center" vertical="center" wrapText="1"/>
    </xf>
    <xf numFmtId="0" fontId="25" fillId="4" borderId="15" xfId="54" applyFont="1" applyFill="1" applyBorder="1" applyAlignment="1">
      <alignment horizontal="center" vertical="center" wrapText="1"/>
    </xf>
    <xf numFmtId="0" fontId="7" fillId="4" borderId="23" xfId="54" applyFont="1" applyFill="1" applyBorder="1" applyAlignment="1">
      <alignment horizontal="center" vertical="center" wrapText="1"/>
    </xf>
    <xf numFmtId="0" fontId="7" fillId="4" borderId="6" xfId="54" applyFont="1" applyFill="1" applyBorder="1" applyAlignment="1">
      <alignment horizontal="center" vertical="center" wrapText="1"/>
    </xf>
    <xf numFmtId="179" fontId="19" fillId="0" borderId="3" xfId="54" applyNumberFormat="1" applyFont="1" applyBorder="1" applyAlignment="1">
      <alignment horizontal="center" wrapText="1"/>
    </xf>
    <xf numFmtId="181" fontId="19" fillId="9" borderId="11" xfId="50" applyNumberFormat="1" applyFont="1" applyFill="1" applyBorder="1" applyAlignment="1">
      <alignment horizontal="center" wrapText="1"/>
    </xf>
    <xf numFmtId="178" fontId="19" fillId="6" borderId="11" xfId="50" applyNumberFormat="1" applyFont="1" applyFill="1" applyBorder="1" applyAlignment="1">
      <alignment horizontal="center" wrapText="1"/>
    </xf>
    <xf numFmtId="179" fontId="19" fillId="0" borderId="3" xfId="53" applyNumberFormat="1" applyFont="1" applyBorder="1" applyAlignment="1">
      <alignment horizontal="center" wrapText="1"/>
    </xf>
    <xf numFmtId="181" fontId="26" fillId="9" borderId="11" xfId="50" applyNumberFormat="1" applyFont="1" applyFill="1" applyBorder="1" applyAlignment="1">
      <alignment horizontal="center" wrapText="1"/>
    </xf>
    <xf numFmtId="178" fontId="26" fillId="6" borderId="11" xfId="50" applyNumberFormat="1" applyFont="1" applyFill="1" applyBorder="1" applyAlignment="1">
      <alignment horizontal="center" wrapText="1"/>
    </xf>
    <xf numFmtId="0" fontId="15" fillId="5" borderId="2" xfId="50" applyFont="1" applyFill="1" applyBorder="1" applyAlignment="1"/>
    <xf numFmtId="0" fontId="15" fillId="5" borderId="3" xfId="50" applyFont="1" applyFill="1" applyBorder="1" applyAlignment="1"/>
    <xf numFmtId="179" fontId="19" fillId="0" borderId="3" xfId="54" applyNumberFormat="1" applyFont="1" applyFill="1" applyBorder="1" applyAlignment="1">
      <alignment horizontal="center" wrapText="1"/>
    </xf>
    <xf numFmtId="178" fontId="26" fillId="0" borderId="11" xfId="50" applyNumberFormat="1" applyFont="1" applyFill="1" applyBorder="1" applyAlignment="1">
      <alignment horizontal="center" wrapText="1"/>
    </xf>
    <xf numFmtId="178" fontId="14" fillId="11" borderId="18" xfId="0" applyNumberFormat="1" applyFont="1" applyFill="1" applyBorder="1" applyAlignment="1">
      <alignment horizontal="center" wrapText="1"/>
    </xf>
    <xf numFmtId="178" fontId="14" fillId="0" borderId="18" xfId="0" applyNumberFormat="1" applyFont="1" applyFill="1" applyBorder="1" applyAlignment="1">
      <alignment horizontal="center" wrapText="1"/>
    </xf>
    <xf numFmtId="178" fontId="19" fillId="0" borderId="11" xfId="54" applyNumberFormat="1" applyFont="1" applyBorder="1" applyAlignment="1">
      <alignment horizontal="center" wrapText="1"/>
    </xf>
    <xf numFmtId="181" fontId="19" fillId="9" borderId="3" xfId="50" applyNumberFormat="1" applyFont="1" applyFill="1" applyBorder="1" applyAlignment="1">
      <alignment horizontal="center" wrapText="1"/>
    </xf>
    <xf numFmtId="181" fontId="19" fillId="6" borderId="3" xfId="50" applyNumberFormat="1" applyFont="1" applyFill="1" applyBorder="1" applyAlignment="1">
      <alignment horizontal="center" wrapText="1"/>
    </xf>
    <xf numFmtId="178" fontId="26" fillId="0" borderId="11" xfId="54" applyNumberFormat="1" applyFont="1" applyBorder="1" applyAlignment="1">
      <alignment horizontal="center" wrapText="1"/>
    </xf>
    <xf numFmtId="181" fontId="26" fillId="9" borderId="3" xfId="50" applyNumberFormat="1" applyFont="1" applyFill="1" applyBorder="1" applyAlignment="1">
      <alignment horizontal="center" wrapText="1"/>
    </xf>
    <xf numFmtId="181" fontId="22" fillId="6" borderId="3" xfId="50" applyNumberFormat="1" applyFont="1" applyFill="1" applyBorder="1" applyAlignment="1">
      <alignment horizontal="center" wrapText="1"/>
    </xf>
    <xf numFmtId="179" fontId="22" fillId="0" borderId="8" xfId="54" applyNumberFormat="1" applyFont="1" applyBorder="1" applyAlignment="1">
      <alignment horizontal="center" wrapText="1"/>
    </xf>
    <xf numFmtId="181" fontId="26" fillId="6" borderId="11" xfId="50" applyNumberFormat="1" applyFont="1" applyFill="1" applyBorder="1" applyAlignment="1">
      <alignment horizontal="center" wrapText="1"/>
    </xf>
    <xf numFmtId="179" fontId="22" fillId="0" borderId="3" xfId="54" applyNumberFormat="1" applyFont="1" applyBorder="1" applyAlignment="1">
      <alignment horizontal="center" wrapText="1"/>
    </xf>
    <xf numFmtId="181" fontId="22" fillId="0" borderId="3" xfId="50" applyNumberFormat="1" applyFont="1" applyFill="1" applyBorder="1" applyAlignment="1">
      <alignment horizontal="center" wrapText="1"/>
    </xf>
    <xf numFmtId="0" fontId="27" fillId="0" borderId="0" xfId="49"/>
    <xf numFmtId="0" fontId="27" fillId="0" borderId="0" xfId="0" applyFont="1" applyFill="1" applyAlignment="1"/>
    <xf numFmtId="0" fontId="28" fillId="0" borderId="0" xfId="0" applyFont="1" applyFill="1" applyAlignment="1">
      <alignment vertical="center"/>
    </xf>
    <xf numFmtId="180" fontId="14" fillId="0" borderId="0" xfId="0" applyNumberFormat="1" applyFont="1" applyFill="1" applyAlignment="1"/>
    <xf numFmtId="0" fontId="1" fillId="12" borderId="18" xfId="49" applyFont="1" applyFill="1" applyBorder="1" applyAlignment="1">
      <alignment horizontal="center" vertical="center"/>
    </xf>
    <xf numFmtId="0" fontId="10" fillId="0" borderId="18" xfId="49" applyFont="1" applyBorder="1"/>
    <xf numFmtId="0" fontId="29" fillId="0" borderId="18" xfId="49" applyFont="1" applyBorder="1" applyAlignment="1">
      <alignment vertical="center"/>
    </xf>
    <xf numFmtId="180" fontId="19" fillId="0" borderId="18" xfId="49" applyNumberFormat="1" applyFont="1" applyBorder="1"/>
    <xf numFmtId="180" fontId="19" fillId="0" borderId="18" xfId="49" applyNumberFormat="1" applyFont="1" applyBorder="1" applyAlignment="1"/>
    <xf numFmtId="0" fontId="3" fillId="2" borderId="18" xfId="49" applyFont="1" applyFill="1" applyBorder="1" applyAlignment="1">
      <alignment horizontal="right" vertical="center"/>
    </xf>
    <xf numFmtId="0" fontId="4" fillId="0" borderId="11" xfId="50" applyFont="1" applyBorder="1" applyAlignment="1">
      <alignment horizontal="left" vertical="center"/>
    </xf>
    <xf numFmtId="0" fontId="30" fillId="2" borderId="18" xfId="49" applyFont="1" applyFill="1" applyBorder="1" applyAlignment="1">
      <alignment horizontal="right" vertical="center"/>
    </xf>
    <xf numFmtId="0" fontId="4" fillId="0" borderId="18" xfId="49" applyFont="1" applyBorder="1" applyAlignment="1">
      <alignment vertical="center"/>
    </xf>
    <xf numFmtId="180" fontId="26" fillId="3" borderId="18" xfId="49" applyNumberFormat="1" applyFont="1" applyFill="1" applyBorder="1" applyAlignment="1">
      <alignment horizontal="center"/>
    </xf>
    <xf numFmtId="180" fontId="26" fillId="3" borderId="18" xfId="49" applyNumberFormat="1" applyFont="1" applyFill="1" applyBorder="1" applyAlignment="1">
      <alignment horizontal="center" vertical="center"/>
    </xf>
    <xf numFmtId="0" fontId="4" fillId="0" borderId="18" xfId="49" applyFont="1" applyBorder="1" applyAlignment="1">
      <alignment horizontal="left" vertical="center"/>
    </xf>
    <xf numFmtId="0" fontId="3" fillId="13" borderId="24" xfId="49" applyFont="1" applyFill="1" applyBorder="1" applyAlignment="1">
      <alignment horizontal="center" vertical="center" wrapText="1"/>
    </xf>
    <xf numFmtId="0" fontId="3" fillId="13" borderId="25" xfId="49" applyFont="1" applyFill="1" applyBorder="1" applyAlignment="1">
      <alignment horizontal="center" vertical="center" wrapText="1"/>
    </xf>
    <xf numFmtId="0" fontId="30" fillId="13" borderId="26" xfId="49" applyFont="1" applyFill="1" applyBorder="1" applyAlignment="1">
      <alignment horizontal="center" vertical="center" wrapText="1"/>
    </xf>
    <xf numFmtId="0" fontId="7" fillId="4" borderId="27" xfId="51" applyFont="1" applyFill="1" applyBorder="1" applyAlignment="1">
      <alignment horizontal="center" vertical="center" wrapText="1"/>
    </xf>
    <xf numFmtId="0" fontId="7" fillId="4" borderId="28" xfId="51" applyFont="1" applyFill="1" applyBorder="1" applyAlignment="1">
      <alignment horizontal="center" vertical="center" wrapText="1"/>
    </xf>
    <xf numFmtId="180" fontId="15" fillId="4" borderId="28" xfId="51" applyNumberFormat="1" applyFont="1" applyFill="1" applyBorder="1" applyAlignment="1">
      <alignment horizontal="center" vertical="center" wrapText="1"/>
    </xf>
    <xf numFmtId="180" fontId="18" fillId="4" borderId="28" xfId="51" applyNumberFormat="1" applyFont="1" applyFill="1" applyBorder="1" applyAlignment="1">
      <alignment horizontal="center" vertical="center" wrapText="1"/>
    </xf>
    <xf numFmtId="0" fontId="3" fillId="13" borderId="29" xfId="49" applyFont="1" applyFill="1" applyBorder="1" applyAlignment="1">
      <alignment horizontal="center" vertical="center" wrapText="1"/>
    </xf>
    <xf numFmtId="0" fontId="3" fillId="13" borderId="0" xfId="49" applyFont="1" applyFill="1" applyAlignment="1">
      <alignment horizontal="center" vertical="center" wrapText="1"/>
    </xf>
    <xf numFmtId="0" fontId="30" fillId="13" borderId="30" xfId="49" applyFont="1" applyFill="1" applyBorder="1" applyAlignment="1">
      <alignment horizontal="center" vertical="center" wrapText="1"/>
    </xf>
    <xf numFmtId="0" fontId="7" fillId="4" borderId="31" xfId="51" applyFont="1" applyFill="1" applyBorder="1" applyAlignment="1">
      <alignment horizontal="center" vertical="center" wrapText="1"/>
    </xf>
    <xf numFmtId="0" fontId="7" fillId="4" borderId="6" xfId="51" applyFont="1" applyFill="1" applyBorder="1" applyAlignment="1">
      <alignment horizontal="center" vertical="center" wrapText="1"/>
    </xf>
    <xf numFmtId="180" fontId="15" fillId="4" borderId="6" xfId="51" applyNumberFormat="1" applyFont="1" applyFill="1" applyBorder="1" applyAlignment="1">
      <alignment horizontal="center" vertical="center" wrapText="1"/>
    </xf>
    <xf numFmtId="180" fontId="18" fillId="4" borderId="6" xfId="51" applyNumberFormat="1" applyFont="1" applyFill="1" applyBorder="1" applyAlignment="1">
      <alignment horizontal="center" vertical="center" wrapText="1"/>
    </xf>
    <xf numFmtId="178" fontId="10" fillId="0" borderId="18" xfId="49" applyNumberFormat="1" applyFont="1" applyBorder="1" applyAlignment="1">
      <alignment horizontal="left" vertical="center" wrapText="1"/>
    </xf>
    <xf numFmtId="0" fontId="28" fillId="0" borderId="32" xfId="0" applyFont="1" applyFill="1" applyBorder="1" applyAlignment="1">
      <alignment horizontal="left" vertical="center"/>
    </xf>
    <xf numFmtId="177" fontId="9" fillId="6" borderId="33" xfId="52" applyNumberFormat="1" applyFont="1" applyFill="1" applyBorder="1" applyAlignment="1">
      <alignment horizontal="center"/>
    </xf>
    <xf numFmtId="0" fontId="27" fillId="0" borderId="18" xfId="0" applyFont="1" applyFill="1" applyBorder="1" applyAlignment="1"/>
    <xf numFmtId="180" fontId="22" fillId="0" borderId="3" xfId="51" applyNumberFormat="1" applyFont="1" applyBorder="1" applyAlignment="1">
      <alignment horizontal="center" wrapText="1"/>
    </xf>
    <xf numFmtId="177" fontId="9" fillId="6" borderId="6" xfId="52" applyNumberFormat="1" applyFont="1" applyFill="1" applyBorder="1" applyAlignment="1">
      <alignment horizontal="center"/>
    </xf>
    <xf numFmtId="0" fontId="28" fillId="0" borderId="32" xfId="0" applyFont="1" applyFill="1" applyBorder="1" applyAlignment="1">
      <alignment horizontal="left" vertical="center" wrapText="1"/>
    </xf>
    <xf numFmtId="0" fontId="6" fillId="14" borderId="16" xfId="49" applyFont="1" applyFill="1" applyBorder="1" applyAlignment="1">
      <alignment horizontal="left" vertical="top" wrapText="1"/>
    </xf>
    <xf numFmtId="0" fontId="6" fillId="14" borderId="20" xfId="49" applyFont="1" applyFill="1" applyBorder="1" applyAlignment="1">
      <alignment horizontal="left" vertical="top" wrapText="1"/>
    </xf>
    <xf numFmtId="0" fontId="31" fillId="14" borderId="32" xfId="49" applyFont="1" applyFill="1" applyBorder="1" applyAlignment="1">
      <alignment horizontal="left" vertical="center" wrapText="1"/>
    </xf>
    <xf numFmtId="180" fontId="18" fillId="14" borderId="32" xfId="49" applyNumberFormat="1" applyFont="1" applyFill="1" applyBorder="1" applyAlignment="1">
      <alignment horizontal="left" vertical="top" wrapText="1"/>
    </xf>
    <xf numFmtId="180" fontId="18" fillId="14" borderId="16" xfId="49" applyNumberFormat="1" applyFont="1" applyFill="1" applyBorder="1" applyAlignment="1">
      <alignment horizontal="center" wrapText="1"/>
    </xf>
    <xf numFmtId="180" fontId="18" fillId="14" borderId="20" xfId="49" applyNumberFormat="1" applyFont="1" applyFill="1" applyBorder="1" applyAlignment="1">
      <alignment horizontal="center" vertical="top" wrapText="1"/>
    </xf>
    <xf numFmtId="0" fontId="12" fillId="0" borderId="18" xfId="49" applyFont="1" applyBorder="1" applyAlignment="1">
      <alignment horizontal="left" vertical="center"/>
    </xf>
    <xf numFmtId="0" fontId="28" fillId="0" borderId="34" xfId="0" applyFont="1" applyFill="1" applyBorder="1" applyAlignment="1">
      <alignment horizontal="left" vertical="center" wrapText="1"/>
    </xf>
    <xf numFmtId="180" fontId="26" fillId="0" borderId="11" xfId="51" applyNumberFormat="1" applyFont="1" applyBorder="1" applyAlignment="1">
      <alignment horizontal="center" wrapText="1"/>
    </xf>
    <xf numFmtId="177" fontId="9" fillId="0" borderId="6" xfId="52" applyNumberFormat="1" applyFont="1" applyBorder="1" applyAlignment="1">
      <alignment horizontal="center"/>
    </xf>
    <xf numFmtId="177" fontId="9" fillId="0" borderId="15" xfId="52" applyNumberFormat="1" applyFont="1" applyBorder="1" applyAlignment="1">
      <alignment horizontal="center"/>
    </xf>
    <xf numFmtId="0" fontId="27" fillId="0" borderId="35" xfId="0" applyFont="1" applyFill="1" applyBorder="1" applyAlignment="1"/>
    <xf numFmtId="0" fontId="6" fillId="14" borderId="18" xfId="49" applyFont="1" applyFill="1" applyBorder="1" applyAlignment="1">
      <alignment horizontal="left" vertical="top" wrapText="1"/>
    </xf>
    <xf numFmtId="0" fontId="31" fillId="14" borderId="18" xfId="49" applyFont="1" applyFill="1" applyBorder="1" applyAlignment="1">
      <alignment horizontal="left" vertical="center" wrapText="1"/>
    </xf>
    <xf numFmtId="0" fontId="12" fillId="0" borderId="18" xfId="49" applyFont="1" applyBorder="1" applyAlignment="1">
      <alignment horizontal="left" vertical="top" wrapText="1"/>
    </xf>
    <xf numFmtId="178" fontId="9" fillId="6" borderId="6" xfId="51" applyNumberFormat="1" applyFont="1" applyFill="1" applyBorder="1" applyAlignment="1">
      <alignment horizontal="center" wrapText="1"/>
    </xf>
    <xf numFmtId="0" fontId="32" fillId="0" borderId="32" xfId="49" applyFont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12" fillId="0" borderId="18" xfId="49" applyFont="1" applyBorder="1" applyAlignment="1">
      <alignment vertical="center"/>
    </xf>
    <xf numFmtId="0" fontId="28" fillId="0" borderId="25" xfId="0" applyFont="1" applyFill="1" applyBorder="1" applyAlignment="1">
      <alignment horizontal="left" vertical="center" wrapText="1"/>
    </xf>
    <xf numFmtId="0" fontId="28" fillId="0" borderId="36" xfId="0" applyFont="1" applyFill="1" applyBorder="1" applyAlignment="1">
      <alignment horizontal="left" vertical="center" wrapText="1"/>
    </xf>
    <xf numFmtId="0" fontId="4" fillId="0" borderId="0" xfId="49" applyFont="1"/>
    <xf numFmtId="180" fontId="14" fillId="0" borderId="18" xfId="49" applyNumberFormat="1" applyFont="1" applyBorder="1"/>
    <xf numFmtId="180" fontId="18" fillId="14" borderId="32" xfId="49" applyNumberFormat="1" applyFont="1" applyFill="1" applyBorder="1" applyAlignment="1">
      <alignment horizontal="center" vertical="top" wrapText="1"/>
    </xf>
    <xf numFmtId="180" fontId="18" fillId="14" borderId="16" xfId="49" applyNumberFormat="1" applyFont="1" applyFill="1" applyBorder="1" applyAlignment="1">
      <alignment horizontal="left" vertical="top" wrapText="1"/>
    </xf>
    <xf numFmtId="180" fontId="18" fillId="14" borderId="20" xfId="49" applyNumberFormat="1" applyFont="1" applyFill="1" applyBorder="1" applyAlignment="1">
      <alignment horizontal="left" vertical="top" wrapText="1"/>
    </xf>
    <xf numFmtId="0" fontId="14" fillId="0" borderId="0" xfId="0" applyFont="1" applyFill="1" applyAlignment="1"/>
    <xf numFmtId="0" fontId="19" fillId="0" borderId="18" xfId="49" applyFont="1" applyBorder="1"/>
    <xf numFmtId="0" fontId="19" fillId="0" borderId="18" xfId="49" applyFont="1" applyBorder="1" applyAlignment="1"/>
    <xf numFmtId="0" fontId="26" fillId="3" borderId="18" xfId="49" applyFont="1" applyFill="1" applyBorder="1" applyAlignment="1">
      <alignment horizontal="center"/>
    </xf>
    <xf numFmtId="0" fontId="26" fillId="3" borderId="18" xfId="49" applyFont="1" applyFill="1" applyBorder="1" applyAlignment="1">
      <alignment horizontal="center" vertical="center"/>
    </xf>
    <xf numFmtId="0" fontId="15" fillId="4" borderId="28" xfId="51" applyFont="1" applyFill="1" applyBorder="1" applyAlignment="1">
      <alignment horizontal="center" vertical="center" wrapText="1"/>
    </xf>
    <xf numFmtId="0" fontId="18" fillId="4" borderId="28" xfId="51" applyFont="1" applyFill="1" applyBorder="1" applyAlignment="1">
      <alignment horizontal="center" vertical="center" wrapText="1"/>
    </xf>
    <xf numFmtId="0" fontId="15" fillId="4" borderId="6" xfId="51" applyFont="1" applyFill="1" applyBorder="1" applyAlignment="1">
      <alignment horizontal="center" vertical="center" wrapText="1"/>
    </xf>
    <xf numFmtId="0" fontId="18" fillId="4" borderId="6" xfId="51" applyFont="1" applyFill="1" applyBorder="1" applyAlignment="1">
      <alignment horizontal="center" vertical="center" wrapText="1"/>
    </xf>
    <xf numFmtId="179" fontId="22" fillId="0" borderId="3" xfId="51" applyNumberFormat="1" applyFont="1" applyBorder="1" applyAlignment="1">
      <alignment horizontal="center" wrapText="1"/>
    </xf>
    <xf numFmtId="178" fontId="26" fillId="10" borderId="18" xfId="49" applyNumberFormat="1" applyFont="1" applyFill="1" applyBorder="1" applyAlignment="1">
      <alignment horizontal="center" wrapText="1"/>
    </xf>
    <xf numFmtId="178" fontId="22" fillId="0" borderId="18" xfId="49" applyNumberFormat="1" applyFont="1" applyBorder="1" applyAlignment="1">
      <alignment horizontal="center" wrapText="1"/>
    </xf>
    <xf numFmtId="0" fontId="18" fillId="14" borderId="32" xfId="49" applyFont="1" applyFill="1" applyBorder="1" applyAlignment="1">
      <alignment horizontal="left" vertical="top" wrapText="1"/>
    </xf>
    <xf numFmtId="0" fontId="18" fillId="14" borderId="16" xfId="49" applyFont="1" applyFill="1" applyBorder="1" applyAlignment="1">
      <alignment horizontal="center" wrapText="1"/>
    </xf>
    <xf numFmtId="0" fontId="18" fillId="14" borderId="20" xfId="49" applyFont="1" applyFill="1" applyBorder="1" applyAlignment="1">
      <alignment horizontal="center" vertical="top" wrapText="1"/>
    </xf>
    <xf numFmtId="179" fontId="26" fillId="0" borderId="11" xfId="51" applyNumberFormat="1" applyFont="1" applyBorder="1" applyAlignment="1">
      <alignment horizontal="center" wrapText="1"/>
    </xf>
    <xf numFmtId="178" fontId="26" fillId="0" borderId="11" xfId="51" applyNumberFormat="1" applyFont="1" applyBorder="1" applyAlignment="1">
      <alignment horizontal="center" wrapText="1"/>
    </xf>
    <xf numFmtId="178" fontId="19" fillId="0" borderId="18" xfId="49" applyNumberFormat="1" applyFont="1" applyBorder="1" applyAlignment="1">
      <alignment horizontal="center"/>
    </xf>
    <xf numFmtId="178" fontId="26" fillId="0" borderId="23" xfId="51" applyNumberFormat="1" applyFont="1" applyBorder="1" applyAlignment="1">
      <alignment horizontal="center" wrapText="1"/>
    </xf>
    <xf numFmtId="178" fontId="19" fillId="10" borderId="18" xfId="49" applyNumberFormat="1" applyFont="1" applyFill="1" applyBorder="1" applyAlignment="1">
      <alignment horizontal="center" wrapText="1"/>
    </xf>
    <xf numFmtId="181" fontId="26" fillId="0" borderId="11" xfId="51" applyNumberFormat="1" applyFont="1" applyBorder="1" applyAlignment="1">
      <alignment horizontal="center" wrapText="1"/>
    </xf>
    <xf numFmtId="0" fontId="14" fillId="0" borderId="18" xfId="49" applyFont="1" applyBorder="1"/>
    <xf numFmtId="0" fontId="18" fillId="14" borderId="32" xfId="49" applyFont="1" applyFill="1" applyBorder="1" applyAlignment="1">
      <alignment horizontal="center" vertical="top" wrapText="1"/>
    </xf>
    <xf numFmtId="0" fontId="18" fillId="14" borderId="16" xfId="49" applyFont="1" applyFill="1" applyBorder="1" applyAlignment="1">
      <alignment horizontal="left" vertical="top" wrapText="1"/>
    </xf>
    <xf numFmtId="0" fontId="18" fillId="14" borderId="20" xfId="49" applyFont="1" applyFill="1" applyBorder="1" applyAlignment="1">
      <alignment horizontal="left"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 2" xfId="49"/>
    <cellStyle name="Normal 2 2" xfId="50"/>
    <cellStyle name="Normal 3 4" xfId="51"/>
    <cellStyle name="Normal 3 2 2 2 2" xfId="52"/>
    <cellStyle name="Normal 3 2 6 2" xfId="53"/>
    <cellStyle name="Normal 3 7" xfId="54"/>
    <cellStyle name="Normal 2 2 3 2" xfId="55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236220</xdr:colOff>
      <xdr:row>0</xdr:row>
      <xdr:rowOff>91440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566660" y="9144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236220</xdr:colOff>
      <xdr:row>0</xdr:row>
      <xdr:rowOff>91440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566660" y="9144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ofia%20Kang\Birdy%20Grey%20Dropbox\BG%20Tech%20Design%20Development\1.%20TECH%20PACKS%20-%20DRESSES\_%20MILLY%20MATTE%20SATIN%20COUNTER%20DEV\BATCH%20A\MAI\NEW%20BG7158%20MAI%20DRESS,%20MATTE%20SATIN,%20MILLY,%20RE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Print and Artwork Placement"/>
      <sheetName val="Bodice Construction"/>
      <sheetName val="Boning Construction"/>
      <sheetName val="Sewing Ref Images"/>
      <sheetName val="Reference Images"/>
      <sheetName val="Fabrics"/>
      <sheetName val="Trims"/>
      <sheetName val="BOM"/>
      <sheetName val="1ST FIT (S) 6-3-24"/>
      <sheetName val="2ND FIT (S) 7-15-24"/>
      <sheetName val="SPEC SHEET"/>
      <sheetName val="GRADED SPECS"/>
      <sheetName val="GRADED SPEC (REG)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4">
          <cell r="B4" t="str">
            <v>FALL 24</v>
          </cell>
        </row>
        <row r="5">
          <cell r="B5" t="str">
            <v>FALL 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view="pageBreakPreview" zoomScale="70" zoomScaleNormal="55" topLeftCell="A4" workbookViewId="0">
      <selection activeCell="P18" sqref="P18"/>
    </sheetView>
  </sheetViews>
  <sheetFormatPr defaultColWidth="9" defaultRowHeight="17.6"/>
  <cols>
    <col min="1" max="1" width="9" style="135"/>
    <col min="2" max="2" width="67.1061946902655" style="135" customWidth="1"/>
    <col min="3" max="3" width="35.0619469026549" style="136" customWidth="1"/>
    <col min="4" max="4" width="12.4247787610619" style="135" customWidth="1"/>
    <col min="5" max="5" width="9" style="135" hidden="1" customWidth="1"/>
    <col min="6" max="11" width="12.5486725663717" style="197" customWidth="1"/>
    <col min="12" max="16384" width="9" style="135"/>
  </cols>
  <sheetData>
    <row r="1" s="134" customFormat="1" ht="23.25" spans="1:20">
      <c r="A1" s="138">
        <v>0</v>
      </c>
      <c r="B1" s="139"/>
      <c r="C1" s="140"/>
      <c r="D1" s="139"/>
      <c r="E1" s="139"/>
      <c r="F1" s="198"/>
      <c r="G1" s="199"/>
      <c r="H1" s="198"/>
      <c r="I1" s="198"/>
      <c r="J1" s="198"/>
      <c r="K1" s="198"/>
      <c r="L1" s="192"/>
      <c r="M1" s="192"/>
      <c r="N1" s="192"/>
      <c r="O1" s="192"/>
      <c r="P1" s="192"/>
      <c r="Q1" s="192"/>
      <c r="R1" s="192"/>
      <c r="S1" s="192"/>
      <c r="T1" s="192"/>
    </row>
    <row r="2" s="135" customFormat="1" ht="15.75" spans="1:11">
      <c r="A2" s="143" t="s">
        <v>0</v>
      </c>
      <c r="B2" s="144" t="s">
        <v>1</v>
      </c>
      <c r="C2" s="145" t="s">
        <v>2</v>
      </c>
      <c r="D2" s="139"/>
      <c r="E2" s="146" t="s">
        <v>3</v>
      </c>
      <c r="F2" s="198"/>
      <c r="G2" s="200"/>
      <c r="H2" s="201"/>
      <c r="I2" s="198"/>
      <c r="J2" s="198"/>
      <c r="K2" s="198"/>
    </row>
    <row r="3" s="135" customFormat="1" ht="15.75" spans="1:11">
      <c r="A3" s="143" t="s">
        <v>4</v>
      </c>
      <c r="B3" s="149" t="str">
        <f>'[1]Style Summary Cover Page'!B4</f>
        <v>FALL 24</v>
      </c>
      <c r="C3" s="145" t="s">
        <v>5</v>
      </c>
      <c r="D3" s="139"/>
      <c r="E3" s="146" t="s">
        <v>6</v>
      </c>
      <c r="F3" s="198"/>
      <c r="G3" s="199"/>
      <c r="H3" s="198"/>
      <c r="I3" s="218"/>
      <c r="J3" s="218"/>
      <c r="K3" s="218"/>
    </row>
    <row r="4" s="135" customFormat="1" ht="15.75" spans="1:11">
      <c r="A4" s="143" t="s">
        <v>7</v>
      </c>
      <c r="B4" s="149" t="str">
        <f>'[1]Style Summary Cover Page'!B5</f>
        <v>FALL 24</v>
      </c>
      <c r="C4" s="145" t="s">
        <v>8</v>
      </c>
      <c r="D4" s="139"/>
      <c r="E4" s="146" t="s">
        <v>9</v>
      </c>
      <c r="F4" s="198"/>
      <c r="G4" s="199"/>
      <c r="H4" s="198"/>
      <c r="I4" s="198"/>
      <c r="J4" s="198"/>
      <c r="K4" s="198"/>
    </row>
    <row r="5" s="135" customFormat="1" ht="12.75" spans="1:11">
      <c r="A5" s="150" t="s">
        <v>10</v>
      </c>
      <c r="B5" s="151"/>
      <c r="C5" s="152"/>
      <c r="D5" s="153" t="s">
        <v>11</v>
      </c>
      <c r="E5" s="154" t="s">
        <v>12</v>
      </c>
      <c r="F5" s="202" t="s">
        <v>13</v>
      </c>
      <c r="G5" s="203" t="s">
        <v>14</v>
      </c>
      <c r="H5" s="203" t="s">
        <v>15</v>
      </c>
      <c r="I5" s="202" t="s">
        <v>16</v>
      </c>
      <c r="J5" s="202" t="s">
        <v>17</v>
      </c>
      <c r="K5" s="202" t="s">
        <v>18</v>
      </c>
    </row>
    <row r="6" s="135" customFormat="1" ht="13.2" customHeight="1" spans="1:11">
      <c r="A6" s="157"/>
      <c r="B6" s="158"/>
      <c r="C6" s="159"/>
      <c r="D6" s="160"/>
      <c r="E6" s="161"/>
      <c r="F6" s="204"/>
      <c r="G6" s="205"/>
      <c r="H6" s="205"/>
      <c r="I6" s="204"/>
      <c r="J6" s="204"/>
      <c r="K6" s="204"/>
    </row>
    <row r="7" s="135" customFormat="1" ht="30" customHeight="1" spans="1:11">
      <c r="A7" s="164" t="s">
        <v>19</v>
      </c>
      <c r="B7" s="164"/>
      <c r="C7" s="165" t="s">
        <v>20</v>
      </c>
      <c r="D7" s="166">
        <v>44930</v>
      </c>
      <c r="E7" s="167"/>
      <c r="F7" s="206">
        <f t="shared" ref="F7:F12" si="0">SUM(G7-1/4)</f>
        <v>9.875</v>
      </c>
      <c r="G7" s="207">
        <v>10.125</v>
      </c>
      <c r="H7" s="206">
        <f t="shared" ref="H7:K7" si="1">SUM(G7+0.25)</f>
        <v>10.375</v>
      </c>
      <c r="I7" s="206">
        <f t="shared" si="1"/>
        <v>10.625</v>
      </c>
      <c r="J7" s="206">
        <f t="shared" si="1"/>
        <v>10.875</v>
      </c>
      <c r="K7" s="206">
        <f t="shared" si="1"/>
        <v>11.125</v>
      </c>
    </row>
    <row r="8" s="135" customFormat="1" ht="30" customHeight="1" spans="1:11">
      <c r="A8" s="164" t="s">
        <v>21</v>
      </c>
      <c r="B8" s="164"/>
      <c r="C8" s="165" t="s">
        <v>22</v>
      </c>
      <c r="D8" s="169">
        <v>44930</v>
      </c>
      <c r="E8" s="167"/>
      <c r="F8" s="206">
        <f>SUM(G8-1/8)</f>
        <v>6.125</v>
      </c>
      <c r="G8" s="207">
        <v>6.25</v>
      </c>
      <c r="H8" s="206">
        <f t="shared" ref="H8:K8" si="2">SUM(G8+0.125)</f>
        <v>6.375</v>
      </c>
      <c r="I8" s="206">
        <f t="shared" si="2"/>
        <v>6.5</v>
      </c>
      <c r="J8" s="206">
        <f t="shared" si="2"/>
        <v>6.625</v>
      </c>
      <c r="K8" s="206">
        <f t="shared" si="2"/>
        <v>6.75</v>
      </c>
    </row>
    <row r="9" s="135" customFormat="1" ht="30" customHeight="1" spans="1:11">
      <c r="A9" s="164" t="s">
        <v>23</v>
      </c>
      <c r="B9" s="164"/>
      <c r="C9" s="165" t="s">
        <v>24</v>
      </c>
      <c r="D9" s="169">
        <v>44930</v>
      </c>
      <c r="E9" s="167"/>
      <c r="F9" s="206">
        <f>SUM(G9-1/8)</f>
        <v>4.5</v>
      </c>
      <c r="G9" s="207">
        <v>4.625</v>
      </c>
      <c r="H9" s="206">
        <f t="shared" ref="H9:K9" si="3">SUM(G9+0.125)</f>
        <v>4.75</v>
      </c>
      <c r="I9" s="206">
        <f t="shared" si="3"/>
        <v>4.875</v>
      </c>
      <c r="J9" s="206">
        <f t="shared" si="3"/>
        <v>5</v>
      </c>
      <c r="K9" s="206">
        <f t="shared" si="3"/>
        <v>5.125</v>
      </c>
    </row>
    <row r="10" s="135" customFormat="1" ht="30" customHeight="1" spans="1:11">
      <c r="A10" s="164" t="s">
        <v>25</v>
      </c>
      <c r="B10" s="164"/>
      <c r="C10" s="165" t="s">
        <v>26</v>
      </c>
      <c r="D10" s="169">
        <v>44930</v>
      </c>
      <c r="E10" s="167"/>
      <c r="F10" s="206">
        <f t="shared" si="0"/>
        <v>44.25</v>
      </c>
      <c r="G10" s="208">
        <v>44.5</v>
      </c>
      <c r="H10" s="206">
        <f t="shared" ref="H10:K10" si="4">SUM(G10+0.25)</f>
        <v>44.75</v>
      </c>
      <c r="I10" s="206">
        <f t="shared" si="4"/>
        <v>45</v>
      </c>
      <c r="J10" s="206">
        <f t="shared" si="4"/>
        <v>45.25</v>
      </c>
      <c r="K10" s="206">
        <f t="shared" si="4"/>
        <v>45.5</v>
      </c>
    </row>
    <row r="11" s="135" customFormat="1" ht="30" customHeight="1" spans="1:11">
      <c r="A11" s="164" t="s">
        <v>27</v>
      </c>
      <c r="B11" s="164"/>
      <c r="C11" s="170" t="s">
        <v>28</v>
      </c>
      <c r="D11" s="169">
        <v>44930</v>
      </c>
      <c r="E11" s="167"/>
      <c r="F11" s="206">
        <f t="shared" si="0"/>
        <v>44.25</v>
      </c>
      <c r="G11" s="208">
        <v>44.5</v>
      </c>
      <c r="H11" s="206">
        <f t="shared" ref="H11:K11" si="5">SUM(G11+0.25)</f>
        <v>44.75</v>
      </c>
      <c r="I11" s="206">
        <f t="shared" si="5"/>
        <v>45</v>
      </c>
      <c r="J11" s="206">
        <f t="shared" si="5"/>
        <v>45.25</v>
      </c>
      <c r="K11" s="206">
        <f t="shared" si="5"/>
        <v>45.5</v>
      </c>
    </row>
    <row r="12" s="135" customFormat="1" ht="30" customHeight="1" spans="1:11">
      <c r="A12" s="164" t="s">
        <v>29</v>
      </c>
      <c r="B12" s="164"/>
      <c r="C12" s="165" t="s">
        <v>30</v>
      </c>
      <c r="D12" s="169">
        <v>44930</v>
      </c>
      <c r="E12" s="167"/>
      <c r="F12" s="206">
        <f t="shared" si="0"/>
        <v>44.25</v>
      </c>
      <c r="G12" s="208">
        <v>44.5</v>
      </c>
      <c r="H12" s="206">
        <f t="shared" ref="H12:K12" si="6">SUM(G12+0.25)</f>
        <v>44.75</v>
      </c>
      <c r="I12" s="206">
        <f t="shared" si="6"/>
        <v>45</v>
      </c>
      <c r="J12" s="206">
        <f t="shared" si="6"/>
        <v>45.25</v>
      </c>
      <c r="K12" s="206">
        <f t="shared" si="6"/>
        <v>45.5</v>
      </c>
    </row>
    <row r="13" s="135" customFormat="1" ht="30" customHeight="1" spans="1:11">
      <c r="A13" s="171" t="s">
        <v>31</v>
      </c>
      <c r="B13" s="172"/>
      <c r="C13" s="173"/>
      <c r="D13" s="171"/>
      <c r="E13" s="172"/>
      <c r="F13" s="209"/>
      <c r="G13" s="210"/>
      <c r="H13" s="211"/>
      <c r="I13" s="219"/>
      <c r="J13" s="220"/>
      <c r="K13" s="221"/>
    </row>
    <row r="14" s="135" customFormat="1" ht="30" customHeight="1" spans="1:11">
      <c r="A14" s="177" t="s">
        <v>32</v>
      </c>
      <c r="B14" s="177"/>
      <c r="C14" s="178" t="s">
        <v>33</v>
      </c>
      <c r="D14" s="169">
        <v>45299</v>
      </c>
      <c r="E14" s="167"/>
      <c r="F14" s="212">
        <f>SUM(G14-0.5)</f>
        <v>9.25</v>
      </c>
      <c r="G14" s="207">
        <v>9.75</v>
      </c>
      <c r="H14" s="212">
        <f t="shared" ref="H14:K14" si="7">SUM(G14+0.5)</f>
        <v>10.25</v>
      </c>
      <c r="I14" s="212">
        <f t="shared" si="7"/>
        <v>10.75</v>
      </c>
      <c r="J14" s="212">
        <f t="shared" si="7"/>
        <v>11.25</v>
      </c>
      <c r="K14" s="212">
        <f t="shared" si="7"/>
        <v>11.75</v>
      </c>
    </row>
    <row r="15" s="135" customFormat="1" ht="30" customHeight="1" spans="1:11">
      <c r="A15" s="177" t="s">
        <v>34</v>
      </c>
      <c r="B15" s="177"/>
      <c r="C15" s="178" t="s">
        <v>35</v>
      </c>
      <c r="D15" s="169">
        <v>44930</v>
      </c>
      <c r="E15" s="167"/>
      <c r="F15" s="213">
        <v>4.75</v>
      </c>
      <c r="G15" s="214">
        <v>5</v>
      </c>
      <c r="H15" s="214">
        <v>5.125</v>
      </c>
      <c r="I15" s="214">
        <v>5.375</v>
      </c>
      <c r="J15" s="214">
        <v>5.625</v>
      </c>
      <c r="K15" s="214">
        <v>5.75</v>
      </c>
    </row>
    <row r="16" s="135" customFormat="1" ht="30" customHeight="1" spans="1:11">
      <c r="A16" s="177" t="s">
        <v>36</v>
      </c>
      <c r="B16" s="177"/>
      <c r="C16" s="178" t="s">
        <v>37</v>
      </c>
      <c r="D16" s="169">
        <v>45299</v>
      </c>
      <c r="E16" s="167"/>
      <c r="F16" s="213">
        <v>4.375</v>
      </c>
      <c r="G16" s="214">
        <v>4.5</v>
      </c>
      <c r="H16" s="214">
        <v>4.875</v>
      </c>
      <c r="I16" s="214">
        <v>5.25</v>
      </c>
      <c r="J16" s="214">
        <v>5.5</v>
      </c>
      <c r="K16" s="214">
        <v>5.875</v>
      </c>
    </row>
    <row r="17" s="135" customFormat="1" ht="30" customHeight="1" spans="1:11">
      <c r="A17" s="177" t="s">
        <v>38</v>
      </c>
      <c r="B17" s="177"/>
      <c r="C17" s="170" t="s">
        <v>39</v>
      </c>
      <c r="D17" s="169">
        <v>44930</v>
      </c>
      <c r="E17" s="167"/>
      <c r="F17" s="213">
        <v>5.875</v>
      </c>
      <c r="G17" s="214">
        <v>6.125</v>
      </c>
      <c r="H17" s="213">
        <v>6.375</v>
      </c>
      <c r="I17" s="213">
        <v>6.75</v>
      </c>
      <c r="J17" s="213">
        <v>7</v>
      </c>
      <c r="K17" s="213">
        <v>7.25</v>
      </c>
    </row>
    <row r="18" s="135" customFormat="1" ht="30" customHeight="1" spans="1:11">
      <c r="A18" s="177" t="s">
        <v>40</v>
      </c>
      <c r="B18" s="177"/>
      <c r="C18" s="170" t="s">
        <v>41</v>
      </c>
      <c r="D18" s="180">
        <v>44928</v>
      </c>
      <c r="E18" s="167"/>
      <c r="F18" s="213">
        <f t="shared" ref="F18:F22" si="8">SUM(G18-2)</f>
        <v>31.5</v>
      </c>
      <c r="G18" s="207">
        <v>33.5</v>
      </c>
      <c r="H18" s="213">
        <f t="shared" ref="H18:K18" si="9">SUM(G18+2)</f>
        <v>35.5</v>
      </c>
      <c r="I18" s="213">
        <f t="shared" ref="I18:I22" si="10">SUM(H18+2.5)</f>
        <v>38</v>
      </c>
      <c r="J18" s="213">
        <f t="shared" si="9"/>
        <v>40</v>
      </c>
      <c r="K18" s="213">
        <f t="shared" si="9"/>
        <v>42</v>
      </c>
    </row>
    <row r="19" s="135" customFormat="1" ht="30" customHeight="1" spans="1:11">
      <c r="A19" s="177" t="s">
        <v>42</v>
      </c>
      <c r="B19" s="177"/>
      <c r="C19" s="170" t="s">
        <v>43</v>
      </c>
      <c r="D19" s="180">
        <v>44928</v>
      </c>
      <c r="E19" s="167"/>
      <c r="F19" s="213">
        <f t="shared" si="8"/>
        <v>26</v>
      </c>
      <c r="G19" s="207">
        <v>28</v>
      </c>
      <c r="H19" s="213">
        <f t="shared" ref="H19:K19" si="11">SUM(G19+2)</f>
        <v>30</v>
      </c>
      <c r="I19" s="213">
        <f t="shared" si="10"/>
        <v>32.5</v>
      </c>
      <c r="J19" s="213">
        <f t="shared" si="11"/>
        <v>34.5</v>
      </c>
      <c r="K19" s="213">
        <f t="shared" si="11"/>
        <v>36.5</v>
      </c>
    </row>
    <row r="20" s="135" customFormat="1" ht="30" customHeight="1" spans="1:11">
      <c r="A20" s="177" t="s">
        <v>44</v>
      </c>
      <c r="B20" s="177"/>
      <c r="C20" s="170" t="s">
        <v>45</v>
      </c>
      <c r="D20" s="180">
        <v>44928</v>
      </c>
      <c r="E20" s="167"/>
      <c r="F20" s="213">
        <f t="shared" si="8"/>
        <v>35</v>
      </c>
      <c r="G20" s="207">
        <v>37</v>
      </c>
      <c r="H20" s="213">
        <f t="shared" ref="H20:K20" si="12">SUM(G20+2)</f>
        <v>39</v>
      </c>
      <c r="I20" s="213">
        <f t="shared" si="10"/>
        <v>41.5</v>
      </c>
      <c r="J20" s="213">
        <f t="shared" si="12"/>
        <v>43.5</v>
      </c>
      <c r="K20" s="213">
        <f t="shared" si="12"/>
        <v>45.5</v>
      </c>
    </row>
    <row r="21" s="135" customFormat="1" ht="30" customHeight="1" spans="1:11">
      <c r="A21" s="177" t="s">
        <v>46</v>
      </c>
      <c r="B21" s="177"/>
      <c r="C21" s="170" t="s">
        <v>47</v>
      </c>
      <c r="D21" s="181">
        <v>44928</v>
      </c>
      <c r="E21" s="182"/>
      <c r="F21" s="215">
        <f t="shared" si="8"/>
        <v>77</v>
      </c>
      <c r="G21" s="207">
        <v>79</v>
      </c>
      <c r="H21" s="215">
        <f>SUM(G21+2)</f>
        <v>81</v>
      </c>
      <c r="I21" s="215">
        <f t="shared" si="10"/>
        <v>83.5</v>
      </c>
      <c r="J21" s="215">
        <f>SUM(I21+2)</f>
        <v>85.5</v>
      </c>
      <c r="K21" s="213">
        <f>SUM(J21+2)</f>
        <v>87.5</v>
      </c>
    </row>
    <row r="22" s="135" customFormat="1" ht="30" customHeight="1" spans="1:11">
      <c r="A22" s="177" t="s">
        <v>48</v>
      </c>
      <c r="B22" s="177"/>
      <c r="C22" s="170" t="s">
        <v>49</v>
      </c>
      <c r="D22" s="181">
        <v>44928</v>
      </c>
      <c r="E22" s="182"/>
      <c r="F22" s="215">
        <f t="shared" si="8"/>
        <v>72.5</v>
      </c>
      <c r="G22" s="207">
        <v>74.5</v>
      </c>
      <c r="H22" s="215">
        <f t="shared" ref="H22:K22" si="13">SUM(G22+2)</f>
        <v>76.5</v>
      </c>
      <c r="I22" s="215">
        <f t="shared" si="10"/>
        <v>79</v>
      </c>
      <c r="J22" s="215">
        <f t="shared" si="13"/>
        <v>81</v>
      </c>
      <c r="K22" s="213">
        <f>SUM(J22+2)</f>
        <v>83</v>
      </c>
    </row>
    <row r="23" s="135" customFormat="1" ht="30" customHeight="1" spans="1:11">
      <c r="A23" s="183" t="s">
        <v>50</v>
      </c>
      <c r="B23" s="183"/>
      <c r="C23" s="184"/>
      <c r="D23" s="171"/>
      <c r="E23" s="172"/>
      <c r="F23" s="209"/>
      <c r="G23" s="210"/>
      <c r="H23" s="211"/>
      <c r="I23" s="219"/>
      <c r="J23" s="220"/>
      <c r="K23" s="221"/>
    </row>
    <row r="24" s="135" customFormat="1" ht="30" customHeight="1" spans="1:11">
      <c r="A24" s="185" t="s">
        <v>51</v>
      </c>
      <c r="B24" s="185"/>
      <c r="C24" s="178" t="s">
        <v>52</v>
      </c>
      <c r="D24" s="186">
        <v>0.125</v>
      </c>
      <c r="E24" s="167"/>
      <c r="F24" s="206">
        <f>SUM(G24-1/4)</f>
        <v>11.25</v>
      </c>
      <c r="G24" s="207">
        <v>11.5</v>
      </c>
      <c r="H24" s="206">
        <f t="shared" ref="H24:K24" si="14">SUM(G24+0.25)</f>
        <v>11.75</v>
      </c>
      <c r="I24" s="206">
        <f t="shared" si="14"/>
        <v>12</v>
      </c>
      <c r="J24" s="206">
        <f t="shared" si="14"/>
        <v>12.25</v>
      </c>
      <c r="K24" s="206">
        <f t="shared" si="14"/>
        <v>12.5</v>
      </c>
    </row>
    <row r="25" s="135" customFormat="1" ht="30" customHeight="1" spans="1:11">
      <c r="A25" s="185" t="s">
        <v>53</v>
      </c>
      <c r="B25" s="185"/>
      <c r="C25" s="187" t="s">
        <v>54</v>
      </c>
      <c r="D25" s="169">
        <v>44930</v>
      </c>
      <c r="E25" s="167"/>
      <c r="F25" s="213">
        <f>G25</f>
        <v>2</v>
      </c>
      <c r="G25" s="207">
        <v>2</v>
      </c>
      <c r="H25" s="213">
        <f t="shared" ref="H25:K25" si="15">G25</f>
        <v>2</v>
      </c>
      <c r="I25" s="213">
        <f t="shared" si="15"/>
        <v>2</v>
      </c>
      <c r="J25" s="213">
        <f t="shared" si="15"/>
        <v>2</v>
      </c>
      <c r="K25" s="213">
        <f t="shared" si="15"/>
        <v>2</v>
      </c>
    </row>
    <row r="26" s="135" customFormat="1" ht="30" customHeight="1" spans="1:11">
      <c r="A26" s="185" t="s">
        <v>55</v>
      </c>
      <c r="B26" s="185"/>
      <c r="C26" s="188" t="s">
        <v>56</v>
      </c>
      <c r="D26" s="169">
        <v>44930</v>
      </c>
      <c r="E26" s="167"/>
      <c r="F26" s="213">
        <f>SUM(G26+0)</f>
        <v>10.375</v>
      </c>
      <c r="G26" s="216">
        <v>10.375</v>
      </c>
      <c r="H26" s="217">
        <f>SUM(G26+0.5)</f>
        <v>10.875</v>
      </c>
      <c r="I26" s="217">
        <f>SUM(H26+0)</f>
        <v>10.875</v>
      </c>
      <c r="J26" s="217">
        <f>SUM(I26+0.5)</f>
        <v>11.375</v>
      </c>
      <c r="K26" s="217">
        <f>SUM(J26+0)</f>
        <v>11.375</v>
      </c>
    </row>
    <row r="27" s="135" customFormat="1" ht="30" customHeight="1" spans="1:11">
      <c r="A27" s="189" t="s">
        <v>57</v>
      </c>
      <c r="B27" s="189"/>
      <c r="C27" s="190" t="s">
        <v>58</v>
      </c>
      <c r="D27" s="169">
        <v>44930</v>
      </c>
      <c r="E27" s="167"/>
      <c r="F27" s="206">
        <f>SUM(G27-1/4)</f>
        <v>30.75</v>
      </c>
      <c r="G27" s="206">
        <v>31</v>
      </c>
      <c r="H27" s="206">
        <f>SUM(G27+0.25)</f>
        <v>31.25</v>
      </c>
      <c r="I27" s="206">
        <f>SUM(H27+0.25)</f>
        <v>31.5</v>
      </c>
      <c r="J27" s="206">
        <f>SUM(I27+0)</f>
        <v>31.5</v>
      </c>
      <c r="K27" s="206">
        <f>SUM(J27+0)</f>
        <v>31.5</v>
      </c>
    </row>
    <row r="28" s="135" customFormat="1" ht="30" customHeight="1" spans="1:11">
      <c r="A28" s="185" t="s">
        <v>59</v>
      </c>
      <c r="B28" s="185"/>
      <c r="C28" s="191" t="s">
        <v>60</v>
      </c>
      <c r="D28" s="169">
        <v>44930</v>
      </c>
      <c r="E28" s="167"/>
      <c r="F28" s="213">
        <f>G28</f>
        <v>1</v>
      </c>
      <c r="G28" s="213">
        <v>1</v>
      </c>
      <c r="H28" s="213">
        <f t="shared" ref="H28:K28" si="16">G28</f>
        <v>1</v>
      </c>
      <c r="I28" s="213">
        <f t="shared" si="16"/>
        <v>1</v>
      </c>
      <c r="J28" s="213">
        <f t="shared" si="16"/>
        <v>1</v>
      </c>
      <c r="K28" s="213">
        <f t="shared" si="16"/>
        <v>1</v>
      </c>
    </row>
  </sheetData>
  <mergeCells count="45">
    <mergeCell ref="A1:K1"/>
    <mergeCell ref="C2:D2"/>
    <mergeCell ref="E2:F2"/>
    <mergeCell ref="C3:D3"/>
    <mergeCell ref="E3:F3"/>
    <mergeCell ref="C4:D4"/>
    <mergeCell ref="E4:F4"/>
    <mergeCell ref="A7:B7"/>
    <mergeCell ref="A8:B8"/>
    <mergeCell ref="A9:B9"/>
    <mergeCell ref="A10:B10"/>
    <mergeCell ref="A11:B11"/>
    <mergeCell ref="A12:B12"/>
    <mergeCell ref="A13:C13"/>
    <mergeCell ref="D13:F13"/>
    <mergeCell ref="G13:I13"/>
    <mergeCell ref="J13:K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C23"/>
    <mergeCell ref="D23:F23"/>
    <mergeCell ref="G23:I23"/>
    <mergeCell ref="J23:K23"/>
    <mergeCell ref="A24:B24"/>
    <mergeCell ref="A25:B25"/>
    <mergeCell ref="A26:B26"/>
    <mergeCell ref="A27:B27"/>
    <mergeCell ref="A28:B28"/>
    <mergeCell ref="D5:D6"/>
    <mergeCell ref="E5:E6"/>
    <mergeCell ref="F5:F6"/>
    <mergeCell ref="G5:G6"/>
    <mergeCell ref="H5:H6"/>
    <mergeCell ref="I5:I6"/>
    <mergeCell ref="J5:J6"/>
    <mergeCell ref="K5:K6"/>
    <mergeCell ref="G2:K4"/>
    <mergeCell ref="A5:C6"/>
  </mergeCells>
  <conditionalFormatting sqref="H14:K14">
    <cfRule type="notContainsBlanks" dxfId="0" priority="4">
      <formula>LEN(TRIM(H14))&gt;0</formula>
    </cfRule>
  </conditionalFormatting>
  <conditionalFormatting sqref="H27:K27">
    <cfRule type="notContainsBlanks" dxfId="0" priority="1">
      <formula>LEN(TRIM(H27))&gt;0</formula>
    </cfRule>
  </conditionalFormatting>
  <conditionalFormatting sqref="H7:K12">
    <cfRule type="notContainsBlanks" dxfId="0" priority="5">
      <formula>LEN(TRIM(H7))&gt;0</formula>
    </cfRule>
  </conditionalFormatting>
  <conditionalFormatting sqref="H17:K22">
    <cfRule type="notContainsBlanks" dxfId="0" priority="2">
      <formula>LEN(TRIM(H17))&gt;0</formula>
    </cfRule>
  </conditionalFormatting>
  <conditionalFormatting sqref="H24:K26 H28:K28">
    <cfRule type="notContainsBlanks" dxfId="0" priority="3">
      <formula>LEN(TRIM(H24))&gt;0</formula>
    </cfRule>
  </conditionalFormatting>
  <pageMargins left="0.700694444444445" right="0.700694444444445" top="0.357638888888889" bottom="0.357638888888889" header="0.298611111111111" footer="0.298611111111111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tabSelected="1" view="pageBreakPreview" zoomScale="70" zoomScaleNormal="55" topLeftCell="A9" workbookViewId="0">
      <selection activeCell="F24" sqref="F24:K28"/>
    </sheetView>
  </sheetViews>
  <sheetFormatPr defaultColWidth="9" defaultRowHeight="17.6"/>
  <cols>
    <col min="1" max="1" width="9" style="135"/>
    <col min="2" max="2" width="67.1061946902655" style="135" customWidth="1"/>
    <col min="3" max="3" width="35.0619469026549" style="136" customWidth="1"/>
    <col min="4" max="4" width="12.4247787610619" style="135" customWidth="1"/>
    <col min="5" max="5" width="9" style="135" hidden="1" customWidth="1"/>
    <col min="6" max="11" width="12.5486725663717" style="137" customWidth="1"/>
    <col min="12" max="16384" width="9" style="135"/>
  </cols>
  <sheetData>
    <row r="1" s="134" customFormat="1" ht="23.25" spans="1:20">
      <c r="A1" s="138">
        <v>0</v>
      </c>
      <c r="B1" s="139"/>
      <c r="C1" s="140"/>
      <c r="D1" s="139"/>
      <c r="E1" s="139"/>
      <c r="F1" s="141"/>
      <c r="G1" s="142"/>
      <c r="H1" s="141"/>
      <c r="I1" s="141"/>
      <c r="J1" s="141"/>
      <c r="K1" s="141"/>
      <c r="L1" s="192"/>
      <c r="M1" s="192"/>
      <c r="N1" s="192"/>
      <c r="O1" s="192"/>
      <c r="P1" s="192"/>
      <c r="Q1" s="192"/>
      <c r="R1" s="192"/>
      <c r="S1" s="192"/>
      <c r="T1" s="192"/>
    </row>
    <row r="2" s="135" customFormat="1" ht="15.75" spans="1:11">
      <c r="A2" s="143" t="s">
        <v>0</v>
      </c>
      <c r="B2" s="144" t="s">
        <v>1</v>
      </c>
      <c r="C2" s="145" t="s">
        <v>2</v>
      </c>
      <c r="D2" s="139"/>
      <c r="E2" s="146" t="s">
        <v>3</v>
      </c>
      <c r="F2" s="141"/>
      <c r="G2" s="147"/>
      <c r="H2" s="148"/>
      <c r="I2" s="141"/>
      <c r="J2" s="141"/>
      <c r="K2" s="141"/>
    </row>
    <row r="3" s="135" customFormat="1" ht="15.75" spans="1:11">
      <c r="A3" s="143" t="s">
        <v>4</v>
      </c>
      <c r="B3" s="149" t="str">
        <f>'[1]Style Summary Cover Page'!B4</f>
        <v>FALL 24</v>
      </c>
      <c r="C3" s="145" t="s">
        <v>5</v>
      </c>
      <c r="D3" s="139"/>
      <c r="E3" s="146" t="s">
        <v>6</v>
      </c>
      <c r="F3" s="141"/>
      <c r="G3" s="142"/>
      <c r="H3" s="141"/>
      <c r="I3" s="193"/>
      <c r="J3" s="193"/>
      <c r="K3" s="193"/>
    </row>
    <row r="4" s="135" customFormat="1" ht="15.75" spans="1:11">
      <c r="A4" s="143" t="s">
        <v>7</v>
      </c>
      <c r="B4" s="149" t="str">
        <f>'[1]Style Summary Cover Page'!B5</f>
        <v>FALL 24</v>
      </c>
      <c r="C4" s="145" t="s">
        <v>8</v>
      </c>
      <c r="D4" s="139"/>
      <c r="E4" s="146" t="s">
        <v>9</v>
      </c>
      <c r="F4" s="141"/>
      <c r="G4" s="142"/>
      <c r="H4" s="141"/>
      <c r="I4" s="141"/>
      <c r="J4" s="141"/>
      <c r="K4" s="141"/>
    </row>
    <row r="5" s="135" customFormat="1" ht="12.75" spans="1:11">
      <c r="A5" s="150" t="s">
        <v>10</v>
      </c>
      <c r="B5" s="151"/>
      <c r="C5" s="152"/>
      <c r="D5" s="153" t="s">
        <v>11</v>
      </c>
      <c r="E5" s="154" t="s">
        <v>12</v>
      </c>
      <c r="F5" s="155" t="s">
        <v>13</v>
      </c>
      <c r="G5" s="156" t="s">
        <v>14</v>
      </c>
      <c r="H5" s="156" t="s">
        <v>15</v>
      </c>
      <c r="I5" s="155" t="s">
        <v>16</v>
      </c>
      <c r="J5" s="155" t="s">
        <v>17</v>
      </c>
      <c r="K5" s="155" t="s">
        <v>18</v>
      </c>
    </row>
    <row r="6" s="135" customFormat="1" ht="13.2" customHeight="1" spans="1:11">
      <c r="A6" s="157"/>
      <c r="B6" s="158"/>
      <c r="C6" s="159"/>
      <c r="D6" s="160"/>
      <c r="E6" s="161"/>
      <c r="F6" s="162"/>
      <c r="G6" s="163"/>
      <c r="H6" s="163"/>
      <c r="I6" s="162"/>
      <c r="J6" s="162"/>
      <c r="K6" s="162"/>
    </row>
    <row r="7" s="135" customFormat="1" ht="30" customHeight="1" spans="1:11">
      <c r="A7" s="164" t="s">
        <v>19</v>
      </c>
      <c r="B7" s="164"/>
      <c r="C7" s="165" t="s">
        <v>20</v>
      </c>
      <c r="D7" s="166">
        <v>44930</v>
      </c>
      <c r="E7" s="167"/>
      <c r="F7" s="168">
        <f>'XS-XXL'!F7*2.54</f>
        <v>25.0825</v>
      </c>
      <c r="G7" s="168">
        <f>'XS-XXL'!G7*2.54</f>
        <v>25.7175</v>
      </c>
      <c r="H7" s="168">
        <f>'XS-XXL'!H7*2.54</f>
        <v>26.3525</v>
      </c>
      <c r="I7" s="168">
        <f>'XS-XXL'!I7*2.54</f>
        <v>26.9875</v>
      </c>
      <c r="J7" s="168">
        <f>'XS-XXL'!J7*2.54</f>
        <v>27.6225</v>
      </c>
      <c r="K7" s="168">
        <f>'XS-XXL'!K7*2.54</f>
        <v>28.2575</v>
      </c>
    </row>
    <row r="8" s="135" customFormat="1" ht="30" customHeight="1" spans="1:11">
      <c r="A8" s="164" t="s">
        <v>21</v>
      </c>
      <c r="B8" s="164"/>
      <c r="C8" s="165" t="s">
        <v>22</v>
      </c>
      <c r="D8" s="169">
        <v>44930</v>
      </c>
      <c r="E8" s="167"/>
      <c r="F8" s="168">
        <f>'XS-XXL'!F8*2.54</f>
        <v>15.5575</v>
      </c>
      <c r="G8" s="168">
        <f>'XS-XXL'!G8*2.54</f>
        <v>15.875</v>
      </c>
      <c r="H8" s="168">
        <f>'XS-XXL'!H8*2.54</f>
        <v>16.1925</v>
      </c>
      <c r="I8" s="168">
        <f>'XS-XXL'!I8*2.54</f>
        <v>16.51</v>
      </c>
      <c r="J8" s="168">
        <f>'XS-XXL'!J8*2.54</f>
        <v>16.8275</v>
      </c>
      <c r="K8" s="168">
        <f>'XS-XXL'!K8*2.54</f>
        <v>17.145</v>
      </c>
    </row>
    <row r="9" s="135" customFormat="1" ht="30" customHeight="1" spans="1:11">
      <c r="A9" s="164" t="s">
        <v>23</v>
      </c>
      <c r="B9" s="164"/>
      <c r="C9" s="165" t="s">
        <v>24</v>
      </c>
      <c r="D9" s="169">
        <v>44930</v>
      </c>
      <c r="E9" s="167"/>
      <c r="F9" s="168">
        <f>'XS-XXL'!F9*2.54</f>
        <v>11.43</v>
      </c>
      <c r="G9" s="168">
        <f>'XS-XXL'!G9*2.54</f>
        <v>11.7475</v>
      </c>
      <c r="H9" s="168">
        <f>'XS-XXL'!H9*2.54</f>
        <v>12.065</v>
      </c>
      <c r="I9" s="168">
        <f>'XS-XXL'!I9*2.54</f>
        <v>12.3825</v>
      </c>
      <c r="J9" s="168">
        <f>'XS-XXL'!J9*2.54</f>
        <v>12.7</v>
      </c>
      <c r="K9" s="168">
        <f>'XS-XXL'!K9*2.54</f>
        <v>13.0175</v>
      </c>
    </row>
    <row r="10" s="135" customFormat="1" ht="30" customHeight="1" spans="1:11">
      <c r="A10" s="164" t="s">
        <v>25</v>
      </c>
      <c r="B10" s="164"/>
      <c r="C10" s="165" t="s">
        <v>26</v>
      </c>
      <c r="D10" s="169">
        <v>44930</v>
      </c>
      <c r="E10" s="167"/>
      <c r="F10" s="168">
        <f>'XS-XXL'!F10*2.54</f>
        <v>112.395</v>
      </c>
      <c r="G10" s="168">
        <f>'XS-XXL'!G10*2.54</f>
        <v>113.03</v>
      </c>
      <c r="H10" s="168">
        <f>'XS-XXL'!H10*2.54</f>
        <v>113.665</v>
      </c>
      <c r="I10" s="168">
        <f>'XS-XXL'!I10*2.54</f>
        <v>114.3</v>
      </c>
      <c r="J10" s="168">
        <f>'XS-XXL'!J10*2.54</f>
        <v>114.935</v>
      </c>
      <c r="K10" s="168">
        <f>'XS-XXL'!K10*2.54</f>
        <v>115.57</v>
      </c>
    </row>
    <row r="11" s="135" customFormat="1" ht="30" customHeight="1" spans="1:11">
      <c r="A11" s="164" t="s">
        <v>27</v>
      </c>
      <c r="B11" s="164"/>
      <c r="C11" s="170" t="s">
        <v>28</v>
      </c>
      <c r="D11" s="169">
        <v>44930</v>
      </c>
      <c r="E11" s="167"/>
      <c r="F11" s="168">
        <f>'XS-XXL'!F11*2.54</f>
        <v>112.395</v>
      </c>
      <c r="G11" s="168">
        <f>'XS-XXL'!G11*2.54</f>
        <v>113.03</v>
      </c>
      <c r="H11" s="168">
        <f>'XS-XXL'!H11*2.54</f>
        <v>113.665</v>
      </c>
      <c r="I11" s="168">
        <f>'XS-XXL'!I11*2.54</f>
        <v>114.3</v>
      </c>
      <c r="J11" s="168">
        <f>'XS-XXL'!J11*2.54</f>
        <v>114.935</v>
      </c>
      <c r="K11" s="168">
        <f>'XS-XXL'!K11*2.54</f>
        <v>115.57</v>
      </c>
    </row>
    <row r="12" s="135" customFormat="1" ht="30" customHeight="1" spans="1:11">
      <c r="A12" s="164" t="s">
        <v>29</v>
      </c>
      <c r="B12" s="164"/>
      <c r="C12" s="165" t="s">
        <v>30</v>
      </c>
      <c r="D12" s="169">
        <v>44930</v>
      </c>
      <c r="E12" s="167"/>
      <c r="F12" s="168">
        <f>'XS-XXL'!F12*2.54</f>
        <v>112.395</v>
      </c>
      <c r="G12" s="168">
        <f>'XS-XXL'!G12*2.54</f>
        <v>113.03</v>
      </c>
      <c r="H12" s="168">
        <f>'XS-XXL'!H12*2.54</f>
        <v>113.665</v>
      </c>
      <c r="I12" s="168">
        <f>'XS-XXL'!I12*2.54</f>
        <v>114.3</v>
      </c>
      <c r="J12" s="168">
        <f>'XS-XXL'!J12*2.54</f>
        <v>114.935</v>
      </c>
      <c r="K12" s="168">
        <f>'XS-XXL'!K12*2.54</f>
        <v>115.57</v>
      </c>
    </row>
    <row r="13" s="135" customFormat="1" ht="30" customHeight="1" spans="1:11">
      <c r="A13" s="171" t="s">
        <v>31</v>
      </c>
      <c r="B13" s="172"/>
      <c r="C13" s="173"/>
      <c r="D13" s="171"/>
      <c r="E13" s="172"/>
      <c r="F13" s="174"/>
      <c r="G13" s="175"/>
      <c r="H13" s="176"/>
      <c r="I13" s="194"/>
      <c r="J13" s="195"/>
      <c r="K13" s="196"/>
    </row>
    <row r="14" s="135" customFormat="1" ht="30" customHeight="1" spans="1:11">
      <c r="A14" s="177" t="s">
        <v>32</v>
      </c>
      <c r="B14" s="177"/>
      <c r="C14" s="178" t="s">
        <v>33</v>
      </c>
      <c r="D14" s="169">
        <v>45299</v>
      </c>
      <c r="E14" s="167"/>
      <c r="F14" s="179">
        <f>'XS-XXL'!F14*2.54</f>
        <v>23.495</v>
      </c>
      <c r="G14" s="179">
        <f>'XS-XXL'!G14*2.54</f>
        <v>24.765</v>
      </c>
      <c r="H14" s="179">
        <f>'XS-XXL'!H14*2.54</f>
        <v>26.035</v>
      </c>
      <c r="I14" s="179">
        <f>'XS-XXL'!I14*2.54</f>
        <v>27.305</v>
      </c>
      <c r="J14" s="179">
        <f>'XS-XXL'!J14*2.54</f>
        <v>28.575</v>
      </c>
      <c r="K14" s="179">
        <f>'XS-XXL'!K14*2.54</f>
        <v>29.845</v>
      </c>
    </row>
    <row r="15" s="135" customFormat="1" ht="30" customHeight="1" spans="1:11">
      <c r="A15" s="177" t="s">
        <v>34</v>
      </c>
      <c r="B15" s="177"/>
      <c r="C15" s="178" t="s">
        <v>35</v>
      </c>
      <c r="D15" s="169">
        <v>44930</v>
      </c>
      <c r="E15" s="167"/>
      <c r="F15" s="179">
        <f>'XS-XXL'!F15*2.54</f>
        <v>12.065</v>
      </c>
      <c r="G15" s="179">
        <f>'XS-XXL'!G15*2.54</f>
        <v>12.7</v>
      </c>
      <c r="H15" s="179">
        <f>'XS-XXL'!H15*2.54</f>
        <v>13.0175</v>
      </c>
      <c r="I15" s="179">
        <f>'XS-XXL'!I15*2.54</f>
        <v>13.6525</v>
      </c>
      <c r="J15" s="179">
        <f>'XS-XXL'!J15*2.54</f>
        <v>14.2875</v>
      </c>
      <c r="K15" s="179">
        <f>'XS-XXL'!K15*2.54</f>
        <v>14.605</v>
      </c>
    </row>
    <row r="16" s="135" customFormat="1" ht="30" customHeight="1" spans="1:11">
      <c r="A16" s="177" t="s">
        <v>36</v>
      </c>
      <c r="B16" s="177"/>
      <c r="C16" s="178" t="s">
        <v>37</v>
      </c>
      <c r="D16" s="169">
        <v>45299</v>
      </c>
      <c r="E16" s="167"/>
      <c r="F16" s="179">
        <f>'XS-XXL'!F16*2.54</f>
        <v>11.1125</v>
      </c>
      <c r="G16" s="179">
        <f>'XS-XXL'!G16*2.54</f>
        <v>11.43</v>
      </c>
      <c r="H16" s="179">
        <f>'XS-XXL'!H16*2.54</f>
        <v>12.3825</v>
      </c>
      <c r="I16" s="179">
        <f>'XS-XXL'!I16*2.54</f>
        <v>13.335</v>
      </c>
      <c r="J16" s="179">
        <f>'XS-XXL'!J16*2.54</f>
        <v>13.97</v>
      </c>
      <c r="K16" s="179">
        <f>'XS-XXL'!K16*2.54</f>
        <v>14.9225</v>
      </c>
    </row>
    <row r="17" s="135" customFormat="1" ht="30" customHeight="1" spans="1:11">
      <c r="A17" s="177" t="s">
        <v>38</v>
      </c>
      <c r="B17" s="177"/>
      <c r="C17" s="170" t="s">
        <v>39</v>
      </c>
      <c r="D17" s="169">
        <v>44930</v>
      </c>
      <c r="E17" s="167"/>
      <c r="F17" s="179">
        <f>'XS-XXL'!F17*2.54</f>
        <v>14.9225</v>
      </c>
      <c r="G17" s="179">
        <f>'XS-XXL'!G17*2.54</f>
        <v>15.5575</v>
      </c>
      <c r="H17" s="179">
        <f>'XS-XXL'!H17*2.54</f>
        <v>16.1925</v>
      </c>
      <c r="I17" s="179">
        <f>'XS-XXL'!I17*2.54</f>
        <v>17.145</v>
      </c>
      <c r="J17" s="179">
        <f>'XS-XXL'!J17*2.54</f>
        <v>17.78</v>
      </c>
      <c r="K17" s="179">
        <f>'XS-XXL'!K17*2.54</f>
        <v>18.415</v>
      </c>
    </row>
    <row r="18" s="135" customFormat="1" ht="30" customHeight="1" spans="1:11">
      <c r="A18" s="177" t="s">
        <v>40</v>
      </c>
      <c r="B18" s="177"/>
      <c r="C18" s="170" t="s">
        <v>41</v>
      </c>
      <c r="D18" s="180">
        <v>44928</v>
      </c>
      <c r="E18" s="167"/>
      <c r="F18" s="179">
        <f>'XS-XXL'!F18*2.54</f>
        <v>80.01</v>
      </c>
      <c r="G18" s="179">
        <f>'XS-XXL'!G18*2.54</f>
        <v>85.09</v>
      </c>
      <c r="H18" s="179">
        <f>'XS-XXL'!H18*2.54</f>
        <v>90.17</v>
      </c>
      <c r="I18" s="179">
        <f>'XS-XXL'!I18*2.54</f>
        <v>96.52</v>
      </c>
      <c r="J18" s="179">
        <f>'XS-XXL'!J18*2.54</f>
        <v>101.6</v>
      </c>
      <c r="K18" s="179">
        <f>'XS-XXL'!K18*2.54</f>
        <v>106.68</v>
      </c>
    </row>
    <row r="19" s="135" customFormat="1" ht="30" customHeight="1" spans="1:11">
      <c r="A19" s="177" t="s">
        <v>42</v>
      </c>
      <c r="B19" s="177"/>
      <c r="C19" s="170" t="s">
        <v>43</v>
      </c>
      <c r="D19" s="180">
        <v>44928</v>
      </c>
      <c r="E19" s="167"/>
      <c r="F19" s="179">
        <f>'XS-XXL'!F19*2.54</f>
        <v>66.04</v>
      </c>
      <c r="G19" s="179">
        <f>'XS-XXL'!G19*2.54</f>
        <v>71.12</v>
      </c>
      <c r="H19" s="179">
        <f>'XS-XXL'!H19*2.54</f>
        <v>76.2</v>
      </c>
      <c r="I19" s="179">
        <f>'XS-XXL'!I19*2.54</f>
        <v>82.55</v>
      </c>
      <c r="J19" s="179">
        <f>'XS-XXL'!J19*2.54</f>
        <v>87.63</v>
      </c>
      <c r="K19" s="179">
        <f>'XS-XXL'!K19*2.54</f>
        <v>92.71</v>
      </c>
    </row>
    <row r="20" s="135" customFormat="1" ht="30" customHeight="1" spans="1:11">
      <c r="A20" s="177" t="s">
        <v>44</v>
      </c>
      <c r="B20" s="177"/>
      <c r="C20" s="170" t="s">
        <v>45</v>
      </c>
      <c r="D20" s="180">
        <v>44928</v>
      </c>
      <c r="E20" s="167"/>
      <c r="F20" s="179">
        <f>'XS-XXL'!F20*2.54</f>
        <v>88.9</v>
      </c>
      <c r="G20" s="179">
        <f>'XS-XXL'!G20*2.54</f>
        <v>93.98</v>
      </c>
      <c r="H20" s="179">
        <f>'XS-XXL'!H20*2.54</f>
        <v>99.06</v>
      </c>
      <c r="I20" s="179">
        <f>'XS-XXL'!I20*2.54</f>
        <v>105.41</v>
      </c>
      <c r="J20" s="179">
        <f>'XS-XXL'!J20*2.54</f>
        <v>110.49</v>
      </c>
      <c r="K20" s="179">
        <f>'XS-XXL'!K20*2.54</f>
        <v>115.57</v>
      </c>
    </row>
    <row r="21" s="135" customFormat="1" ht="30" customHeight="1" spans="1:11">
      <c r="A21" s="177" t="s">
        <v>46</v>
      </c>
      <c r="B21" s="177"/>
      <c r="C21" s="170" t="s">
        <v>47</v>
      </c>
      <c r="D21" s="181">
        <v>44928</v>
      </c>
      <c r="E21" s="182"/>
      <c r="F21" s="179">
        <f>'XS-XXL'!F21*2.54</f>
        <v>195.58</v>
      </c>
      <c r="G21" s="179">
        <f>'XS-XXL'!G21*2.54</f>
        <v>200.66</v>
      </c>
      <c r="H21" s="179">
        <f>'XS-XXL'!H21*2.54</f>
        <v>205.74</v>
      </c>
      <c r="I21" s="179">
        <f>'XS-XXL'!I21*2.54</f>
        <v>212.09</v>
      </c>
      <c r="J21" s="179">
        <f>'XS-XXL'!J21*2.54</f>
        <v>217.17</v>
      </c>
      <c r="K21" s="179">
        <f>'XS-XXL'!K21*2.54</f>
        <v>222.25</v>
      </c>
    </row>
    <row r="22" s="135" customFormat="1" ht="30" customHeight="1" spans="1:11">
      <c r="A22" s="177" t="s">
        <v>48</v>
      </c>
      <c r="B22" s="177"/>
      <c r="C22" s="170" t="s">
        <v>49</v>
      </c>
      <c r="D22" s="181">
        <v>44928</v>
      </c>
      <c r="E22" s="182"/>
      <c r="F22" s="179">
        <f>'XS-XXL'!F22*2.54</f>
        <v>184.15</v>
      </c>
      <c r="G22" s="179">
        <f>'XS-XXL'!G22*2.54</f>
        <v>189.23</v>
      </c>
      <c r="H22" s="179">
        <f>'XS-XXL'!H22*2.54</f>
        <v>194.31</v>
      </c>
      <c r="I22" s="179">
        <f>'XS-XXL'!I22*2.54</f>
        <v>200.66</v>
      </c>
      <c r="J22" s="179">
        <f>'XS-XXL'!J22*2.54</f>
        <v>205.74</v>
      </c>
      <c r="K22" s="179">
        <f>'XS-XXL'!K22*2.54</f>
        <v>210.82</v>
      </c>
    </row>
    <row r="23" s="135" customFormat="1" ht="30" customHeight="1" spans="1:11">
      <c r="A23" s="183" t="s">
        <v>50</v>
      </c>
      <c r="B23" s="183"/>
      <c r="C23" s="184"/>
      <c r="D23" s="171"/>
      <c r="E23" s="172"/>
      <c r="F23" s="174"/>
      <c r="G23" s="175"/>
      <c r="H23" s="176"/>
      <c r="I23" s="194"/>
      <c r="J23" s="195"/>
      <c r="K23" s="196"/>
    </row>
    <row r="24" s="135" customFormat="1" ht="30" customHeight="1" spans="1:11">
      <c r="A24" s="185" t="s">
        <v>51</v>
      </c>
      <c r="B24" s="185"/>
      <c r="C24" s="178" t="s">
        <v>52</v>
      </c>
      <c r="D24" s="186">
        <v>0.125</v>
      </c>
      <c r="E24" s="167"/>
      <c r="F24" s="168">
        <f>'XS-XXL'!F24*2.54</f>
        <v>28.575</v>
      </c>
      <c r="G24" s="168">
        <f>'XS-XXL'!G24*2.54</f>
        <v>29.21</v>
      </c>
      <c r="H24" s="168">
        <f>'XS-XXL'!H24*2.54</f>
        <v>29.845</v>
      </c>
      <c r="I24" s="168">
        <f>'XS-XXL'!I24*2.54</f>
        <v>30.48</v>
      </c>
      <c r="J24" s="168">
        <f>'XS-XXL'!J24*2.54</f>
        <v>31.115</v>
      </c>
      <c r="K24" s="168">
        <f>'XS-XXL'!K24*2.54</f>
        <v>31.75</v>
      </c>
    </row>
    <row r="25" s="135" customFormat="1" ht="30" customHeight="1" spans="1:11">
      <c r="A25" s="185" t="s">
        <v>53</v>
      </c>
      <c r="B25" s="185"/>
      <c r="C25" s="187" t="s">
        <v>54</v>
      </c>
      <c r="D25" s="169">
        <v>44930</v>
      </c>
      <c r="E25" s="167"/>
      <c r="F25" s="168">
        <f>'XS-XXL'!F25*2.54</f>
        <v>5.08</v>
      </c>
      <c r="G25" s="168">
        <f>'XS-XXL'!G25*2.54</f>
        <v>5.08</v>
      </c>
      <c r="H25" s="168">
        <f>'XS-XXL'!H25*2.54</f>
        <v>5.08</v>
      </c>
      <c r="I25" s="168">
        <f>'XS-XXL'!I25*2.54</f>
        <v>5.08</v>
      </c>
      <c r="J25" s="168">
        <f>'XS-XXL'!J25*2.54</f>
        <v>5.08</v>
      </c>
      <c r="K25" s="168">
        <f>'XS-XXL'!K25*2.54</f>
        <v>5.08</v>
      </c>
    </row>
    <row r="26" s="135" customFormat="1" ht="30" customHeight="1" spans="1:11">
      <c r="A26" s="185" t="s">
        <v>55</v>
      </c>
      <c r="B26" s="185"/>
      <c r="C26" s="188" t="s">
        <v>56</v>
      </c>
      <c r="D26" s="169">
        <v>44930</v>
      </c>
      <c r="E26" s="167"/>
      <c r="F26" s="168">
        <f>'XS-XXL'!F26*2.54</f>
        <v>26.3525</v>
      </c>
      <c r="G26" s="168">
        <f>'XS-XXL'!G26*2.54</f>
        <v>26.3525</v>
      </c>
      <c r="H26" s="168">
        <f>'XS-XXL'!H26*2.54</f>
        <v>27.6225</v>
      </c>
      <c r="I26" s="168">
        <f>'XS-XXL'!I26*2.54</f>
        <v>27.6225</v>
      </c>
      <c r="J26" s="168">
        <f>'XS-XXL'!J26*2.54</f>
        <v>28.8925</v>
      </c>
      <c r="K26" s="168">
        <f>'XS-XXL'!K26*2.54</f>
        <v>28.8925</v>
      </c>
    </row>
    <row r="27" s="135" customFormat="1" ht="30" customHeight="1" spans="1:11">
      <c r="A27" s="189" t="s">
        <v>57</v>
      </c>
      <c r="B27" s="189"/>
      <c r="C27" s="190" t="s">
        <v>58</v>
      </c>
      <c r="D27" s="169">
        <v>44930</v>
      </c>
      <c r="E27" s="167"/>
      <c r="F27" s="168">
        <f>'XS-XXL'!F27*2.54</f>
        <v>78.105</v>
      </c>
      <c r="G27" s="168">
        <f>'XS-XXL'!G27*2.54</f>
        <v>78.74</v>
      </c>
      <c r="H27" s="168">
        <f>'XS-XXL'!H27*2.54</f>
        <v>79.375</v>
      </c>
      <c r="I27" s="168">
        <f>'XS-XXL'!I27*2.54</f>
        <v>80.01</v>
      </c>
      <c r="J27" s="168">
        <f>'XS-XXL'!J27*2.54</f>
        <v>80.01</v>
      </c>
      <c r="K27" s="168">
        <f>'XS-XXL'!K27*2.54</f>
        <v>80.01</v>
      </c>
    </row>
    <row r="28" s="135" customFormat="1" ht="30" customHeight="1" spans="1:11">
      <c r="A28" s="185" t="s">
        <v>59</v>
      </c>
      <c r="B28" s="185"/>
      <c r="C28" s="191" t="s">
        <v>60</v>
      </c>
      <c r="D28" s="169">
        <v>44930</v>
      </c>
      <c r="E28" s="167"/>
      <c r="F28" s="168">
        <f>'XS-XXL'!F28*2.54</f>
        <v>2.54</v>
      </c>
      <c r="G28" s="168">
        <f>'XS-XXL'!G28*2.54</f>
        <v>2.54</v>
      </c>
      <c r="H28" s="168">
        <f>'XS-XXL'!H28*2.54</f>
        <v>2.54</v>
      </c>
      <c r="I28" s="168">
        <f>'XS-XXL'!I28*2.54</f>
        <v>2.54</v>
      </c>
      <c r="J28" s="168">
        <f>'XS-XXL'!J28*2.54</f>
        <v>2.54</v>
      </c>
      <c r="K28" s="168">
        <f>'XS-XXL'!K28*2.54</f>
        <v>2.54</v>
      </c>
    </row>
  </sheetData>
  <mergeCells count="45">
    <mergeCell ref="A1:K1"/>
    <mergeCell ref="C2:D2"/>
    <mergeCell ref="E2:F2"/>
    <mergeCell ref="C3:D3"/>
    <mergeCell ref="E3:F3"/>
    <mergeCell ref="C4:D4"/>
    <mergeCell ref="E4:F4"/>
    <mergeCell ref="A7:B7"/>
    <mergeCell ref="A8:B8"/>
    <mergeCell ref="A9:B9"/>
    <mergeCell ref="A10:B10"/>
    <mergeCell ref="A11:B11"/>
    <mergeCell ref="A12:B12"/>
    <mergeCell ref="A13:C13"/>
    <mergeCell ref="D13:F13"/>
    <mergeCell ref="G13:I13"/>
    <mergeCell ref="J13:K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C23"/>
    <mergeCell ref="D23:F23"/>
    <mergeCell ref="G23:I23"/>
    <mergeCell ref="J23:K23"/>
    <mergeCell ref="A24:B24"/>
    <mergeCell ref="A25:B25"/>
    <mergeCell ref="A26:B26"/>
    <mergeCell ref="A27:B27"/>
    <mergeCell ref="A28:B28"/>
    <mergeCell ref="D5:D6"/>
    <mergeCell ref="E5:E6"/>
    <mergeCell ref="F5:F6"/>
    <mergeCell ref="G5:G6"/>
    <mergeCell ref="H5:H6"/>
    <mergeCell ref="I5:I6"/>
    <mergeCell ref="J5:J6"/>
    <mergeCell ref="K5:K6"/>
    <mergeCell ref="G2:K4"/>
    <mergeCell ref="A5:C6"/>
  </mergeCells>
  <conditionalFormatting sqref="H7:K12">
    <cfRule type="notContainsBlanks" dxfId="0" priority="5">
      <formula>LEN(TRIM(H7))&gt;0</formula>
    </cfRule>
  </conditionalFormatting>
  <conditionalFormatting sqref="H14:K22">
    <cfRule type="notContainsBlanks" dxfId="0" priority="4">
      <formula>LEN(TRIM(H14))&gt;0</formula>
    </cfRule>
  </conditionalFormatting>
  <conditionalFormatting sqref="H24:K28">
    <cfRule type="notContainsBlanks" dxfId="0" priority="3">
      <formula>LEN(TRIM(H24))&gt;0</formula>
    </cfRule>
  </conditionalFormatting>
  <pageMargins left="0.700694444444445" right="0.700694444444445" top="0.357638888888889" bottom="0.357638888888889" header="0.298611111111111" footer="0.298611111111111"/>
  <pageSetup paperSize="9" scale="6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27"/>
  <sheetViews>
    <sheetView view="pageBreakPreview" zoomScale="70" zoomScaleNormal="85" workbookViewId="0">
      <selection activeCell="P19" sqref="P19"/>
    </sheetView>
  </sheetViews>
  <sheetFormatPr defaultColWidth="14.4424778761062" defaultRowHeight="15" customHeight="1"/>
  <cols>
    <col min="1" max="1" width="4.66371681415929" style="1" customWidth="1"/>
    <col min="2" max="2" width="7.7787610619469" style="1" customWidth="1"/>
    <col min="3" max="3" width="18.9823008849558" style="1" customWidth="1"/>
    <col min="4" max="4" width="15.6637168141593" style="1" customWidth="1"/>
    <col min="5" max="5" width="4.44247787610619" style="1" customWidth="1"/>
    <col min="6" max="6" width="44.1858407079646" style="1" customWidth="1"/>
    <col min="7" max="7" width="6.44247787610619" style="1" customWidth="1"/>
    <col min="8" max="8" width="10" style="1" hidden="1" customWidth="1"/>
    <col min="9" max="12" width="11.8849557522124" style="1" customWidth="1"/>
    <col min="13" max="13" width="6.44247787610619" style="1" customWidth="1"/>
    <col min="14" max="16" width="9.88495575221239" style="1" customWidth="1"/>
    <col min="17" max="17" width="7.66371681415929" style="1" customWidth="1"/>
    <col min="18" max="18" width="9.88495575221239" style="1" customWidth="1"/>
    <col min="19" max="20" width="9.66371681415929" style="1" customWidth="1"/>
    <col min="21" max="21" width="7.44247787610619" style="1" customWidth="1"/>
    <col min="22" max="22" width="11.4424778761062" style="1" customWidth="1"/>
    <col min="23" max="23" width="32.6637168141593" style="1" customWidth="1"/>
    <col min="24" max="25" width="13.6637168141593" style="1" customWidth="1"/>
    <col min="26" max="16384" width="14.4424778761062" style="1"/>
  </cols>
  <sheetData>
    <row r="1" s="1" customFormat="1" ht="30" customHeight="1" spans="1:25">
      <c r="A1" s="3" t="s">
        <v>61</v>
      </c>
      <c r="B1" s="4"/>
      <c r="C1" s="4"/>
      <c r="D1" s="4"/>
      <c r="E1" s="4"/>
      <c r="F1" s="4"/>
      <c r="G1" s="4"/>
      <c r="H1" s="5"/>
      <c r="I1" s="76"/>
      <c r="J1" s="4"/>
      <c r="K1" s="4"/>
      <c r="L1" s="5"/>
      <c r="M1" s="77"/>
      <c r="N1" s="77"/>
      <c r="O1" s="77"/>
      <c r="P1" s="77"/>
      <c r="Q1" s="77"/>
      <c r="R1" s="77"/>
      <c r="S1" s="77"/>
      <c r="T1" s="77"/>
      <c r="U1" s="77"/>
      <c r="V1" s="77"/>
      <c r="W1" s="75"/>
      <c r="X1" s="75"/>
      <c r="Y1" s="75"/>
    </row>
    <row r="2" s="1" customFormat="1" ht="15.75" customHeight="1" spans="1:25">
      <c r="A2" s="6" t="s">
        <v>0</v>
      </c>
      <c r="B2" s="7"/>
      <c r="C2" s="8" t="s">
        <v>62</v>
      </c>
      <c r="D2" s="9" t="s">
        <v>63</v>
      </c>
      <c r="E2" s="10" t="s">
        <v>64</v>
      </c>
      <c r="F2" s="11"/>
      <c r="G2" s="12"/>
      <c r="H2" s="13"/>
      <c r="I2" s="78"/>
      <c r="J2" s="78"/>
      <c r="K2" s="78"/>
      <c r="L2" s="79"/>
      <c r="M2" s="80"/>
      <c r="N2" s="80"/>
      <c r="O2" s="80"/>
      <c r="P2" s="80"/>
      <c r="Q2" s="80"/>
      <c r="R2" s="80"/>
      <c r="S2" s="80"/>
      <c r="T2" s="80"/>
      <c r="U2" s="80"/>
      <c r="V2" s="80"/>
      <c r="W2" s="75"/>
      <c r="X2" s="75"/>
      <c r="Y2" s="75"/>
    </row>
    <row r="3" s="1" customFormat="1" ht="15.75" customHeight="1" spans="1:25">
      <c r="A3" s="14" t="s">
        <v>65</v>
      </c>
      <c r="B3" s="4"/>
      <c r="C3" s="15"/>
      <c r="D3" s="16" t="s">
        <v>66</v>
      </c>
      <c r="E3" s="17"/>
      <c r="F3" s="18"/>
      <c r="G3" s="19"/>
      <c r="H3" s="20"/>
      <c r="I3" s="13"/>
      <c r="J3" s="13"/>
      <c r="K3" s="13"/>
      <c r="L3" s="79"/>
      <c r="M3" s="80"/>
      <c r="N3" s="80"/>
      <c r="O3" s="80"/>
      <c r="P3" s="80"/>
      <c r="Q3" s="80"/>
      <c r="R3" s="80"/>
      <c r="S3" s="80"/>
      <c r="T3" s="80"/>
      <c r="U3" s="80"/>
      <c r="V3" s="80"/>
      <c r="W3" s="75"/>
      <c r="X3" s="75"/>
      <c r="Y3" s="75"/>
    </row>
    <row r="4" s="1" customFormat="1" ht="15.75" customHeight="1" spans="1:25">
      <c r="A4" s="14" t="s">
        <v>4</v>
      </c>
      <c r="B4" s="4"/>
      <c r="C4" s="15"/>
      <c r="D4" s="16" t="s">
        <v>2</v>
      </c>
      <c r="E4" s="17" t="s">
        <v>67</v>
      </c>
      <c r="F4" s="18"/>
      <c r="G4" s="19"/>
      <c r="H4" s="20"/>
      <c r="I4" s="13"/>
      <c r="J4" s="13"/>
      <c r="K4" s="13"/>
      <c r="L4" s="79"/>
      <c r="M4" s="80"/>
      <c r="N4" s="80"/>
      <c r="O4" s="80"/>
      <c r="P4" s="80"/>
      <c r="Q4" s="80"/>
      <c r="R4" s="80"/>
      <c r="S4" s="80"/>
      <c r="T4" s="80"/>
      <c r="U4" s="80"/>
      <c r="V4" s="80"/>
      <c r="W4" s="75"/>
      <c r="X4" s="75"/>
      <c r="Y4" s="75"/>
    </row>
    <row r="5" s="1" customFormat="1" ht="15.75" customHeight="1" spans="1:25">
      <c r="A5" s="14" t="s">
        <v>7</v>
      </c>
      <c r="B5" s="4"/>
      <c r="C5" s="15"/>
      <c r="D5" s="16" t="s">
        <v>5</v>
      </c>
      <c r="E5" s="17" t="s">
        <v>6</v>
      </c>
      <c r="F5" s="18"/>
      <c r="G5" s="19"/>
      <c r="H5" s="20"/>
      <c r="I5" s="13"/>
      <c r="J5" s="13"/>
      <c r="K5" s="13"/>
      <c r="L5" s="79"/>
      <c r="M5" s="80"/>
      <c r="N5" s="80"/>
      <c r="O5" s="80"/>
      <c r="P5" s="80"/>
      <c r="Q5" s="80"/>
      <c r="R5" s="80"/>
      <c r="S5" s="80"/>
      <c r="T5" s="80"/>
      <c r="U5" s="80"/>
      <c r="V5" s="80"/>
      <c r="W5" s="75"/>
      <c r="X5" s="75"/>
      <c r="Y5" s="75"/>
    </row>
    <row r="6" s="1" customFormat="1" ht="15.75" customHeight="1" spans="1:25">
      <c r="A6" s="14" t="s">
        <v>68</v>
      </c>
      <c r="B6" s="4"/>
      <c r="C6" s="15" t="s">
        <v>69</v>
      </c>
      <c r="D6" s="16" t="s">
        <v>8</v>
      </c>
      <c r="E6" s="17" t="s">
        <v>70</v>
      </c>
      <c r="F6" s="18"/>
      <c r="G6" s="19"/>
      <c r="H6" s="21"/>
      <c r="I6" s="7"/>
      <c r="J6" s="7"/>
      <c r="K6" s="7"/>
      <c r="L6" s="81"/>
      <c r="M6" s="80"/>
      <c r="N6" s="80"/>
      <c r="O6" s="80"/>
      <c r="P6" s="80"/>
      <c r="Q6" s="80"/>
      <c r="R6" s="80"/>
      <c r="S6" s="80"/>
      <c r="T6" s="80"/>
      <c r="U6" s="80"/>
      <c r="V6" s="103"/>
      <c r="W6" s="75"/>
      <c r="X6" s="75"/>
      <c r="Y6" s="75"/>
    </row>
    <row r="7" s="1" customFormat="1" ht="15.75" customHeight="1" spans="1:25">
      <c r="A7" s="22" t="s">
        <v>71</v>
      </c>
      <c r="B7" s="22"/>
      <c r="C7" s="22"/>
      <c r="D7" s="22"/>
      <c r="E7" s="23"/>
      <c r="F7" s="24"/>
      <c r="G7" s="25" t="s">
        <v>11</v>
      </c>
      <c r="H7" s="25" t="s">
        <v>12</v>
      </c>
      <c r="I7" s="25" t="s">
        <v>72</v>
      </c>
      <c r="J7" s="108" t="s">
        <v>70</v>
      </c>
      <c r="K7" s="109" t="s">
        <v>73</v>
      </c>
      <c r="L7" s="110" t="s">
        <v>74</v>
      </c>
      <c r="M7" s="86"/>
      <c r="N7" s="86"/>
      <c r="O7" s="87"/>
      <c r="P7" s="86"/>
      <c r="Q7" s="86"/>
      <c r="R7" s="86"/>
      <c r="S7" s="87"/>
      <c r="T7" s="86"/>
      <c r="U7" s="86"/>
      <c r="V7" s="87"/>
      <c r="W7" s="91"/>
      <c r="X7" s="75"/>
      <c r="Y7" s="75"/>
    </row>
    <row r="8" s="1" customFormat="1" customHeight="1" spans="1:25">
      <c r="A8" s="26"/>
      <c r="B8" s="26"/>
      <c r="C8" s="26"/>
      <c r="D8" s="26"/>
      <c r="E8" s="27"/>
      <c r="F8" s="27"/>
      <c r="G8" s="28"/>
      <c r="H8" s="28"/>
      <c r="I8" s="28"/>
      <c r="J8" s="28"/>
      <c r="K8" s="28"/>
      <c r="L8" s="111"/>
      <c r="M8" s="90"/>
      <c r="N8" s="91"/>
      <c r="O8" s="91"/>
      <c r="P8" s="91"/>
      <c r="Q8" s="90"/>
      <c r="R8" s="91"/>
      <c r="S8" s="91"/>
      <c r="T8" s="91"/>
      <c r="U8" s="90"/>
      <c r="V8" s="91"/>
      <c r="W8" s="91"/>
      <c r="X8" s="75"/>
      <c r="Y8" s="75"/>
    </row>
    <row r="9" s="1" customFormat="1" ht="15.75" hidden="1" customHeight="1" spans="1:25">
      <c r="A9" s="29">
        <v>1</v>
      </c>
      <c r="B9" s="30"/>
      <c r="C9" s="30"/>
      <c r="D9" s="30"/>
      <c r="E9" s="31"/>
      <c r="F9" s="31"/>
      <c r="G9" s="32">
        <v>44934</v>
      </c>
      <c r="H9" s="33"/>
      <c r="I9" s="33"/>
      <c r="J9" s="92"/>
      <c r="K9" s="33"/>
      <c r="L9" s="33"/>
      <c r="M9" s="93"/>
      <c r="N9" s="93"/>
      <c r="O9" s="93"/>
      <c r="P9" s="94"/>
      <c r="Q9" s="93"/>
      <c r="R9" s="93"/>
      <c r="S9" s="93"/>
      <c r="T9" s="94"/>
      <c r="U9" s="93"/>
      <c r="V9" s="93"/>
      <c r="W9" s="104"/>
      <c r="X9" s="75"/>
      <c r="Y9" s="75"/>
    </row>
    <row r="10" s="1" customFormat="1" ht="15.75" hidden="1" customHeight="1" spans="1:25">
      <c r="A10" s="29">
        <f t="shared" ref="A10:A12" si="0">A9+1</f>
        <v>2</v>
      </c>
      <c r="B10" s="30"/>
      <c r="C10" s="30"/>
      <c r="D10" s="30"/>
      <c r="E10" s="31"/>
      <c r="F10" s="31"/>
      <c r="G10" s="32">
        <v>44930</v>
      </c>
      <c r="H10" s="33"/>
      <c r="I10" s="33"/>
      <c r="J10" s="92"/>
      <c r="K10" s="33"/>
      <c r="L10" s="33"/>
      <c r="M10" s="93"/>
      <c r="N10" s="93"/>
      <c r="O10" s="93"/>
      <c r="P10" s="94"/>
      <c r="Q10" s="93"/>
      <c r="R10" s="93"/>
      <c r="S10" s="93"/>
      <c r="T10" s="94"/>
      <c r="U10" s="93"/>
      <c r="V10" s="93"/>
      <c r="W10" s="104"/>
      <c r="X10" s="75"/>
      <c r="Y10" s="75"/>
    </row>
    <row r="11" s="1" customFormat="1" ht="15.75" hidden="1" customHeight="1" spans="1:25">
      <c r="A11" s="29">
        <f t="shared" si="0"/>
        <v>3</v>
      </c>
      <c r="B11" s="30"/>
      <c r="C11" s="30"/>
      <c r="D11" s="30"/>
      <c r="E11" s="31"/>
      <c r="F11" s="34"/>
      <c r="G11" s="35">
        <v>44930</v>
      </c>
      <c r="H11" s="33"/>
      <c r="I11" s="33"/>
      <c r="J11" s="92"/>
      <c r="K11" s="33"/>
      <c r="L11" s="33"/>
      <c r="M11" s="93"/>
      <c r="N11" s="93"/>
      <c r="O11" s="93"/>
      <c r="P11" s="94"/>
      <c r="Q11" s="93"/>
      <c r="R11" s="93"/>
      <c r="S11" s="93"/>
      <c r="T11" s="94"/>
      <c r="U11" s="93"/>
      <c r="V11" s="93"/>
      <c r="W11" s="104"/>
      <c r="X11" s="75"/>
      <c r="Y11" s="75"/>
    </row>
    <row r="12" s="1" customFormat="1" ht="15.75" hidden="1" customHeight="1" spans="1:25">
      <c r="A12" s="29">
        <f t="shared" si="0"/>
        <v>4</v>
      </c>
      <c r="B12" s="30"/>
      <c r="C12" s="30"/>
      <c r="D12" s="30"/>
      <c r="E12" s="31"/>
      <c r="F12" s="34"/>
      <c r="G12" s="35">
        <v>44930</v>
      </c>
      <c r="H12" s="33"/>
      <c r="I12" s="33"/>
      <c r="J12" s="92"/>
      <c r="K12" s="33"/>
      <c r="L12" s="33"/>
      <c r="M12" s="93"/>
      <c r="N12" s="93"/>
      <c r="O12" s="93"/>
      <c r="P12" s="94"/>
      <c r="Q12" s="93"/>
      <c r="R12" s="93"/>
      <c r="S12" s="93"/>
      <c r="T12" s="94"/>
      <c r="U12" s="93"/>
      <c r="V12" s="93"/>
      <c r="W12" s="104"/>
      <c r="X12" s="75"/>
      <c r="Y12" s="75"/>
    </row>
    <row r="13" s="1" customFormat="1" ht="15.75" customHeight="1" spans="1: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95"/>
      <c r="M13" s="93"/>
      <c r="N13" s="93"/>
      <c r="O13" s="93"/>
      <c r="P13" s="94"/>
      <c r="Q13" s="93"/>
      <c r="R13" s="93"/>
      <c r="S13" s="93"/>
      <c r="T13" s="94"/>
      <c r="U13" s="93"/>
      <c r="V13" s="93"/>
      <c r="W13" s="104"/>
      <c r="X13" s="75"/>
      <c r="Y13" s="75"/>
    </row>
    <row r="14" s="1" customFormat="1" ht="20" customHeight="1" spans="1:25">
      <c r="A14" s="38" t="s">
        <v>75</v>
      </c>
      <c r="B14" s="39"/>
      <c r="C14" s="39"/>
      <c r="D14" s="39"/>
      <c r="E14" s="40"/>
      <c r="F14" s="41" t="s">
        <v>20</v>
      </c>
      <c r="G14" s="42">
        <v>0.25</v>
      </c>
      <c r="H14" s="43"/>
      <c r="I14" s="112">
        <f t="shared" ref="I14:I19" si="1">J14-1/4</f>
        <v>10.5</v>
      </c>
      <c r="J14" s="113">
        <v>10.75</v>
      </c>
      <c r="K14" s="114">
        <f t="shared" ref="K14:K19" si="2">SUM(J14+0.25)</f>
        <v>11</v>
      </c>
      <c r="L14" s="114">
        <f t="shared" ref="L14:L19" si="3">SUM(K14+0.25)</f>
        <v>11.25</v>
      </c>
      <c r="M14" s="93"/>
      <c r="N14" s="93"/>
      <c r="O14" s="93"/>
      <c r="P14" s="94"/>
      <c r="Q14" s="93"/>
      <c r="R14" s="93"/>
      <c r="S14" s="93"/>
      <c r="T14" s="94"/>
      <c r="U14" s="93"/>
      <c r="V14" s="93"/>
      <c r="W14" s="104"/>
      <c r="X14" s="75"/>
      <c r="Y14" s="75"/>
    </row>
    <row r="15" s="1" customFormat="1" ht="20" customHeight="1" spans="1:25">
      <c r="A15" s="44" t="s">
        <v>21</v>
      </c>
      <c r="B15" s="45"/>
      <c r="C15" s="45"/>
      <c r="D15" s="45"/>
      <c r="E15" s="46"/>
      <c r="F15" s="41" t="s">
        <v>22</v>
      </c>
      <c r="G15" s="47">
        <v>0.125</v>
      </c>
      <c r="H15" s="43">
        <f>SUM(I15-1/8)</f>
        <v>6</v>
      </c>
      <c r="I15" s="115">
        <f>SUM(J15-1/8)</f>
        <v>6.125</v>
      </c>
      <c r="J15" s="113">
        <v>6.25</v>
      </c>
      <c r="K15" s="114">
        <f>SUM(J15+0.125)</f>
        <v>6.375</v>
      </c>
      <c r="L15" s="114">
        <f>SUM(K15+0.125)</f>
        <v>6.5</v>
      </c>
      <c r="M15" s="93"/>
      <c r="N15" s="93"/>
      <c r="O15" s="93"/>
      <c r="P15" s="94"/>
      <c r="Q15" s="93"/>
      <c r="R15" s="93"/>
      <c r="S15" s="93"/>
      <c r="T15" s="94"/>
      <c r="U15" s="93"/>
      <c r="V15" s="93"/>
      <c r="W15" s="104"/>
      <c r="X15" s="75"/>
      <c r="Y15" s="75"/>
    </row>
    <row r="16" s="1" customFormat="1" ht="20" customHeight="1" spans="1:25">
      <c r="A16" s="44" t="s">
        <v>23</v>
      </c>
      <c r="B16" s="45"/>
      <c r="C16" s="45"/>
      <c r="D16" s="45"/>
      <c r="E16" s="46"/>
      <c r="F16" s="41" t="s">
        <v>24</v>
      </c>
      <c r="G16" s="47">
        <v>0.125</v>
      </c>
      <c r="H16" s="43">
        <f>SUM(I16-1/8)</f>
        <v>4.75</v>
      </c>
      <c r="I16" s="115">
        <f>SUM(J16-1/8)</f>
        <v>4.875</v>
      </c>
      <c r="J16" s="113">
        <v>5</v>
      </c>
      <c r="K16" s="114">
        <f>SUM(J16+0.125)</f>
        <v>5.125</v>
      </c>
      <c r="L16" s="114">
        <f>SUM(K16+0.125)</f>
        <v>5.25</v>
      </c>
      <c r="M16" s="93"/>
      <c r="N16" s="93"/>
      <c r="O16" s="93"/>
      <c r="P16" s="94"/>
      <c r="Q16" s="93"/>
      <c r="R16" s="93"/>
      <c r="S16" s="93"/>
      <c r="T16" s="94"/>
      <c r="U16" s="93"/>
      <c r="V16" s="93"/>
      <c r="W16" s="104"/>
      <c r="X16" s="75"/>
      <c r="Y16" s="75"/>
    </row>
    <row r="17" s="1" customFormat="1" ht="20" customHeight="1" spans="1:25">
      <c r="A17" s="48" t="s">
        <v>76</v>
      </c>
      <c r="B17" s="48"/>
      <c r="C17" s="48"/>
      <c r="D17" s="48"/>
      <c r="E17" s="49"/>
      <c r="F17" s="41" t="s">
        <v>26</v>
      </c>
      <c r="G17" s="42">
        <v>0.25</v>
      </c>
      <c r="H17" s="33">
        <f>SUM(I17-1)</f>
        <v>43.25</v>
      </c>
      <c r="I17" s="112">
        <f t="shared" si="1"/>
        <v>44.25</v>
      </c>
      <c r="J17" s="116">
        <v>44.5</v>
      </c>
      <c r="K17" s="117">
        <f t="shared" si="2"/>
        <v>44.75</v>
      </c>
      <c r="L17" s="117">
        <f t="shared" si="3"/>
        <v>45</v>
      </c>
      <c r="M17" s="93"/>
      <c r="N17" s="93"/>
      <c r="O17" s="93"/>
      <c r="P17" s="94"/>
      <c r="Q17" s="93"/>
      <c r="R17" s="93"/>
      <c r="S17" s="93"/>
      <c r="T17" s="94"/>
      <c r="U17" s="93"/>
      <c r="V17" s="93"/>
      <c r="W17" s="104"/>
      <c r="X17" s="75"/>
      <c r="Y17" s="75"/>
    </row>
    <row r="18" s="1" customFormat="1" ht="20" customHeight="1" spans="1:25">
      <c r="A18" s="50" t="s">
        <v>27</v>
      </c>
      <c r="B18" s="48"/>
      <c r="C18" s="48"/>
      <c r="D18" s="48"/>
      <c r="E18" s="49"/>
      <c r="F18" s="41" t="s">
        <v>28</v>
      </c>
      <c r="G18" s="42">
        <v>0.25</v>
      </c>
      <c r="H18" s="33">
        <v>43.75</v>
      </c>
      <c r="I18" s="112">
        <f t="shared" si="1"/>
        <v>44.25</v>
      </c>
      <c r="J18" s="116">
        <v>44.5</v>
      </c>
      <c r="K18" s="117">
        <f t="shared" si="2"/>
        <v>44.75</v>
      </c>
      <c r="L18" s="117">
        <f t="shared" si="3"/>
        <v>45</v>
      </c>
      <c r="M18" s="93"/>
      <c r="N18" s="93"/>
      <c r="O18" s="93"/>
      <c r="P18" s="94"/>
      <c r="Q18" s="93"/>
      <c r="R18" s="93"/>
      <c r="S18" s="93"/>
      <c r="T18" s="94"/>
      <c r="U18" s="93"/>
      <c r="V18" s="93"/>
      <c r="W18" s="104"/>
      <c r="X18" s="75"/>
      <c r="Y18" s="75"/>
    </row>
    <row r="19" s="1" customFormat="1" ht="20" customHeight="1" spans="1:25">
      <c r="A19" s="51" t="s">
        <v>77</v>
      </c>
      <c r="B19" s="51"/>
      <c r="C19" s="51"/>
      <c r="D19" s="51"/>
      <c r="E19" s="51"/>
      <c r="F19" s="52" t="s">
        <v>30</v>
      </c>
      <c r="G19" s="42">
        <v>0.25</v>
      </c>
      <c r="H19" s="33">
        <v>44.25</v>
      </c>
      <c r="I19" s="112">
        <f t="shared" si="1"/>
        <v>44.75</v>
      </c>
      <c r="J19" s="116">
        <v>45</v>
      </c>
      <c r="K19" s="117">
        <f t="shared" si="2"/>
        <v>45.25</v>
      </c>
      <c r="L19" s="117">
        <f t="shared" si="3"/>
        <v>45.5</v>
      </c>
      <c r="M19" s="93"/>
      <c r="N19" s="93"/>
      <c r="O19" s="93"/>
      <c r="P19" s="94"/>
      <c r="Q19" s="93"/>
      <c r="R19" s="93"/>
      <c r="S19" s="93"/>
      <c r="T19" s="94"/>
      <c r="U19" s="93"/>
      <c r="V19" s="93"/>
      <c r="W19" s="104"/>
      <c r="X19" s="75"/>
      <c r="Y19" s="75"/>
    </row>
    <row r="20" s="2" customFormat="1" ht="20" customHeight="1" spans="1:25">
      <c r="A20" s="53" t="s">
        <v>78</v>
      </c>
      <c r="B20" s="54"/>
      <c r="C20" s="54"/>
      <c r="D20" s="54"/>
      <c r="E20" s="54"/>
      <c r="F20" s="54"/>
      <c r="G20" s="54"/>
      <c r="H20" s="54"/>
      <c r="I20" s="118"/>
      <c r="J20" s="118"/>
      <c r="K20" s="118"/>
      <c r="L20" s="119"/>
      <c r="M20" s="99"/>
      <c r="N20" s="99"/>
      <c r="O20" s="99"/>
      <c r="P20" s="100"/>
      <c r="Q20" s="99"/>
      <c r="R20" s="99"/>
      <c r="S20" s="99"/>
      <c r="T20" s="100"/>
      <c r="U20" s="99"/>
      <c r="V20" s="99"/>
      <c r="W20" s="105"/>
      <c r="X20" s="106"/>
      <c r="Y20" s="106"/>
    </row>
    <row r="21" s="1" customFormat="1" ht="20" customHeight="1" spans="1:25">
      <c r="A21" s="55" t="s">
        <v>79</v>
      </c>
      <c r="B21" s="55"/>
      <c r="C21" s="55"/>
      <c r="D21" s="55"/>
      <c r="E21" s="56"/>
      <c r="F21" s="57" t="s">
        <v>33</v>
      </c>
      <c r="G21" s="42">
        <v>0.25</v>
      </c>
      <c r="H21" s="43"/>
      <c r="I21" s="120">
        <f>J21-5/8</f>
        <v>12.125</v>
      </c>
      <c r="J21" s="116">
        <v>12.75</v>
      </c>
      <c r="K21" s="120">
        <f>J21+5/8</f>
        <v>13.375</v>
      </c>
      <c r="L21" s="121">
        <f>K21+5/8</f>
        <v>14</v>
      </c>
      <c r="M21" s="93"/>
      <c r="N21" s="93"/>
      <c r="O21" s="93"/>
      <c r="P21" s="94"/>
      <c r="Q21" s="93"/>
      <c r="R21" s="93"/>
      <c r="S21" s="93"/>
      <c r="T21" s="94"/>
      <c r="U21" s="93"/>
      <c r="V21" s="93"/>
      <c r="W21" s="104"/>
      <c r="X21" s="75"/>
      <c r="Y21" s="75"/>
    </row>
    <row r="22" s="1" customFormat="1" ht="20" customHeight="1" spans="1:25">
      <c r="A22" s="58" t="s">
        <v>80</v>
      </c>
      <c r="B22" s="58"/>
      <c r="C22" s="58"/>
      <c r="D22" s="58"/>
      <c r="E22" s="59"/>
      <c r="F22" s="57" t="s">
        <v>35</v>
      </c>
      <c r="G22" s="42">
        <v>0.25</v>
      </c>
      <c r="H22" s="43"/>
      <c r="I22" s="120">
        <f>J22-1/4</f>
        <v>6.125</v>
      </c>
      <c r="J22" s="116">
        <v>6.375</v>
      </c>
      <c r="K22" s="120">
        <f>J22+1/4</f>
        <v>6.625</v>
      </c>
      <c r="L22" s="121">
        <f>K22+1/4</f>
        <v>6.875</v>
      </c>
      <c r="M22" s="93"/>
      <c r="N22" s="93"/>
      <c r="O22" s="93"/>
      <c r="P22" s="94"/>
      <c r="Q22" s="93"/>
      <c r="R22" s="93"/>
      <c r="S22" s="93"/>
      <c r="T22" s="94"/>
      <c r="U22" s="93"/>
      <c r="V22" s="93"/>
      <c r="W22" s="104"/>
      <c r="X22" s="75"/>
      <c r="Y22" s="75"/>
    </row>
    <row r="23" s="1" customFormat="1" ht="20" customHeight="1" spans="1:25">
      <c r="A23" s="58" t="s">
        <v>81</v>
      </c>
      <c r="B23" s="58"/>
      <c r="C23" s="58"/>
      <c r="D23" s="58"/>
      <c r="E23" s="59"/>
      <c r="F23" s="60" t="s">
        <v>82</v>
      </c>
      <c r="G23" s="42">
        <v>0.25</v>
      </c>
      <c r="H23" s="43"/>
      <c r="I23" s="120">
        <f>J23-3/8</f>
        <v>5.625</v>
      </c>
      <c r="J23" s="116">
        <v>6</v>
      </c>
      <c r="K23" s="120">
        <f>J23+3/8</f>
        <v>6.375</v>
      </c>
      <c r="L23" s="121">
        <f>K23+3/8</f>
        <v>6.75</v>
      </c>
      <c r="M23" s="93"/>
      <c r="N23" s="93"/>
      <c r="O23" s="93"/>
      <c r="P23" s="94"/>
      <c r="Q23" s="93"/>
      <c r="R23" s="93"/>
      <c r="S23" s="93"/>
      <c r="T23" s="94"/>
      <c r="U23" s="93"/>
      <c r="V23" s="93"/>
      <c r="W23" s="104"/>
      <c r="X23" s="75"/>
      <c r="Y23" s="75"/>
    </row>
    <row r="24" s="1" customFormat="1" ht="20" customHeight="1" spans="1:25">
      <c r="A24" s="58" t="s">
        <v>83</v>
      </c>
      <c r="B24" s="58"/>
      <c r="C24" s="58"/>
      <c r="D24" s="58"/>
      <c r="E24" s="59"/>
      <c r="F24" s="57" t="s">
        <v>84</v>
      </c>
      <c r="G24" s="42">
        <v>0.25</v>
      </c>
      <c r="H24" s="43"/>
      <c r="I24" s="115">
        <f>SUM(J24-3/8)</f>
        <v>5.375</v>
      </c>
      <c r="J24" s="122">
        <v>5.75</v>
      </c>
      <c r="K24" s="123">
        <f>SUM(J24+0.375)</f>
        <v>6.125</v>
      </c>
      <c r="L24" s="123">
        <f>SUM(K24+0.375)</f>
        <v>6.5</v>
      </c>
      <c r="M24" s="93"/>
      <c r="N24" s="93"/>
      <c r="O24" s="93"/>
      <c r="P24" s="94"/>
      <c r="Q24" s="93"/>
      <c r="R24" s="93"/>
      <c r="S24" s="93"/>
      <c r="T24" s="94"/>
      <c r="U24" s="93"/>
      <c r="V24" s="93"/>
      <c r="W24" s="104"/>
      <c r="X24" s="75"/>
      <c r="Y24" s="75"/>
    </row>
    <row r="25" s="1" customFormat="1" ht="20" customHeight="1" spans="1:25">
      <c r="A25" s="48" t="s">
        <v>85</v>
      </c>
      <c r="B25" s="48"/>
      <c r="C25" s="48"/>
      <c r="D25" s="48"/>
      <c r="E25" s="49"/>
      <c r="F25" s="57" t="s">
        <v>41</v>
      </c>
      <c r="G25" s="61">
        <v>0.5</v>
      </c>
      <c r="H25" s="33">
        <f t="shared" ref="H25:H29" si="4">SUM(I25-1)</f>
        <v>43.5</v>
      </c>
      <c r="I25" s="124">
        <f t="shared" ref="I25:I29" si="5">SUM(J25-2)</f>
        <v>44.5</v>
      </c>
      <c r="J25" s="125">
        <v>46.5</v>
      </c>
      <c r="K25" s="126">
        <f t="shared" ref="K25:K29" si="6">SUM(J25+2.5)</f>
        <v>49</v>
      </c>
      <c r="L25" s="126">
        <f t="shared" ref="L25:L29" si="7">SUM(K25+2.5)</f>
        <v>51.5</v>
      </c>
      <c r="M25" s="93"/>
      <c r="N25" s="99"/>
      <c r="O25" s="93"/>
      <c r="P25" s="94"/>
      <c r="Q25" s="93"/>
      <c r="R25" s="93"/>
      <c r="S25" s="93"/>
      <c r="T25" s="94"/>
      <c r="U25" s="93"/>
      <c r="V25" s="93"/>
      <c r="W25" s="104"/>
      <c r="X25" s="75"/>
      <c r="Y25" s="75"/>
    </row>
    <row r="26" s="1" customFormat="1" ht="20" customHeight="1" spans="1:25">
      <c r="A26" s="50" t="s">
        <v>86</v>
      </c>
      <c r="B26" s="48"/>
      <c r="C26" s="48"/>
      <c r="D26" s="48"/>
      <c r="E26" s="49"/>
      <c r="F26" s="57" t="s">
        <v>43</v>
      </c>
      <c r="G26" s="61">
        <v>0.5</v>
      </c>
      <c r="H26" s="33">
        <f t="shared" si="4"/>
        <v>37.5</v>
      </c>
      <c r="I26" s="124">
        <f t="shared" si="5"/>
        <v>38.5</v>
      </c>
      <c r="J26" s="125">
        <v>40.5</v>
      </c>
      <c r="K26" s="126">
        <f t="shared" si="6"/>
        <v>43</v>
      </c>
      <c r="L26" s="126">
        <f t="shared" si="7"/>
        <v>45.5</v>
      </c>
      <c r="M26" s="93"/>
      <c r="N26" s="93"/>
      <c r="O26" s="93"/>
      <c r="P26" s="94"/>
      <c r="Q26" s="93"/>
      <c r="R26" s="93"/>
      <c r="S26" s="93"/>
      <c r="T26" s="94"/>
      <c r="U26" s="93"/>
      <c r="V26" s="93"/>
      <c r="W26" s="104"/>
      <c r="X26" s="75"/>
      <c r="Y26" s="75"/>
    </row>
    <row r="27" s="1" customFormat="1" ht="20" customHeight="1" spans="1:25">
      <c r="A27" s="51" t="s">
        <v>87</v>
      </c>
      <c r="B27" s="51"/>
      <c r="C27" s="51"/>
      <c r="D27" s="51"/>
      <c r="E27" s="51"/>
      <c r="F27" s="57" t="s">
        <v>88</v>
      </c>
      <c r="G27" s="61">
        <v>0.5</v>
      </c>
      <c r="H27" s="33">
        <f t="shared" si="4"/>
        <v>48</v>
      </c>
      <c r="I27" s="127">
        <f t="shared" si="5"/>
        <v>49</v>
      </c>
      <c r="J27" s="128">
        <v>51</v>
      </c>
      <c r="K27" s="129">
        <f t="shared" si="6"/>
        <v>53.5</v>
      </c>
      <c r="L27" s="129">
        <f t="shared" si="7"/>
        <v>56</v>
      </c>
      <c r="M27" s="93"/>
      <c r="N27" s="93"/>
      <c r="O27" s="93"/>
      <c r="P27" s="94"/>
      <c r="Q27" s="93"/>
      <c r="R27" s="93"/>
      <c r="S27" s="93"/>
      <c r="T27" s="94"/>
      <c r="U27" s="93"/>
      <c r="V27" s="93"/>
      <c r="W27" s="104"/>
      <c r="X27" s="75"/>
      <c r="Y27" s="75"/>
    </row>
    <row r="28" s="1" customFormat="1" ht="20" customHeight="1" spans="1:12">
      <c r="A28" s="62" t="s">
        <v>89</v>
      </c>
      <c r="B28" s="62"/>
      <c r="C28" s="62"/>
      <c r="D28" s="62"/>
      <c r="E28" s="62"/>
      <c r="F28" s="57" t="s">
        <v>47</v>
      </c>
      <c r="G28" s="61">
        <v>0.5</v>
      </c>
      <c r="H28" s="33">
        <f t="shared" si="4"/>
        <v>92</v>
      </c>
      <c r="I28" s="127">
        <f t="shared" si="5"/>
        <v>93</v>
      </c>
      <c r="J28" s="128">
        <v>95</v>
      </c>
      <c r="K28" s="129">
        <f t="shared" si="6"/>
        <v>97.5</v>
      </c>
      <c r="L28" s="129">
        <f t="shared" si="7"/>
        <v>100</v>
      </c>
    </row>
    <row r="29" s="1" customFormat="1" ht="20" customHeight="1" spans="1:12">
      <c r="A29" s="62" t="s">
        <v>90</v>
      </c>
      <c r="B29" s="62"/>
      <c r="C29" s="62"/>
      <c r="D29" s="62"/>
      <c r="E29" s="62"/>
      <c r="F29" s="57" t="s">
        <v>49</v>
      </c>
      <c r="G29" s="61">
        <v>0.5</v>
      </c>
      <c r="H29" s="33">
        <f t="shared" si="4"/>
        <v>87</v>
      </c>
      <c r="I29" s="127">
        <f t="shared" si="5"/>
        <v>88</v>
      </c>
      <c r="J29" s="128">
        <v>90</v>
      </c>
      <c r="K29" s="129">
        <f t="shared" si="6"/>
        <v>92.5</v>
      </c>
      <c r="L29" s="129">
        <f t="shared" si="7"/>
        <v>95</v>
      </c>
    </row>
    <row r="30" s="1" customFormat="1" ht="20" customHeight="1" spans="1:25">
      <c r="A30" s="53" t="s">
        <v>50</v>
      </c>
      <c r="B30" s="54"/>
      <c r="C30" s="54"/>
      <c r="D30" s="54"/>
      <c r="E30" s="54"/>
      <c r="F30" s="54"/>
      <c r="G30" s="54"/>
      <c r="H30" s="54"/>
      <c r="I30" s="118"/>
      <c r="J30" s="118"/>
      <c r="K30" s="118"/>
      <c r="L30" s="119"/>
      <c r="M30" s="93"/>
      <c r="N30" s="93"/>
      <c r="O30" s="93"/>
      <c r="P30" s="94"/>
      <c r="Q30" s="93"/>
      <c r="R30" s="93"/>
      <c r="S30" s="93"/>
      <c r="T30" s="94"/>
      <c r="U30" s="93"/>
      <c r="V30" s="93"/>
      <c r="W30" s="104"/>
      <c r="X30" s="75"/>
      <c r="Y30" s="75"/>
    </row>
    <row r="31" s="1" customFormat="1" ht="20" customHeight="1" spans="1:12">
      <c r="A31" s="63" t="s">
        <v>91</v>
      </c>
      <c r="B31" s="63"/>
      <c r="C31" s="63"/>
      <c r="D31" s="63"/>
      <c r="E31" s="63"/>
      <c r="F31" s="64" t="s">
        <v>52</v>
      </c>
      <c r="G31" s="61">
        <v>0.5</v>
      </c>
      <c r="H31" s="65">
        <f t="shared" ref="H31:H34" si="8">SUM(I31-0.25)</f>
        <v>11.75</v>
      </c>
      <c r="I31" s="130">
        <f t="shared" ref="I31:I33" si="9">J31</f>
        <v>12</v>
      </c>
      <c r="J31" s="116">
        <v>12</v>
      </c>
      <c r="K31" s="131">
        <f t="shared" ref="K31:K33" si="10">SUM(J31+0)</f>
        <v>12</v>
      </c>
      <c r="L31" s="131">
        <f t="shared" ref="L31:L36" si="11">SUM(K31+0)</f>
        <v>12</v>
      </c>
    </row>
    <row r="32" s="1" customFormat="1" ht="20" customHeight="1" spans="1:25">
      <c r="A32" s="63" t="s">
        <v>92</v>
      </c>
      <c r="B32" s="63"/>
      <c r="C32" s="63"/>
      <c r="D32" s="63"/>
      <c r="E32" s="63"/>
      <c r="F32" s="64" t="s">
        <v>54</v>
      </c>
      <c r="G32" s="66">
        <v>0</v>
      </c>
      <c r="H32" s="65">
        <f t="shared" si="8"/>
        <v>2.25</v>
      </c>
      <c r="I32" s="130">
        <f t="shared" si="9"/>
        <v>2.5</v>
      </c>
      <c r="J32" s="116">
        <v>2.5</v>
      </c>
      <c r="K32" s="131">
        <f t="shared" si="10"/>
        <v>2.5</v>
      </c>
      <c r="L32" s="131">
        <f t="shared" si="11"/>
        <v>2.5</v>
      </c>
      <c r="M32" s="93"/>
      <c r="N32" s="93"/>
      <c r="O32" s="93"/>
      <c r="P32" s="94"/>
      <c r="Q32" s="93"/>
      <c r="R32" s="93"/>
      <c r="S32" s="93"/>
      <c r="T32" s="94"/>
      <c r="U32" s="93"/>
      <c r="V32" s="93"/>
      <c r="W32" s="104"/>
      <c r="X32" s="75"/>
      <c r="Y32" s="75"/>
    </row>
    <row r="33" s="1" customFormat="1" ht="20" customHeight="1" spans="1:25">
      <c r="A33" s="67" t="s">
        <v>57</v>
      </c>
      <c r="B33" s="67"/>
      <c r="C33" s="67"/>
      <c r="D33" s="67"/>
      <c r="E33" s="67"/>
      <c r="F33" s="64" t="s">
        <v>58</v>
      </c>
      <c r="G33" s="42">
        <v>0.25</v>
      </c>
      <c r="H33" s="68">
        <f t="shared" si="8"/>
        <v>30.75</v>
      </c>
      <c r="I33" s="130">
        <f t="shared" si="9"/>
        <v>31</v>
      </c>
      <c r="J33" s="116">
        <v>31</v>
      </c>
      <c r="K33" s="131">
        <f t="shared" si="10"/>
        <v>31</v>
      </c>
      <c r="L33" s="131">
        <f t="shared" si="11"/>
        <v>31</v>
      </c>
      <c r="M33" s="93"/>
      <c r="N33" s="93"/>
      <c r="O33" s="93"/>
      <c r="P33" s="94"/>
      <c r="Q33" s="93"/>
      <c r="R33" s="93"/>
      <c r="S33" s="93"/>
      <c r="T33" s="94"/>
      <c r="U33" s="93"/>
      <c r="V33" s="93"/>
      <c r="W33" s="104"/>
      <c r="X33" s="75"/>
      <c r="Y33" s="75"/>
    </row>
    <row r="34" s="1" customFormat="1" ht="20" customHeight="1" spans="1:12">
      <c r="A34" s="69" t="s">
        <v>93</v>
      </c>
      <c r="B34" s="70"/>
      <c r="C34" s="70"/>
      <c r="D34" s="70"/>
      <c r="E34" s="71"/>
      <c r="F34" s="64" t="s">
        <v>56</v>
      </c>
      <c r="G34" s="47">
        <v>0.25</v>
      </c>
      <c r="H34" s="65">
        <f t="shared" si="8"/>
        <v>9.75</v>
      </c>
      <c r="I34" s="132">
        <f>SUM(J34-1/2)</f>
        <v>10</v>
      </c>
      <c r="J34" s="116">
        <v>10.5</v>
      </c>
      <c r="K34" s="129">
        <f>SUM(J34+0.5)</f>
        <v>11</v>
      </c>
      <c r="L34" s="133">
        <f t="shared" si="11"/>
        <v>11</v>
      </c>
    </row>
    <row r="35" s="1" customFormat="1" ht="20" customHeight="1" spans="1:25">
      <c r="A35" s="67" t="s">
        <v>94</v>
      </c>
      <c r="B35" s="67"/>
      <c r="C35" s="67"/>
      <c r="D35" s="67"/>
      <c r="E35" s="67"/>
      <c r="F35" s="72" t="s">
        <v>95</v>
      </c>
      <c r="G35" s="66">
        <v>0</v>
      </c>
      <c r="H35" s="73"/>
      <c r="I35" s="130">
        <f>J35</f>
        <v>0.125</v>
      </c>
      <c r="J35" s="116">
        <v>0.125</v>
      </c>
      <c r="K35" s="131">
        <f>SUM(J35+0)</f>
        <v>0.125</v>
      </c>
      <c r="L35" s="131">
        <f t="shared" si="11"/>
        <v>0.125</v>
      </c>
      <c r="M35" s="93"/>
      <c r="N35" s="93"/>
      <c r="O35" s="93"/>
      <c r="P35" s="94"/>
      <c r="Q35" s="93"/>
      <c r="R35" s="93"/>
      <c r="S35" s="93"/>
      <c r="T35" s="94"/>
      <c r="U35" s="93"/>
      <c r="V35" s="93"/>
      <c r="W35" s="104"/>
      <c r="X35" s="75"/>
      <c r="Y35" s="75"/>
    </row>
    <row r="36" s="1" customFormat="1" ht="20" customHeight="1" spans="1:12">
      <c r="A36" s="62" t="s">
        <v>96</v>
      </c>
      <c r="B36" s="62"/>
      <c r="C36" s="62"/>
      <c r="D36" s="62"/>
      <c r="E36" s="62"/>
      <c r="F36" s="74" t="s">
        <v>60</v>
      </c>
      <c r="G36" s="66">
        <v>0</v>
      </c>
      <c r="H36" s="33">
        <f>SUM(I36-1)</f>
        <v>0</v>
      </c>
      <c r="I36" s="130">
        <f>J36</f>
        <v>1</v>
      </c>
      <c r="J36" s="116">
        <v>1</v>
      </c>
      <c r="K36" s="131">
        <f>SUM(J36+0)</f>
        <v>1</v>
      </c>
      <c r="L36" s="131">
        <f t="shared" si="11"/>
        <v>1</v>
      </c>
    </row>
    <row r="37" s="1" customFormat="1" ht="15.75" customHeight="1" spans="1:2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="1" customFormat="1" ht="15.75" customHeight="1" spans="1: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="1" customFormat="1" ht="15.75" customHeight="1" spans="1:2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="1" customFormat="1" ht="15.75" customHeight="1" spans="1: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="1" customFormat="1" ht="15.75" customHeight="1" spans="1: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</row>
    <row r="42" s="1" customFormat="1" ht="15.75" customHeight="1" spans="1: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</row>
    <row r="43" s="1" customFormat="1" ht="15.75" customHeight="1" spans="1: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</row>
    <row r="44" s="1" customFormat="1" ht="15.75" customHeight="1" spans="1: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</row>
    <row r="45" s="1" customFormat="1" ht="15.75" customHeight="1" spans="1: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</row>
    <row r="46" s="1" customFormat="1" ht="15.75" customHeight="1" spans="1: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</row>
    <row r="47" s="1" customFormat="1" ht="15.75" customHeight="1" spans="1: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</row>
    <row r="48" s="1" customFormat="1" ht="15.75" customHeight="1" spans="1: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</row>
    <row r="49" s="1" customFormat="1" ht="15.75" customHeight="1" spans="1: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</row>
    <row r="50" s="1" customFormat="1" ht="15.75" customHeight="1" spans="1: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</row>
    <row r="51" s="1" customFormat="1" ht="15.75" customHeight="1" spans="1: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</row>
    <row r="52" s="1" customFormat="1" ht="15.75" customHeight="1" spans="1: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</row>
    <row r="53" s="1" customFormat="1" ht="15.75" customHeight="1" spans="1: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</row>
    <row r="54" s="1" customFormat="1" ht="15.75" customHeight="1" spans="1: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</row>
    <row r="55" s="1" customFormat="1" ht="15.75" customHeight="1" spans="1:2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</row>
    <row r="56" s="1" customFormat="1" ht="15.75" customHeight="1" spans="1: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</row>
    <row r="57" s="1" customFormat="1" ht="15.75" customHeight="1" spans="1:2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</row>
    <row r="58" s="1" customFormat="1" ht="15.75" customHeight="1" spans="1: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</row>
    <row r="59" s="1" customFormat="1" ht="15.75" customHeight="1" spans="1:2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</row>
    <row r="60" s="1" customFormat="1" ht="15.75" customHeight="1" spans="1:2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="1" customFormat="1" ht="15.75" customHeight="1" spans="1:2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</row>
    <row r="62" s="1" customFormat="1" ht="15.75" customHeight="1" spans="1: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</row>
    <row r="63" s="1" customFormat="1" ht="15.75" customHeight="1" spans="1: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</row>
    <row r="64" s="1" customFormat="1" ht="15.75" customHeight="1" spans="1: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</row>
    <row r="65" s="1" customFormat="1" ht="15.75" customHeight="1" spans="1: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</row>
    <row r="66" s="1" customFormat="1" ht="15.75" customHeight="1" spans="1: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</row>
    <row r="67" s="1" customFormat="1" ht="15.75" customHeight="1" spans="1: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</row>
    <row r="68" s="1" customFormat="1" ht="15.75" customHeight="1" spans="1: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</row>
    <row r="69" s="1" customFormat="1" ht="15.75" customHeight="1" spans="1: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</row>
    <row r="70" s="1" customFormat="1" ht="15.75" customHeight="1" spans="1:2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</row>
    <row r="71" s="1" customFormat="1" ht="15.75" customHeight="1" spans="1:2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</row>
    <row r="72" s="1" customFormat="1" ht="15.75" customHeight="1" spans="1: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</row>
    <row r="73" s="1" customFormat="1" ht="15.75" customHeight="1" spans="1:2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</row>
    <row r="74" s="1" customFormat="1" ht="15.75" customHeight="1" spans="1:2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</row>
    <row r="75" s="1" customFormat="1" ht="15.75" customHeight="1" spans="1:2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</row>
    <row r="76" s="1" customFormat="1" ht="15.75" customHeight="1" spans="1:2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</row>
    <row r="77" s="1" customFormat="1" ht="15.75" customHeight="1" spans="1: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</row>
    <row r="78" s="1" customFormat="1" ht="15.75" customHeight="1" spans="1:25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</row>
    <row r="79" s="1" customFormat="1" ht="15.75" customHeight="1" spans="1: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</row>
    <row r="80" s="1" customFormat="1" ht="15.75" customHeight="1" spans="1: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</row>
    <row r="81" s="1" customFormat="1" ht="15.75" customHeight="1" spans="1:25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</row>
    <row r="82" s="1" customFormat="1" ht="15.75" customHeight="1" spans="1:25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</row>
    <row r="83" s="1" customFormat="1" ht="15.75" customHeight="1" spans="1:25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</row>
    <row r="84" s="1" customFormat="1" ht="15.75" customHeight="1" spans="1: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="1" customFormat="1" ht="15.75" customHeight="1" spans="1:2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</row>
    <row r="86" s="1" customFormat="1" ht="15.75" customHeight="1" spans="1:25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</row>
    <row r="87" s="1" customFormat="1" ht="15.75" customHeight="1" spans="1:2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</row>
    <row r="88" s="1" customFormat="1" ht="15.75" customHeight="1" spans="1:2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</row>
    <row r="89" s="1" customFormat="1" ht="15.75" customHeight="1" spans="1:2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</row>
    <row r="90" s="1" customFormat="1" ht="15.75" customHeight="1" spans="1:2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</row>
    <row r="91" s="1" customFormat="1" ht="15.75" customHeight="1" spans="1:2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</row>
    <row r="92" s="1" customFormat="1" ht="15.75" customHeight="1" spans="1:2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</row>
    <row r="93" s="1" customFormat="1" ht="15.75" customHeight="1" spans="1:2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</row>
    <row r="94" s="1" customFormat="1" ht="15.75" customHeight="1" spans="1: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</row>
    <row r="95" s="1" customFormat="1" ht="15.75" customHeight="1" spans="1:2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</row>
    <row r="96" s="1" customFormat="1" ht="15.75" customHeight="1" spans="1:2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</row>
    <row r="97" s="1" customFormat="1" ht="15.75" customHeight="1" spans="1:2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</row>
    <row r="98" s="1" customFormat="1" ht="15.75" customHeight="1" spans="1:2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</row>
    <row r="99" s="1" customFormat="1" ht="15.75" customHeight="1" spans="1:2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</row>
    <row r="100" s="1" customFormat="1" ht="15.75" customHeight="1" spans="1:2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</row>
    <row r="101" s="1" customFormat="1" ht="15.75" customHeight="1" spans="1:2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 s="1" customFormat="1" ht="15.75" customHeight="1" spans="1:2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</row>
    <row r="103" s="1" customFormat="1" ht="15.75" customHeight="1" spans="1:2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</row>
    <row r="104" s="1" customFormat="1" ht="15.75" customHeight="1" spans="1:2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</row>
    <row r="105" s="1" customFormat="1" ht="15.75" customHeight="1" spans="1:2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</row>
    <row r="106" s="1" customFormat="1" ht="15.75" customHeight="1" spans="1: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</row>
    <row r="107" s="1" customFormat="1" ht="15.75" customHeight="1" spans="1: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</row>
    <row r="108" s="1" customFormat="1" ht="15.75" customHeight="1" spans="1: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</row>
    <row r="109" s="1" customFormat="1" ht="15.75" customHeight="1" spans="1:2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</row>
    <row r="110" s="1" customFormat="1" ht="15.75" customHeight="1" spans="1:2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</row>
    <row r="111" s="1" customFormat="1" ht="15.75" customHeight="1" spans="1:2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</row>
    <row r="112" s="1" customFormat="1" ht="15.75" customHeight="1" spans="1:2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</row>
    <row r="113" s="1" customFormat="1" ht="15.75" customHeight="1" spans="1:2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</row>
    <row r="114" s="1" customFormat="1" ht="15.75" customHeight="1" spans="1:2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</row>
    <row r="115" s="1" customFormat="1" ht="15.75" customHeight="1" spans="1: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</row>
    <row r="116" s="1" customFormat="1" ht="15.75" customHeight="1" spans="1:2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</row>
    <row r="117" s="1" customFormat="1" ht="15.75" customHeight="1" spans="1:2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</row>
    <row r="118" s="1" customFormat="1" ht="15.75" customHeight="1" spans="1: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</row>
    <row r="119" s="1" customFormat="1" ht="15.75" customHeight="1" spans="1:2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</row>
    <row r="120" s="1" customFormat="1" ht="15.75" customHeight="1" spans="1:2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</row>
    <row r="121" s="1" customFormat="1" ht="15.75" customHeight="1" spans="1:2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</row>
    <row r="122" s="1" customFormat="1" ht="15.75" customHeight="1" spans="1:2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</row>
    <row r="123" s="1" customFormat="1" ht="15.75" customHeight="1" spans="1: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</row>
    <row r="124" s="1" customFormat="1" ht="15.75" customHeight="1" spans="1: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</row>
    <row r="125" s="1" customFormat="1" ht="15.75" customHeight="1" spans="1: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</row>
    <row r="126" s="1" customFormat="1" ht="15.75" customHeight="1" spans="1:2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</row>
    <row r="127" s="1" customFormat="1" ht="15.75" customHeight="1" spans="1:2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</row>
    <row r="128" s="1" customFormat="1" ht="15.75" customHeight="1" spans="1:25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</row>
    <row r="129" s="1" customFormat="1" ht="15.75" customHeight="1" spans="1:2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</row>
    <row r="130" s="1" customFormat="1" ht="15.75" customHeight="1" spans="1: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</row>
    <row r="131" s="1" customFormat="1" ht="15.75" customHeight="1" spans="1:2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</row>
    <row r="132" s="1" customFormat="1" ht="15.75" customHeight="1" spans="1: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</row>
    <row r="133" s="1" customFormat="1" ht="15.75" customHeight="1" spans="1:2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</row>
    <row r="134" s="1" customFormat="1" ht="15.75" customHeight="1" spans="1:2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</row>
    <row r="135" s="1" customFormat="1" ht="15.75" customHeight="1" spans="1: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</row>
    <row r="136" s="1" customFormat="1" ht="15.75" customHeight="1" spans="1:2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</row>
    <row r="137" s="1" customFormat="1" ht="15.75" customHeight="1" spans="1:2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</row>
    <row r="138" s="1" customFormat="1" ht="15.75" customHeight="1" spans="1:2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</row>
    <row r="139" s="1" customFormat="1" ht="15.75" customHeight="1" spans="1:2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</row>
    <row r="140" s="1" customFormat="1" ht="15.75" customHeight="1" spans="1:25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</row>
    <row r="141" s="1" customFormat="1" ht="15.75" customHeight="1" spans="1:25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</row>
    <row r="142" s="1" customFormat="1" ht="15.75" customHeight="1" spans="1:25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</row>
    <row r="143" s="1" customFormat="1" ht="15.75" customHeight="1" spans="1:25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</row>
    <row r="144" s="1" customFormat="1" ht="15.75" customHeight="1" spans="1:25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</row>
    <row r="145" s="1" customFormat="1" ht="15.75" customHeight="1" spans="1:2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</row>
    <row r="146" s="1" customFormat="1" ht="15.75" customHeight="1" spans="1:2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</row>
    <row r="147" s="1" customFormat="1" ht="15.75" customHeight="1" spans="1:25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</row>
    <row r="148" s="1" customFormat="1" ht="15.75" customHeight="1" spans="1:25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</row>
    <row r="149" s="1" customFormat="1" ht="15.75" customHeight="1" spans="1:2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</row>
    <row r="150" s="1" customFormat="1" ht="15.75" customHeight="1" spans="1:2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</row>
    <row r="151" s="1" customFormat="1" ht="15.75" customHeight="1" spans="1:2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</row>
    <row r="152" s="1" customFormat="1" ht="15.75" customHeight="1" spans="1:25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</row>
    <row r="153" s="1" customFormat="1" ht="15.75" customHeight="1" spans="1:25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</row>
    <row r="154" s="1" customFormat="1" ht="15.75" customHeight="1" spans="1:25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</row>
    <row r="155" s="1" customFormat="1" ht="15.75" customHeight="1" spans="1:2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</row>
    <row r="156" s="1" customFormat="1" ht="15.75" customHeight="1" spans="1:25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</row>
    <row r="157" s="1" customFormat="1" ht="15.75" customHeight="1" spans="1:25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</row>
    <row r="158" s="1" customFormat="1" ht="15.75" customHeight="1" spans="1:2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</row>
    <row r="159" s="1" customFormat="1" ht="15.75" customHeight="1" spans="1:25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</row>
    <row r="160" s="1" customFormat="1" ht="15.75" customHeight="1" spans="1:25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</row>
    <row r="161" s="1" customFormat="1" ht="15.75" customHeight="1" spans="1:25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</row>
    <row r="162" s="1" customFormat="1" ht="15.75" customHeight="1" spans="1:25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</row>
    <row r="163" s="1" customFormat="1" ht="15.75" customHeight="1" spans="1:25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</row>
    <row r="164" s="1" customFormat="1" ht="15.75" customHeight="1" spans="1:25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</row>
    <row r="165" s="1" customFormat="1" ht="15.75" customHeight="1" spans="1:25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</row>
    <row r="166" s="1" customFormat="1" ht="15.75" customHeight="1" spans="1:25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</row>
    <row r="167" s="1" customFormat="1" ht="15.75" customHeight="1" spans="1:25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</row>
    <row r="168" s="1" customFormat="1" ht="15.75" customHeight="1" spans="1:25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</row>
    <row r="169" s="1" customFormat="1" ht="15.75" customHeight="1" spans="1:25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</row>
    <row r="170" s="1" customFormat="1" ht="15.75" customHeight="1" spans="1:25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</row>
    <row r="171" s="1" customFormat="1" ht="15.75" customHeight="1" spans="1:25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</row>
    <row r="172" s="1" customFormat="1" ht="15.75" customHeight="1" spans="1:25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</row>
    <row r="173" s="1" customFormat="1" ht="15.75" customHeight="1" spans="1:25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</row>
    <row r="174" s="1" customFormat="1" ht="15.75" customHeight="1" spans="1:25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</row>
    <row r="175" s="1" customFormat="1" ht="15.75" customHeight="1" spans="1:2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</row>
    <row r="176" s="1" customFormat="1" ht="15.75" customHeight="1" spans="1:25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</row>
    <row r="177" s="1" customFormat="1" ht="15.75" customHeight="1" spans="1:25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</row>
    <row r="178" s="1" customFormat="1" ht="15.75" customHeight="1" spans="1:25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</row>
    <row r="179" s="1" customFormat="1" ht="15.75" customHeight="1" spans="1:25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</row>
    <row r="180" s="1" customFormat="1" ht="15.75" customHeight="1" spans="1:25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</row>
    <row r="181" s="1" customFormat="1" ht="15.75" customHeight="1" spans="1:25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</row>
    <row r="182" s="1" customFormat="1" ht="15.75" customHeight="1" spans="1:25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</row>
    <row r="183" s="1" customFormat="1" ht="15.75" customHeight="1" spans="1:25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</row>
    <row r="184" s="1" customFormat="1" ht="15.75" customHeight="1" spans="1:25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</row>
    <row r="185" s="1" customFormat="1" ht="15.75" customHeight="1" spans="1:25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</row>
    <row r="186" s="1" customFormat="1" ht="15.75" customHeight="1" spans="1:25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</row>
    <row r="187" s="1" customFormat="1" ht="15.75" customHeight="1" spans="1:25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</row>
    <row r="188" s="1" customFormat="1" ht="15.75" customHeight="1" spans="1:25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</row>
    <row r="189" s="1" customFormat="1" ht="15.75" customHeight="1" spans="1:25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</row>
    <row r="190" s="1" customFormat="1" ht="15.75" customHeight="1" spans="1:25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</row>
    <row r="191" s="1" customFormat="1" ht="15.75" customHeight="1" spans="1:25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</row>
    <row r="192" s="1" customFormat="1" ht="15.75" customHeight="1" spans="1:25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</row>
    <row r="193" s="1" customFormat="1" ht="15.75" customHeight="1" spans="1:25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</row>
    <row r="194" s="1" customFormat="1" ht="15.75" customHeight="1" spans="1:25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</row>
    <row r="195" s="1" customFormat="1" ht="15.75" customHeight="1" spans="1:25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</row>
    <row r="196" s="1" customFormat="1" ht="15.75" customHeight="1" spans="1:25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</row>
    <row r="197" s="1" customFormat="1" ht="15.75" customHeight="1" spans="1:25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</row>
    <row r="198" s="1" customFormat="1" ht="15.75" customHeight="1" spans="1:25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</row>
    <row r="199" s="1" customFormat="1" ht="15.75" customHeight="1" spans="1:25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</row>
    <row r="200" s="1" customFormat="1" ht="15.75" customHeight="1" spans="1:25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</row>
    <row r="201" s="1" customFormat="1" ht="15.75" customHeight="1" spans="1:25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</row>
    <row r="202" s="1" customFormat="1" ht="15.75" customHeight="1" spans="1:25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</row>
    <row r="203" s="1" customFormat="1" ht="15.75" customHeight="1" spans="1:25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</row>
    <row r="204" s="1" customFormat="1" ht="15.75" customHeight="1" spans="1:25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</row>
    <row r="205" s="1" customFormat="1" ht="15.75" customHeight="1" spans="1:25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</row>
    <row r="206" s="1" customFormat="1" ht="15.75" customHeight="1" spans="1:25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</row>
    <row r="207" s="1" customFormat="1" ht="15.75" customHeight="1" spans="1:25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</row>
    <row r="208" s="1" customFormat="1" ht="15.75" customHeight="1" spans="1:25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</row>
    <row r="209" s="1" customFormat="1" ht="15.75" customHeight="1" spans="1:25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</row>
    <row r="210" s="1" customFormat="1" ht="15.75" customHeight="1" spans="1:25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</row>
    <row r="211" s="1" customFormat="1" ht="15.75" customHeight="1" spans="1:25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</row>
    <row r="212" s="1" customFormat="1" ht="15.75" customHeight="1" spans="1:25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</row>
    <row r="213" s="1" customFormat="1" ht="15.75" customHeight="1" spans="1:25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</row>
    <row r="214" s="1" customFormat="1" ht="15.75" customHeight="1" spans="1:25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</row>
    <row r="215" s="1" customFormat="1" ht="15.75" customHeight="1" spans="1:25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</row>
    <row r="216" s="1" customFormat="1" ht="15.75" customHeight="1" spans="1:25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</row>
    <row r="217" s="1" customFormat="1" ht="15.75" customHeight="1" spans="1:25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</row>
    <row r="218" s="1" customFormat="1" ht="15.75" customHeight="1" spans="1:25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</row>
    <row r="219" s="1" customFormat="1" ht="15.75" customHeight="1" spans="1:25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</row>
    <row r="220" s="1" customFormat="1" ht="15.75" customHeight="1" spans="1:25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</row>
    <row r="221" s="1" customFormat="1" ht="15.75" customHeight="1" spans="1:25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</row>
    <row r="222" s="1" customFormat="1" ht="15.75" customHeight="1" spans="1:25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</row>
    <row r="223" s="1" customFormat="1" ht="15.75" customHeight="1" spans="1:25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</row>
    <row r="224" s="1" customFormat="1" ht="15.75" customHeight="1" spans="1:25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</row>
    <row r="225" s="1" customFormat="1" ht="15.75" customHeight="1" spans="1:25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</row>
    <row r="226" s="1" customFormat="1" ht="15.75" customHeight="1" spans="1:25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</row>
    <row r="227" s="1" customFormat="1" ht="15.75" customHeight="1" spans="1:25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</row>
    <row r="228" s="1" customFormat="1" ht="15.75" customHeight="1" spans="1:25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</row>
    <row r="229" s="1" customFormat="1" ht="15.75" customHeight="1" spans="1:25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</row>
    <row r="230" s="1" customFormat="1" ht="15.75" customHeight="1" spans="1:25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</row>
    <row r="231" s="1" customFormat="1" ht="15.75" customHeight="1" spans="1:25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</row>
    <row r="232" s="1" customFormat="1" ht="15.75" customHeight="1" spans="1:25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</row>
    <row r="233" s="1" customFormat="1" ht="15.75" customHeight="1" spans="1:25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107"/>
      <c r="U233" s="75"/>
      <c r="V233" s="75"/>
      <c r="W233" s="75"/>
      <c r="X233" s="75"/>
      <c r="Y233" s="75"/>
    </row>
    <row r="234" s="1" customFormat="1" ht="15.75" customHeight="1" spans="1:25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</row>
    <row r="235" s="1" customFormat="1" ht="15.75" customHeight="1" spans="1:25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</row>
    <row r="236" s="1" customFormat="1" ht="15.75" customHeight="1" spans="1:25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</row>
    <row r="237" s="1" customFormat="1" ht="15.75" customHeight="1" spans="1:25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</row>
    <row r="238" s="1" customFormat="1" ht="15.75" customHeight="1" spans="1:25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</row>
    <row r="239" s="1" customFormat="1" ht="15.75" customHeight="1" spans="1:25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</row>
    <row r="240" s="1" customFormat="1" ht="15.75" customHeight="1" spans="1:25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</row>
    <row r="241" s="1" customFormat="1" ht="15.75" customHeight="1" spans="1:25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</row>
    <row r="242" s="1" customFormat="1" ht="15.75" customHeight="1" spans="1:25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</row>
    <row r="243" s="1" customFormat="1" ht="15.75" customHeight="1" spans="1:25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</row>
    <row r="244" s="1" customFormat="1" ht="15.75" customHeight="1" spans="1:25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</row>
    <row r="245" s="1" customFormat="1" ht="15.75" customHeight="1" spans="1:25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</row>
    <row r="246" s="1" customFormat="1" ht="15.75" customHeight="1" spans="1:25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</row>
    <row r="247" s="1" customFormat="1" ht="15.75" customHeight="1" spans="1:25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</row>
    <row r="248" s="1" customFormat="1" ht="15.75" customHeight="1" spans="1:25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</row>
    <row r="249" s="1" customFormat="1" ht="15.75" customHeight="1" spans="1:25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</row>
    <row r="250" s="1" customFormat="1" ht="15.75" customHeight="1" spans="1:25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</row>
    <row r="251" s="1" customFormat="1" ht="15.75" customHeight="1" spans="1:25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</row>
    <row r="252" s="1" customFormat="1" ht="15.75" customHeight="1" spans="1:25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</row>
    <row r="253" s="1" customFormat="1" ht="15.75" customHeight="1" spans="1:25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</row>
    <row r="254" s="1" customFormat="1" ht="15.75" customHeight="1" spans="1:25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</row>
    <row r="255" s="1" customFormat="1" ht="15.75" customHeight="1" spans="1:25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</row>
    <row r="256" s="1" customFormat="1" ht="15.75" customHeight="1" spans="1:25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</row>
    <row r="257" s="1" customFormat="1" ht="15.75" customHeight="1" spans="1:25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</row>
    <row r="258" s="1" customFormat="1" ht="15.75" customHeight="1" spans="1:25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</row>
    <row r="259" s="1" customFormat="1" ht="15.75" customHeight="1" spans="1:25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</row>
    <row r="260" s="1" customFormat="1" ht="15.75" customHeight="1" spans="1:25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</row>
    <row r="261" s="1" customFormat="1" ht="15.75" customHeight="1" spans="1:25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</row>
    <row r="262" s="1" customFormat="1" ht="15.75" customHeight="1" spans="1:25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</row>
    <row r="263" s="1" customFormat="1" ht="15.75" customHeight="1" spans="1:25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</row>
    <row r="264" s="1" customFormat="1" ht="15.75" customHeight="1" spans="1:25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</row>
    <row r="265" s="1" customFormat="1" ht="15.75" customHeight="1" spans="1:25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</row>
    <row r="266" s="1" customFormat="1" ht="15.75" customHeight="1" spans="1:25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</row>
    <row r="267" s="1" customFormat="1" ht="15.75" customHeight="1" spans="1:25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</row>
    <row r="268" s="1" customFormat="1" ht="15.75" customHeight="1" spans="1:25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</row>
    <row r="269" s="1" customFormat="1" ht="15.75" customHeight="1" spans="1:25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</row>
    <row r="270" s="1" customFormat="1" ht="15.75" customHeight="1" spans="1:25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</row>
    <row r="271" s="1" customFormat="1" ht="15.75" customHeight="1" spans="1:25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</row>
    <row r="272" s="1" customFormat="1" ht="15.75" customHeight="1" spans="1:25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</row>
    <row r="273" s="1" customFormat="1" ht="15.75" customHeight="1" spans="1:25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</row>
    <row r="274" s="1" customFormat="1" ht="15.75" customHeight="1" spans="1:25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</row>
    <row r="275" s="1" customFormat="1" ht="15.75" customHeight="1" spans="1:25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</row>
    <row r="276" s="1" customFormat="1" ht="15.75" customHeight="1" spans="1:25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</row>
    <row r="277" s="1" customFormat="1" ht="15.75" customHeight="1" spans="1:25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</row>
    <row r="278" s="1" customFormat="1" ht="15.75" customHeight="1" spans="1:25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</row>
    <row r="279" s="1" customFormat="1" ht="15.75" customHeight="1" spans="1:25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</row>
    <row r="280" s="1" customFormat="1" ht="15.75" customHeight="1" spans="1:25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</row>
    <row r="281" s="1" customFormat="1" ht="15.75" customHeight="1" spans="1:25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</row>
    <row r="282" s="1" customFormat="1" ht="15.75" customHeight="1" spans="1:25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</row>
    <row r="283" s="1" customFormat="1" ht="15.75" customHeight="1" spans="1:25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</row>
    <row r="284" s="1" customFormat="1" ht="15.75" customHeight="1" spans="1:25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</row>
    <row r="285" s="1" customFormat="1" ht="15.75" customHeight="1" spans="1:25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</row>
    <row r="286" s="1" customFormat="1" ht="15.75" customHeight="1" spans="1:25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</row>
    <row r="287" s="1" customFormat="1" ht="15.75" customHeight="1" spans="1:25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</row>
    <row r="288" s="1" customFormat="1" ht="15.75" customHeight="1" spans="1:25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</row>
    <row r="289" s="1" customFormat="1" ht="15.75" customHeight="1" spans="1:25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</row>
    <row r="290" s="1" customFormat="1" ht="15.75" customHeight="1" spans="1:25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</row>
    <row r="291" s="1" customFormat="1" ht="15.75" customHeight="1" spans="1:25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</row>
    <row r="292" s="1" customFormat="1" ht="15.75" customHeight="1" spans="1:25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</row>
    <row r="293" s="1" customFormat="1" ht="15.75" customHeight="1" spans="1:25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</row>
    <row r="294" s="1" customFormat="1" ht="15.75" customHeight="1" spans="1:25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</row>
    <row r="295" s="1" customFormat="1" ht="15.75" customHeight="1" spans="1:25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</row>
    <row r="296" s="1" customFormat="1" ht="15.75" customHeight="1" spans="1:25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</row>
    <row r="297" s="1" customFormat="1" ht="15.75" customHeight="1" spans="1:25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</row>
    <row r="298" s="1" customFormat="1" ht="15.75" customHeight="1" spans="1:25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</row>
    <row r="299" s="1" customFormat="1" ht="15.75" customHeight="1" spans="1:25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</row>
    <row r="300" s="1" customFormat="1" ht="15.75" customHeight="1" spans="1:25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</row>
    <row r="301" s="1" customFormat="1" ht="15.75" customHeight="1" spans="1:25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</row>
    <row r="302" s="1" customFormat="1" ht="15.75" customHeight="1" spans="1:25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</row>
    <row r="303" s="1" customFormat="1" ht="15.75" customHeight="1" spans="1:25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</row>
    <row r="304" s="1" customFormat="1" ht="15.75" customHeight="1" spans="1:25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</row>
    <row r="305" s="1" customFormat="1" ht="15.75" customHeight="1" spans="1:25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</row>
    <row r="306" s="1" customFormat="1" ht="15.75" customHeight="1" spans="1:25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</row>
    <row r="307" s="1" customFormat="1" ht="15.75" customHeight="1" spans="1:25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</row>
    <row r="308" s="1" customFormat="1" ht="15.75" customHeight="1" spans="1:25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</row>
    <row r="309" s="1" customFormat="1" ht="15.75" customHeight="1" spans="1:25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</row>
    <row r="310" s="1" customFormat="1" ht="15.75" customHeight="1" spans="1:25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</row>
    <row r="311" s="1" customFormat="1" ht="15.75" customHeight="1" spans="1:25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</row>
    <row r="312" s="1" customFormat="1" ht="15.75" customHeight="1" spans="1:25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</row>
    <row r="313" s="1" customFormat="1" ht="15.75" customHeight="1" spans="1:25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</row>
    <row r="314" s="1" customFormat="1" ht="15.75" customHeight="1" spans="1:25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</row>
    <row r="315" s="1" customFormat="1" ht="15.75" customHeight="1" spans="1:25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</row>
    <row r="316" s="1" customFormat="1" ht="15.75" customHeight="1" spans="1:25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</row>
    <row r="317" s="1" customFormat="1" ht="15.75" customHeight="1" spans="1:25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</row>
    <row r="318" s="1" customFormat="1" ht="15.75" customHeight="1" spans="1:25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</row>
    <row r="319" s="1" customFormat="1" ht="15.75" customHeight="1" spans="1:25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</row>
    <row r="320" s="1" customFormat="1" ht="15.75" customHeight="1" spans="1:25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</row>
    <row r="321" s="1" customFormat="1" ht="15.75" customHeight="1" spans="1:25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</row>
    <row r="322" s="1" customFormat="1" ht="15.75" customHeight="1" spans="1:25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</row>
    <row r="323" s="1" customFormat="1" ht="15.75" customHeight="1" spans="1:25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</row>
    <row r="324" s="1" customFormat="1" ht="15.75" customHeight="1" spans="1:25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</row>
    <row r="325" s="1" customFormat="1" ht="15.75" customHeight="1" spans="1:25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</row>
    <row r="326" s="1" customFormat="1" ht="15.75" customHeight="1" spans="1:25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</row>
    <row r="327" s="1" customFormat="1" ht="15.75" customHeight="1" spans="1:25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</row>
    <row r="328" s="1" customFormat="1" ht="15.75" customHeight="1" spans="1:25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</row>
    <row r="329" s="1" customFormat="1" ht="15.75" customHeight="1" spans="1:25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</row>
    <row r="330" s="1" customFormat="1" ht="15.75" customHeight="1" spans="1:25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</row>
    <row r="331" s="1" customFormat="1" ht="15.75" customHeight="1" spans="1:25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</row>
    <row r="332" s="1" customFormat="1" ht="15.75" customHeight="1" spans="1:25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</row>
    <row r="333" s="1" customFormat="1" ht="15.75" customHeight="1" spans="1:25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</row>
    <row r="334" s="1" customFormat="1" ht="15.75" customHeight="1" spans="1:25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</row>
    <row r="335" s="1" customFormat="1" ht="15.75" customHeight="1" spans="1:25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</row>
    <row r="336" s="1" customFormat="1" ht="15.75" customHeight="1" spans="1:25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</row>
    <row r="337" s="1" customFormat="1" ht="15.75" customHeight="1" spans="1:25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</row>
    <row r="338" s="1" customFormat="1" ht="15.75" customHeight="1" spans="1:25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</row>
    <row r="339" s="1" customFormat="1" ht="15.75" customHeight="1" spans="1:25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</row>
    <row r="340" s="1" customFormat="1" ht="15.75" customHeight="1" spans="1:25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</row>
    <row r="341" s="1" customFormat="1" ht="15.75" customHeight="1" spans="1:25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</row>
    <row r="342" s="1" customFormat="1" ht="15.75" customHeight="1" spans="1:25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</row>
    <row r="343" s="1" customFormat="1" ht="15.75" customHeight="1" spans="1:25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</row>
    <row r="344" s="1" customFormat="1" ht="15.75" customHeight="1" spans="1:25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</row>
    <row r="345" s="1" customFormat="1" ht="15.75" customHeight="1" spans="1:25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</row>
    <row r="346" s="1" customFormat="1" ht="15.75" customHeight="1" spans="1:25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</row>
    <row r="347" s="1" customFormat="1" ht="15.75" customHeight="1" spans="1:25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</row>
    <row r="348" s="1" customFormat="1" ht="15.75" customHeight="1" spans="1:25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</row>
    <row r="349" s="1" customFormat="1" ht="15.75" customHeight="1" spans="1:25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</row>
    <row r="350" s="1" customFormat="1" ht="15.75" customHeight="1" spans="1:25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</row>
    <row r="351" s="1" customFormat="1" ht="15.75" customHeight="1" spans="1:25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</row>
    <row r="352" s="1" customFormat="1" ht="15.75" customHeight="1" spans="1:25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</row>
    <row r="353" s="1" customFormat="1" ht="15.75" customHeight="1" spans="1:25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</row>
    <row r="354" s="1" customFormat="1" ht="15.75" customHeight="1" spans="1:25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</row>
    <row r="355" s="1" customFormat="1" ht="15.75" customHeight="1" spans="1:25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</row>
    <row r="356" s="1" customFormat="1" ht="15.75" customHeight="1" spans="1:25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</row>
    <row r="357" s="1" customFormat="1" ht="15.75" customHeight="1" spans="1:25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</row>
    <row r="358" s="1" customFormat="1" ht="15.75" customHeight="1" spans="1:25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</row>
    <row r="359" s="1" customFormat="1" ht="15.75" customHeight="1" spans="1:25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</row>
    <row r="360" s="1" customFormat="1" ht="15.75" customHeight="1" spans="1:25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</row>
    <row r="361" s="1" customFormat="1" ht="15.75" customHeight="1" spans="1:25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</row>
    <row r="362" s="1" customFormat="1" ht="15.75" customHeight="1" spans="1:25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</row>
    <row r="363" s="1" customFormat="1" ht="15.75" customHeight="1" spans="1:25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</row>
    <row r="364" s="1" customFormat="1" ht="15.75" customHeight="1" spans="1:25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</row>
    <row r="365" s="1" customFormat="1" ht="15.75" customHeight="1" spans="1:25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</row>
    <row r="366" s="1" customFormat="1" ht="15.75" customHeight="1" spans="1:25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</row>
    <row r="367" s="1" customFormat="1" ht="15.75" customHeight="1" spans="1:25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</row>
    <row r="368" s="1" customFormat="1" ht="15.75" customHeight="1" spans="1:25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</row>
    <row r="369" s="1" customFormat="1" ht="15.75" customHeight="1" spans="1:25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</row>
    <row r="370" s="1" customFormat="1" ht="15.75" customHeight="1" spans="1:25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</row>
    <row r="371" s="1" customFormat="1" ht="15.75" customHeight="1" spans="1:25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</row>
    <row r="372" s="1" customFormat="1" ht="15.75" customHeight="1" spans="1:25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</row>
    <row r="373" s="1" customFormat="1" ht="15.75" customHeight="1" spans="1:25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</row>
    <row r="374" s="1" customFormat="1" ht="15.75" customHeight="1" spans="1:25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</row>
    <row r="375" s="1" customFormat="1" ht="15.75" customHeight="1" spans="1:25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</row>
    <row r="376" s="1" customFormat="1" ht="15.75" customHeight="1" spans="1:25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</row>
    <row r="377" s="1" customFormat="1" ht="15.75" customHeight="1" spans="1:25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</row>
    <row r="378" s="1" customFormat="1" ht="15.75" customHeight="1" spans="1:25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</row>
    <row r="379" s="1" customFormat="1" ht="15.75" customHeight="1" spans="1:25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</row>
    <row r="380" s="1" customFormat="1" ht="15.75" customHeight="1" spans="1:25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</row>
    <row r="381" s="1" customFormat="1" ht="15.75" customHeight="1" spans="1:25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</row>
    <row r="382" s="1" customFormat="1" ht="15.75" customHeight="1" spans="1:25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</row>
    <row r="383" s="1" customFormat="1" ht="15.75" customHeight="1" spans="1:25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</row>
    <row r="384" s="1" customFormat="1" ht="15.75" customHeight="1" spans="1:25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</row>
    <row r="385" s="1" customFormat="1" ht="15.75" customHeight="1" spans="1:25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</row>
    <row r="386" s="1" customFormat="1" ht="15.75" customHeight="1" spans="1:25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</row>
    <row r="387" s="1" customFormat="1" ht="15.75" customHeight="1" spans="1:25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</row>
    <row r="388" s="1" customFormat="1" ht="15.75" customHeight="1" spans="1:25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</row>
    <row r="389" s="1" customFormat="1" ht="15.75" customHeight="1" spans="1:25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</row>
    <row r="390" s="1" customFormat="1" ht="15.75" customHeight="1" spans="1:25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</row>
    <row r="391" s="1" customFormat="1" ht="15.75" customHeight="1" spans="1:25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</row>
    <row r="392" s="1" customFormat="1" ht="15.75" customHeight="1" spans="1:25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</row>
    <row r="393" s="1" customFormat="1" ht="15.75" customHeight="1" spans="1:25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</row>
    <row r="394" s="1" customFormat="1" ht="15.75" customHeight="1" spans="1:25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</row>
    <row r="395" s="1" customFormat="1" ht="15.75" customHeight="1" spans="1:25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</row>
    <row r="396" s="1" customFormat="1" ht="15.75" customHeight="1" spans="1:25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</row>
    <row r="397" s="1" customFormat="1" ht="15.75" customHeight="1" spans="1:25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</row>
    <row r="398" s="1" customFormat="1" ht="15.75" customHeight="1" spans="1:25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</row>
    <row r="399" s="1" customFormat="1" ht="15.75" customHeight="1" spans="1:25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</row>
    <row r="400" s="1" customFormat="1" ht="15.75" customHeight="1" spans="1:25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</row>
    <row r="401" s="1" customFormat="1" ht="15.75" customHeight="1" spans="1:25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</row>
    <row r="402" s="1" customFormat="1" ht="15.75" customHeight="1" spans="1:25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</row>
    <row r="403" s="1" customFormat="1" ht="15.75" customHeight="1" spans="1:25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</row>
    <row r="404" s="1" customFormat="1" ht="15.75" customHeight="1" spans="1:25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</row>
    <row r="405" s="1" customFormat="1" ht="15.75" customHeight="1" spans="1:25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</row>
    <row r="406" s="1" customFormat="1" ht="15.75" customHeight="1" spans="1:25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</row>
    <row r="407" s="1" customFormat="1" ht="15.75" customHeight="1" spans="1:25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</row>
    <row r="408" s="1" customFormat="1" ht="15.75" customHeight="1" spans="1:25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</row>
    <row r="409" s="1" customFormat="1" ht="15.75" customHeight="1" spans="1:25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</row>
    <row r="410" s="1" customFormat="1" ht="15.75" customHeight="1" spans="1:25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</row>
    <row r="411" s="1" customFormat="1" ht="15.75" customHeight="1" spans="1:25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</row>
    <row r="412" s="1" customFormat="1" ht="15.75" customHeight="1" spans="1:25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</row>
    <row r="413" s="1" customFormat="1" ht="15.75" customHeight="1" spans="1:25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</row>
    <row r="414" s="1" customFormat="1" ht="15.75" customHeight="1" spans="1:25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</row>
    <row r="415" s="1" customFormat="1" ht="15.75" customHeight="1" spans="1:25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</row>
    <row r="416" s="1" customFormat="1" ht="15.75" customHeight="1" spans="1:25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</row>
    <row r="417" s="1" customFormat="1" ht="15.75" customHeight="1" spans="1:25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</row>
    <row r="418" s="1" customFormat="1" ht="15.75" customHeight="1" spans="1:25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</row>
    <row r="419" s="1" customFormat="1" ht="15.75" customHeight="1" spans="1:25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</row>
    <row r="420" s="1" customFormat="1" ht="15.75" customHeight="1" spans="1:25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</row>
    <row r="421" s="1" customFormat="1" ht="15.75" customHeight="1" spans="1:25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</row>
    <row r="422" s="1" customFormat="1" ht="15.75" customHeight="1" spans="1:25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</row>
    <row r="423" s="1" customFormat="1" ht="15.75" customHeight="1" spans="1:25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</row>
    <row r="424" s="1" customFormat="1" ht="15.75" customHeight="1" spans="1:25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</row>
    <row r="425" s="1" customFormat="1" ht="15.75" customHeight="1" spans="1:25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</row>
    <row r="426" s="1" customFormat="1" ht="15.75" customHeight="1" spans="1:25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</row>
    <row r="427" s="1" customFormat="1" ht="15.75" customHeight="1" spans="1:25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</row>
    <row r="428" s="1" customFormat="1" ht="15.75" customHeight="1" spans="1:25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</row>
    <row r="429" s="1" customFormat="1" ht="15.75" customHeight="1" spans="1:25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</row>
    <row r="430" s="1" customFormat="1" ht="15.75" customHeight="1" spans="1:25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</row>
    <row r="431" s="1" customFormat="1" ht="15.75" customHeight="1" spans="1:25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</row>
    <row r="432" s="1" customFormat="1" ht="15.75" customHeight="1" spans="1:25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</row>
    <row r="433" s="1" customFormat="1" ht="15.75" customHeight="1" spans="1:25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</row>
    <row r="434" s="1" customFormat="1" ht="15.75" customHeight="1" spans="1:25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</row>
    <row r="435" s="1" customFormat="1" ht="15.75" customHeight="1" spans="1:25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</row>
    <row r="436" s="1" customFormat="1" ht="15.75" customHeight="1" spans="1:25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</row>
    <row r="437" s="1" customFormat="1" ht="15.75" customHeight="1" spans="1:25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</row>
    <row r="438" s="1" customFormat="1" ht="15.75" customHeight="1" spans="1:25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</row>
    <row r="439" s="1" customFormat="1" ht="15.75" customHeight="1" spans="1:25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</row>
    <row r="440" s="1" customFormat="1" ht="15.75" customHeight="1" spans="1:25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</row>
    <row r="441" s="1" customFormat="1" ht="15.75" customHeight="1" spans="1:25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</row>
    <row r="442" s="1" customFormat="1" ht="15.75" customHeight="1" spans="1:25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</row>
    <row r="443" s="1" customFormat="1" ht="15.75" customHeight="1" spans="1:25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</row>
    <row r="444" s="1" customFormat="1" ht="15.75" customHeight="1" spans="1:25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</row>
    <row r="445" s="1" customFormat="1" ht="15.75" customHeight="1" spans="1:25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</row>
    <row r="446" s="1" customFormat="1" ht="15.75" customHeight="1" spans="1:25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</row>
    <row r="447" s="1" customFormat="1" ht="15.75" customHeight="1" spans="1:25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</row>
    <row r="448" s="1" customFormat="1" ht="15.75" customHeight="1" spans="1:25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</row>
    <row r="449" s="1" customFormat="1" ht="15.75" customHeight="1" spans="1:25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</row>
    <row r="450" s="1" customFormat="1" ht="15.75" customHeight="1" spans="1:25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</row>
    <row r="451" s="1" customFormat="1" ht="15.75" customHeight="1" spans="1:25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</row>
    <row r="452" s="1" customFormat="1" ht="15.75" customHeight="1" spans="1:25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</row>
    <row r="453" s="1" customFormat="1" ht="15.75" customHeight="1" spans="1:25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</row>
    <row r="454" s="1" customFormat="1" ht="15.75" customHeight="1" spans="1:25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</row>
    <row r="455" s="1" customFormat="1" ht="15.75" customHeight="1" spans="1:25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</row>
    <row r="456" s="1" customFormat="1" ht="15.75" customHeight="1" spans="1:25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</row>
    <row r="457" s="1" customFormat="1" ht="15.75" customHeight="1" spans="1:25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</row>
    <row r="458" s="1" customFormat="1" ht="15.75" customHeight="1" spans="1:25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</row>
    <row r="459" s="1" customFormat="1" ht="15.75" customHeight="1" spans="1:25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</row>
    <row r="460" s="1" customFormat="1" ht="15.75" customHeight="1" spans="1:25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</row>
    <row r="461" s="1" customFormat="1" ht="15.75" customHeight="1" spans="1:25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</row>
    <row r="462" s="1" customFormat="1" ht="15.75" customHeight="1" spans="1:25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</row>
    <row r="463" s="1" customFormat="1" ht="15.75" customHeight="1" spans="1:25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</row>
    <row r="464" s="1" customFormat="1" ht="15.75" customHeight="1" spans="1:25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</row>
    <row r="465" s="1" customFormat="1" ht="15.75" customHeight="1" spans="1:25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</row>
    <row r="466" s="1" customFormat="1" ht="15.75" customHeight="1" spans="1:25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</row>
    <row r="467" s="1" customFormat="1" ht="15.75" customHeight="1" spans="1:25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</row>
    <row r="468" s="1" customFormat="1" ht="15.75" customHeight="1" spans="1:25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</row>
    <row r="469" s="1" customFormat="1" ht="15.75" customHeight="1" spans="1:25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</row>
    <row r="470" s="1" customFormat="1" ht="15.75" customHeight="1" spans="1:25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</row>
    <row r="471" s="1" customFormat="1" ht="15.75" customHeight="1" spans="1:25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</row>
    <row r="472" s="1" customFormat="1" ht="15.75" customHeight="1" spans="1:25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</row>
    <row r="473" s="1" customFormat="1" ht="15.75" customHeight="1" spans="1:25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</row>
    <row r="474" s="1" customFormat="1" ht="15.75" customHeight="1" spans="1:25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</row>
    <row r="475" s="1" customFormat="1" ht="15.75" customHeight="1" spans="1:25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</row>
    <row r="476" s="1" customFormat="1" ht="15.75" customHeight="1" spans="1:25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</row>
    <row r="477" s="1" customFormat="1" ht="15.75" customHeight="1" spans="1:25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</row>
    <row r="478" s="1" customFormat="1" ht="15.75" customHeight="1" spans="1:25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</row>
    <row r="479" s="1" customFormat="1" ht="15.75" customHeight="1" spans="1:25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</row>
    <row r="480" s="1" customFormat="1" ht="15.75" customHeight="1" spans="1:25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</row>
    <row r="481" s="1" customFormat="1" ht="15.75" customHeight="1" spans="1:25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</row>
    <row r="482" s="1" customFormat="1" ht="15.75" customHeight="1" spans="1:25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</row>
    <row r="483" s="1" customFormat="1" ht="15.75" customHeight="1" spans="1:25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</row>
    <row r="484" s="1" customFormat="1" ht="15.75" customHeight="1" spans="1:25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</row>
    <row r="485" s="1" customFormat="1" ht="15.75" customHeight="1" spans="1:25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</row>
    <row r="486" s="1" customFormat="1" ht="15.75" customHeight="1" spans="1:25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</row>
    <row r="487" s="1" customFormat="1" ht="15.75" customHeight="1" spans="1:25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</row>
    <row r="488" s="1" customFormat="1" ht="15.75" customHeight="1" spans="1:25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</row>
    <row r="489" s="1" customFormat="1" ht="15.75" customHeight="1" spans="1:25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</row>
    <row r="490" s="1" customFormat="1" ht="15.75" customHeight="1" spans="1:25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</row>
    <row r="491" s="1" customFormat="1" ht="15.75" customHeight="1" spans="1:25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</row>
    <row r="492" s="1" customFormat="1" ht="15.75" customHeight="1" spans="1:25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</row>
    <row r="493" s="1" customFormat="1" ht="15.75" customHeight="1" spans="1:25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</row>
    <row r="494" s="1" customFormat="1" ht="15.75" customHeight="1" spans="1:25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</row>
    <row r="495" s="1" customFormat="1" ht="15.75" customHeight="1" spans="1:25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</row>
    <row r="496" s="1" customFormat="1" ht="15.75" customHeight="1" spans="1:25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</row>
    <row r="497" s="1" customFormat="1" ht="15.75" customHeight="1" spans="1:25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</row>
    <row r="498" s="1" customFormat="1" ht="15.75" customHeight="1" spans="1:25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</row>
    <row r="499" s="1" customFormat="1" ht="15.75" customHeight="1" spans="1:25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</row>
    <row r="500" s="1" customFormat="1" ht="15.75" customHeight="1" spans="1:25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</row>
    <row r="501" s="1" customFormat="1" ht="15.75" customHeight="1" spans="1:25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</row>
    <row r="502" s="1" customFormat="1" ht="15.75" customHeight="1" spans="1:25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</row>
    <row r="503" s="1" customFormat="1" ht="15.75" customHeight="1" spans="1:25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</row>
    <row r="504" s="1" customFormat="1" ht="15.75" customHeight="1" spans="1:25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</row>
    <row r="505" s="1" customFormat="1" ht="15.75" customHeight="1" spans="1:25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</row>
    <row r="506" s="1" customFormat="1" ht="15.75" customHeight="1" spans="1:25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</row>
    <row r="507" s="1" customFormat="1" ht="15.75" customHeight="1" spans="1:25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</row>
    <row r="508" s="1" customFormat="1" ht="15.75" customHeight="1" spans="1:25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</row>
    <row r="509" s="1" customFormat="1" ht="15.75" customHeight="1" spans="1:25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</row>
    <row r="510" s="1" customFormat="1" ht="15.75" customHeight="1" spans="1:25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</row>
    <row r="511" s="1" customFormat="1" ht="15.75" customHeight="1" spans="1:25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</row>
    <row r="512" s="1" customFormat="1" ht="15.75" customHeight="1" spans="1:25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</row>
    <row r="513" s="1" customFormat="1" ht="15.75" customHeight="1" spans="1:25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</row>
    <row r="514" s="1" customFormat="1" ht="15.75" customHeight="1" spans="1:25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</row>
    <row r="515" s="1" customFormat="1" ht="15.75" customHeight="1" spans="1:25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</row>
    <row r="516" s="1" customFormat="1" ht="15.75" customHeight="1" spans="1:25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</row>
    <row r="517" s="1" customFormat="1" ht="15.75" customHeight="1" spans="1:25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</row>
    <row r="518" s="1" customFormat="1" ht="15.75" customHeight="1" spans="1:25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</row>
    <row r="519" s="1" customFormat="1" ht="15.75" customHeight="1" spans="1:25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</row>
    <row r="520" s="1" customFormat="1" ht="15.75" customHeight="1" spans="1:25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</row>
    <row r="521" s="1" customFormat="1" ht="15.75" customHeight="1" spans="1:25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</row>
    <row r="522" s="1" customFormat="1" ht="15.75" customHeight="1" spans="1:25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</row>
    <row r="523" s="1" customFormat="1" ht="15.75" customHeight="1" spans="1:25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</row>
    <row r="524" s="1" customFormat="1" ht="15.75" customHeight="1" spans="1:25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</row>
    <row r="525" s="1" customFormat="1" ht="15.75" customHeight="1" spans="1:25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</row>
    <row r="526" s="1" customFormat="1" ht="15.75" customHeight="1" spans="1:25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</row>
    <row r="527" s="1" customFormat="1" ht="15.75" customHeight="1" spans="1:25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</row>
    <row r="528" s="1" customFormat="1" ht="15.75" customHeight="1" spans="1:25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</row>
    <row r="529" s="1" customFormat="1" ht="15.75" customHeight="1" spans="1:25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</row>
    <row r="530" s="1" customFormat="1" ht="15.75" customHeight="1" spans="1:25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</row>
    <row r="531" s="1" customFormat="1" ht="15.75" customHeight="1" spans="1:25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</row>
    <row r="532" s="1" customFormat="1" ht="15.75" customHeight="1" spans="1:25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</row>
    <row r="533" s="1" customFormat="1" ht="15.75" customHeight="1" spans="1:25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</row>
    <row r="534" s="1" customFormat="1" ht="15.75" customHeight="1" spans="1:25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</row>
    <row r="535" s="1" customFormat="1" ht="15.75" customHeight="1" spans="1:25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</row>
    <row r="536" s="1" customFormat="1" ht="15.75" customHeight="1" spans="1:25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</row>
    <row r="537" s="1" customFormat="1" ht="15.75" customHeight="1" spans="1:25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</row>
    <row r="538" s="1" customFormat="1" ht="15.75" customHeight="1" spans="1:25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</row>
    <row r="539" s="1" customFormat="1" ht="15.75" customHeight="1" spans="1:25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</row>
    <row r="540" s="1" customFormat="1" ht="15.75" customHeight="1" spans="1:25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</row>
    <row r="541" s="1" customFormat="1" ht="15.75" customHeight="1" spans="1:25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</row>
    <row r="542" s="1" customFormat="1" ht="15.75" customHeight="1" spans="1:25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</row>
    <row r="543" s="1" customFormat="1" ht="15.75" customHeight="1" spans="1:25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</row>
    <row r="544" s="1" customFormat="1" ht="15.75" customHeight="1" spans="1:25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</row>
    <row r="545" s="1" customFormat="1" ht="15.75" customHeight="1" spans="1:25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</row>
    <row r="546" s="1" customFormat="1" ht="15.75" customHeight="1" spans="1:25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</row>
    <row r="547" s="1" customFormat="1" ht="15.75" customHeight="1" spans="1:25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</row>
    <row r="548" s="1" customFormat="1" ht="15.75" customHeight="1" spans="1:25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</row>
    <row r="549" s="1" customFormat="1" ht="15.75" customHeight="1" spans="1:25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</row>
    <row r="550" s="1" customFormat="1" ht="15.75" customHeight="1" spans="1:25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</row>
    <row r="551" s="1" customFormat="1" ht="15.75" customHeight="1" spans="1:25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</row>
    <row r="552" s="1" customFormat="1" ht="15.75" customHeight="1" spans="1:25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</row>
    <row r="553" s="1" customFormat="1" ht="15.75" customHeight="1" spans="1:25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</row>
    <row r="554" s="1" customFormat="1" ht="15.75" customHeight="1" spans="1:25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</row>
    <row r="555" s="1" customFormat="1" ht="15.75" customHeight="1" spans="1:25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</row>
    <row r="556" s="1" customFormat="1" ht="15.75" customHeight="1" spans="1:25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</row>
    <row r="557" s="1" customFormat="1" ht="15.75" customHeight="1" spans="1:25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</row>
    <row r="558" s="1" customFormat="1" ht="15.75" customHeight="1" spans="1:25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</row>
    <row r="559" s="1" customFormat="1" ht="15.75" customHeight="1" spans="1:25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</row>
    <row r="560" s="1" customFormat="1" ht="15.75" customHeight="1" spans="1:25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</row>
    <row r="561" s="1" customFormat="1" ht="15.75" customHeight="1" spans="1:25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</row>
    <row r="562" s="1" customFormat="1" ht="15.75" customHeight="1" spans="1:25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</row>
    <row r="563" s="1" customFormat="1" ht="15.75" customHeight="1" spans="1:25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</row>
    <row r="564" s="1" customFormat="1" ht="15.75" customHeight="1" spans="1:25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</row>
    <row r="565" s="1" customFormat="1" ht="15.75" customHeight="1" spans="1:25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</row>
    <row r="566" s="1" customFormat="1" ht="15.75" customHeight="1" spans="1:25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</row>
    <row r="567" s="1" customFormat="1" ht="15.75" customHeight="1" spans="1:25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</row>
    <row r="568" s="1" customFormat="1" ht="15.75" customHeight="1" spans="1:25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</row>
    <row r="569" s="1" customFormat="1" ht="15.75" customHeight="1" spans="1:25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</row>
    <row r="570" s="1" customFormat="1" ht="15.75" customHeight="1" spans="1:25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</row>
    <row r="571" s="1" customFormat="1" ht="15.75" customHeight="1" spans="1:25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</row>
    <row r="572" s="1" customFormat="1" ht="15.75" customHeight="1" spans="1:25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</row>
    <row r="573" s="1" customFormat="1" ht="15.75" customHeight="1" spans="1:25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</row>
    <row r="574" s="1" customFormat="1" ht="15.75" customHeight="1" spans="1:25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</row>
    <row r="575" s="1" customFormat="1" ht="15.75" customHeight="1" spans="1:25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</row>
    <row r="576" s="1" customFormat="1" ht="15.75" customHeight="1" spans="1:25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</row>
    <row r="577" s="1" customFormat="1" ht="15.75" customHeight="1" spans="1:25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</row>
    <row r="578" s="1" customFormat="1" ht="15.75" customHeight="1" spans="1:25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</row>
    <row r="579" s="1" customFormat="1" ht="15.75" customHeight="1" spans="1:25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</row>
    <row r="580" s="1" customFormat="1" ht="15.75" customHeight="1" spans="1:25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</row>
    <row r="581" s="1" customFormat="1" ht="15.75" customHeight="1" spans="1:25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</row>
    <row r="582" s="1" customFormat="1" ht="15.75" customHeight="1" spans="1:25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</row>
    <row r="583" s="1" customFormat="1" ht="15.75" customHeight="1" spans="1:25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</row>
    <row r="584" s="1" customFormat="1" ht="15.75" customHeight="1" spans="1:25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</row>
    <row r="585" s="1" customFormat="1" ht="15.75" customHeight="1" spans="1:25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</row>
    <row r="586" s="1" customFormat="1" ht="15.75" customHeight="1" spans="1:25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</row>
    <row r="587" s="1" customFormat="1" ht="15.75" customHeight="1" spans="1:25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</row>
    <row r="588" s="1" customFormat="1" ht="15.75" customHeight="1" spans="1:25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</row>
    <row r="589" s="1" customFormat="1" ht="15.75" customHeight="1" spans="1:25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</row>
    <row r="590" s="1" customFormat="1" ht="15.75" customHeight="1" spans="1:25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</row>
    <row r="591" s="1" customFormat="1" ht="15.75" customHeight="1" spans="1:25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</row>
    <row r="592" s="1" customFormat="1" ht="15.75" customHeight="1" spans="1:25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</row>
    <row r="593" s="1" customFormat="1" ht="15.75" customHeight="1" spans="1:25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</row>
    <row r="594" s="1" customFormat="1" ht="15.75" customHeight="1" spans="1:25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</row>
    <row r="595" s="1" customFormat="1" ht="15.75" customHeight="1" spans="1:25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</row>
    <row r="596" s="1" customFormat="1" ht="15.75" customHeight="1" spans="1:25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</row>
    <row r="597" s="1" customFormat="1" ht="15.75" customHeight="1" spans="1:25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</row>
    <row r="598" s="1" customFormat="1" ht="15.75" customHeight="1" spans="1:25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</row>
    <row r="599" s="1" customFormat="1" ht="15.75" customHeight="1" spans="1:25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</row>
    <row r="600" s="1" customFormat="1" ht="15.75" customHeight="1" spans="1:25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</row>
    <row r="601" s="1" customFormat="1" ht="15.75" customHeight="1" spans="1:25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</row>
    <row r="602" s="1" customFormat="1" ht="15.75" customHeight="1" spans="1:25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</row>
    <row r="603" s="1" customFormat="1" ht="15.75" customHeight="1" spans="1:25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</row>
    <row r="604" s="1" customFormat="1" ht="15.75" customHeight="1" spans="1:25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</row>
    <row r="605" s="1" customFormat="1" ht="15.75" customHeight="1" spans="1:25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</row>
    <row r="606" s="1" customFormat="1" ht="15.75" customHeight="1" spans="1:25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</row>
    <row r="607" s="1" customFormat="1" ht="15.75" customHeight="1" spans="1:25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</row>
    <row r="608" s="1" customFormat="1" ht="15.75" customHeight="1" spans="1:25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</row>
    <row r="609" s="1" customFormat="1" ht="15.75" customHeight="1" spans="1:25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</row>
    <row r="610" s="1" customFormat="1" ht="15.75" customHeight="1" spans="1:25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</row>
    <row r="611" s="1" customFormat="1" ht="15.75" customHeight="1" spans="1:25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</row>
    <row r="612" s="1" customFormat="1" ht="15.75" customHeight="1" spans="1:25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</row>
    <row r="613" s="1" customFormat="1" ht="15.75" customHeight="1" spans="1:25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</row>
    <row r="614" s="1" customFormat="1" ht="15.75" customHeight="1" spans="1:25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</row>
    <row r="615" s="1" customFormat="1" ht="15.75" customHeight="1" spans="1:25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</row>
    <row r="616" s="1" customFormat="1" ht="15.75" customHeight="1" spans="1:25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</row>
    <row r="617" s="1" customFormat="1" ht="15.75" customHeight="1" spans="1:25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</row>
    <row r="618" s="1" customFormat="1" ht="15.75" customHeight="1" spans="1:25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</row>
    <row r="619" s="1" customFormat="1" ht="15.75" customHeight="1" spans="1:25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</row>
    <row r="620" s="1" customFormat="1" ht="15.75" customHeight="1" spans="1:25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</row>
    <row r="621" s="1" customFormat="1" ht="15.75" customHeight="1" spans="1:25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</row>
    <row r="622" s="1" customFormat="1" ht="15.75" customHeight="1" spans="1:25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</row>
    <row r="623" s="1" customFormat="1" ht="15.75" customHeight="1" spans="1:25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</row>
    <row r="624" s="1" customFormat="1" ht="15.75" customHeight="1" spans="1:25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</row>
    <row r="625" s="1" customFormat="1" ht="15.75" customHeight="1" spans="1:25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</row>
    <row r="626" s="1" customFormat="1" ht="15.75" customHeight="1" spans="1:25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</row>
    <row r="627" s="1" customFormat="1" ht="15.75" customHeight="1" spans="1:25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</row>
    <row r="628" s="1" customFormat="1" ht="15.75" customHeight="1" spans="1:25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</row>
    <row r="629" s="1" customFormat="1" ht="15.75" customHeight="1" spans="1:25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</row>
    <row r="630" s="1" customFormat="1" ht="15.75" customHeight="1" spans="1:25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</row>
    <row r="631" s="1" customFormat="1" ht="15.75" customHeight="1" spans="1:25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</row>
    <row r="632" s="1" customFormat="1" ht="15.75" customHeight="1" spans="1:25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</row>
    <row r="633" s="1" customFormat="1" ht="15.75" customHeight="1" spans="1:25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</row>
    <row r="634" s="1" customFormat="1" ht="15.75" customHeight="1" spans="1:25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</row>
    <row r="635" s="1" customFormat="1" ht="15.75" customHeight="1" spans="1:25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</row>
    <row r="636" s="1" customFormat="1" ht="15.75" customHeight="1" spans="1:25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</row>
    <row r="637" s="1" customFormat="1" ht="15.75" customHeight="1" spans="1:25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</row>
    <row r="638" s="1" customFormat="1" ht="15.75" customHeight="1" spans="1:25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</row>
    <row r="639" s="1" customFormat="1" ht="15.75" customHeight="1" spans="1:25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</row>
    <row r="640" s="1" customFormat="1" ht="15.75" customHeight="1" spans="1:25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</row>
    <row r="641" s="1" customFormat="1" ht="15.75" customHeight="1" spans="1:25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</row>
    <row r="642" s="1" customFormat="1" ht="15.75" customHeight="1" spans="1:25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</row>
    <row r="643" s="1" customFormat="1" ht="15.75" customHeight="1" spans="1:25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</row>
    <row r="644" s="1" customFormat="1" ht="15.75" customHeight="1" spans="1:25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</row>
    <row r="645" s="1" customFormat="1" ht="15.75" customHeight="1" spans="1:25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</row>
    <row r="646" s="1" customFormat="1" ht="15.75" customHeight="1" spans="1:25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</row>
    <row r="647" s="1" customFormat="1" ht="15.75" customHeight="1" spans="1:25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</row>
    <row r="648" s="1" customFormat="1" ht="15.75" customHeight="1" spans="1:25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</row>
    <row r="649" s="1" customFormat="1" ht="15.75" customHeight="1" spans="1:25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</row>
    <row r="650" s="1" customFormat="1" ht="15.75" customHeight="1" spans="1:25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</row>
    <row r="651" s="1" customFormat="1" ht="15.75" customHeight="1" spans="1:25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</row>
    <row r="652" s="1" customFormat="1" ht="15.75" customHeight="1" spans="1:25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</row>
    <row r="653" s="1" customFormat="1" ht="15.75" customHeight="1" spans="1:25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</row>
    <row r="654" s="1" customFormat="1" ht="15.75" customHeight="1" spans="1:25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</row>
    <row r="655" s="1" customFormat="1" ht="15.75" customHeight="1" spans="1:25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</row>
    <row r="656" s="1" customFormat="1" ht="15.75" customHeight="1" spans="1:25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</row>
    <row r="657" s="1" customFormat="1" ht="15.75" customHeight="1" spans="1:25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</row>
    <row r="658" s="1" customFormat="1" ht="15.75" customHeight="1" spans="1:25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</row>
    <row r="659" s="1" customFormat="1" ht="15.75" customHeight="1" spans="1:25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</row>
    <row r="660" s="1" customFormat="1" ht="15.75" customHeight="1" spans="1:25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</row>
    <row r="661" s="1" customFormat="1" ht="15.75" customHeight="1" spans="1:25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</row>
    <row r="662" s="1" customFormat="1" ht="15.75" customHeight="1" spans="1:25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</row>
    <row r="663" s="1" customFormat="1" ht="15.75" customHeight="1" spans="1:25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</row>
    <row r="664" s="1" customFormat="1" ht="15.75" customHeight="1" spans="1:25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</row>
    <row r="665" s="1" customFormat="1" ht="15.75" customHeight="1" spans="1:25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</row>
    <row r="666" s="1" customFormat="1" ht="15.75" customHeight="1" spans="1:25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</row>
    <row r="667" s="1" customFormat="1" ht="15.75" customHeight="1" spans="1:25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</row>
    <row r="668" s="1" customFormat="1" ht="15.75" customHeight="1" spans="1:25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</row>
    <row r="669" s="1" customFormat="1" ht="15.75" customHeight="1" spans="1:25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</row>
    <row r="670" s="1" customFormat="1" ht="15.75" customHeight="1" spans="1:25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</row>
    <row r="671" s="1" customFormat="1" ht="15.75" customHeight="1" spans="1:25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</row>
    <row r="672" s="1" customFormat="1" ht="15.75" customHeight="1" spans="1:25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</row>
    <row r="673" s="1" customFormat="1" ht="15.75" customHeight="1" spans="1:25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</row>
    <row r="674" s="1" customFormat="1" ht="15.75" customHeight="1" spans="1:25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</row>
    <row r="675" s="1" customFormat="1" ht="15.75" customHeight="1" spans="1:25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</row>
    <row r="676" s="1" customFormat="1" ht="15.75" customHeight="1" spans="1:25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</row>
    <row r="677" s="1" customFormat="1" ht="15.75" customHeight="1" spans="1:25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</row>
    <row r="678" s="1" customFormat="1" ht="15.75" customHeight="1" spans="1:25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</row>
    <row r="679" s="1" customFormat="1" ht="15.75" customHeight="1" spans="1:25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</row>
    <row r="680" s="1" customFormat="1" ht="15.75" customHeight="1" spans="1:25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</row>
    <row r="681" s="1" customFormat="1" ht="15.75" customHeight="1" spans="1:25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</row>
    <row r="682" s="1" customFormat="1" ht="15.75" customHeight="1" spans="1:25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</row>
    <row r="683" s="1" customFormat="1" ht="15.75" customHeight="1" spans="1:25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</row>
    <row r="684" s="1" customFormat="1" ht="15.75" customHeight="1" spans="1:25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</row>
    <row r="685" s="1" customFormat="1" ht="15.75" customHeight="1" spans="1:25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</row>
    <row r="686" s="1" customFormat="1" ht="15.75" customHeight="1" spans="1:25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</row>
    <row r="687" s="1" customFormat="1" ht="15.75" customHeight="1" spans="1:25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</row>
    <row r="688" s="1" customFormat="1" ht="15.75" customHeight="1" spans="1:25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</row>
    <row r="689" s="1" customFormat="1" ht="15.75" customHeight="1" spans="1:25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</row>
    <row r="690" s="1" customFormat="1" ht="15.75" customHeight="1" spans="1:25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</row>
    <row r="691" s="1" customFormat="1" ht="15.75" customHeight="1" spans="1:25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</row>
    <row r="692" s="1" customFormat="1" ht="15.75" customHeight="1" spans="1:25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</row>
    <row r="693" s="1" customFormat="1" ht="15.75" customHeight="1" spans="1:25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</row>
    <row r="694" s="1" customFormat="1" ht="15.75" customHeight="1" spans="1:25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</row>
    <row r="695" s="1" customFormat="1" ht="15.75" customHeight="1" spans="1:25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</row>
    <row r="696" s="1" customFormat="1" ht="15.75" customHeight="1" spans="1:25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</row>
    <row r="697" s="1" customFormat="1" ht="15.75" customHeight="1" spans="1:25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</row>
    <row r="698" s="1" customFormat="1" ht="15.75" customHeight="1" spans="1:25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</row>
    <row r="699" s="1" customFormat="1" ht="15.75" customHeight="1" spans="1:25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</row>
    <row r="700" s="1" customFormat="1" ht="15.75" customHeight="1" spans="1:25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</row>
    <row r="701" s="1" customFormat="1" ht="15.75" customHeight="1" spans="1:25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</row>
    <row r="702" s="1" customFormat="1" ht="15.75" customHeight="1" spans="1:25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</row>
    <row r="703" s="1" customFormat="1" ht="15.75" customHeight="1" spans="1:25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</row>
    <row r="704" s="1" customFormat="1" ht="15.75" customHeight="1" spans="1:25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</row>
    <row r="705" s="1" customFormat="1" ht="15.75" customHeight="1" spans="1:25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</row>
    <row r="706" s="1" customFormat="1" ht="15.75" customHeight="1" spans="1:25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</row>
    <row r="707" s="1" customFormat="1" ht="15.75" customHeight="1" spans="1:25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</row>
    <row r="708" s="1" customFormat="1" ht="15.75" customHeight="1" spans="1:25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</row>
    <row r="709" s="1" customFormat="1" ht="15.75" customHeight="1" spans="1:25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</row>
    <row r="710" s="1" customFormat="1" ht="15.75" customHeight="1" spans="1:25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</row>
    <row r="711" s="1" customFormat="1" ht="15.75" customHeight="1" spans="1:25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</row>
    <row r="712" s="1" customFormat="1" ht="15.75" customHeight="1" spans="1:25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</row>
    <row r="713" s="1" customFormat="1" ht="15.75" customHeight="1" spans="1:25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</row>
    <row r="714" s="1" customFormat="1" ht="15.75" customHeight="1" spans="1:25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</row>
    <row r="715" s="1" customFormat="1" ht="15.75" customHeight="1" spans="1:25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</row>
    <row r="716" s="1" customFormat="1" ht="15.75" customHeight="1" spans="1:25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</row>
    <row r="717" s="1" customFormat="1" ht="15.75" customHeight="1" spans="1:25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</row>
    <row r="718" s="1" customFormat="1" ht="15.75" customHeight="1" spans="1:25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</row>
    <row r="719" s="1" customFormat="1" ht="15.75" customHeight="1" spans="1:25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</row>
    <row r="720" s="1" customFormat="1" ht="15.75" customHeight="1" spans="1:25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</row>
    <row r="721" s="1" customFormat="1" ht="15.75" customHeight="1" spans="1:25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</row>
    <row r="722" s="1" customFormat="1" ht="15.75" customHeight="1" spans="1:25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</row>
    <row r="723" s="1" customFormat="1" ht="15.75" customHeight="1" spans="1:25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</row>
    <row r="724" s="1" customFormat="1" ht="15.75" customHeight="1" spans="1:25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</row>
    <row r="725" s="1" customFormat="1" ht="15.75" customHeight="1" spans="1:25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</row>
    <row r="726" s="1" customFormat="1" ht="15.75" customHeight="1" spans="1:25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</row>
    <row r="727" s="1" customFormat="1" ht="15.75" customHeight="1" spans="1:25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</row>
    <row r="728" s="1" customFormat="1" ht="15.75" customHeight="1" spans="1:25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</row>
    <row r="729" s="1" customFormat="1" ht="15.75" customHeight="1" spans="1:25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</row>
    <row r="730" s="1" customFormat="1" ht="15.75" customHeight="1" spans="1:25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</row>
    <row r="731" s="1" customFormat="1" ht="15.75" customHeight="1" spans="1:25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</row>
    <row r="732" s="1" customFormat="1" ht="15.75" customHeight="1" spans="1:25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</row>
    <row r="733" s="1" customFormat="1" ht="15.75" customHeight="1" spans="1:25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</row>
    <row r="734" s="1" customFormat="1" ht="15.75" customHeight="1" spans="1:25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</row>
    <row r="735" s="1" customFormat="1" ht="15.75" customHeight="1" spans="1:25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</row>
    <row r="736" s="1" customFormat="1" ht="15.75" customHeight="1" spans="1:25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</row>
    <row r="737" s="1" customFormat="1" ht="15.75" customHeight="1" spans="1:25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</row>
    <row r="738" s="1" customFormat="1" ht="15.75" customHeight="1" spans="1:25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</row>
    <row r="739" s="1" customFormat="1" ht="15.75" customHeight="1" spans="1:25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</row>
    <row r="740" s="1" customFormat="1" ht="15.75" customHeight="1" spans="1:25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</row>
    <row r="741" s="1" customFormat="1" ht="15.75" customHeight="1" spans="1:25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</row>
    <row r="742" s="1" customFormat="1" ht="15.75" customHeight="1" spans="1:25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</row>
    <row r="743" s="1" customFormat="1" ht="15.75" customHeight="1" spans="1:25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</row>
    <row r="744" s="1" customFormat="1" ht="15.75" customHeight="1" spans="1:25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</row>
    <row r="745" s="1" customFormat="1" ht="15.75" customHeight="1" spans="1:25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</row>
    <row r="746" s="1" customFormat="1" ht="15.75" customHeight="1" spans="1:25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</row>
    <row r="747" s="1" customFormat="1" ht="15.75" customHeight="1" spans="1:25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</row>
    <row r="748" s="1" customFormat="1" ht="15.75" customHeight="1" spans="1:25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</row>
    <row r="749" s="1" customFormat="1" ht="15.75" customHeight="1" spans="1:25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</row>
    <row r="750" s="1" customFormat="1" ht="15.75" customHeight="1" spans="1:25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</row>
    <row r="751" s="1" customFormat="1" ht="15.75" customHeight="1" spans="1:25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</row>
    <row r="752" s="1" customFormat="1" ht="15.75" customHeight="1" spans="1:25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</row>
    <row r="753" s="1" customFormat="1" ht="15.75" customHeight="1" spans="1:25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</row>
    <row r="754" s="1" customFormat="1" ht="15.75" customHeight="1" spans="1:25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</row>
    <row r="755" s="1" customFormat="1" ht="15.75" customHeight="1" spans="1:25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</row>
    <row r="756" s="1" customFormat="1" ht="15.75" customHeight="1" spans="1:25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</row>
    <row r="757" s="1" customFormat="1" ht="15.75" customHeight="1" spans="1:25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</row>
    <row r="758" s="1" customFormat="1" ht="15.75" customHeight="1" spans="1:25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</row>
    <row r="759" s="1" customFormat="1" ht="15.75" customHeight="1" spans="1:25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</row>
    <row r="760" s="1" customFormat="1" ht="15.75" customHeight="1" spans="1:25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</row>
    <row r="761" s="1" customFormat="1" ht="15.75" customHeight="1" spans="1:25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</row>
    <row r="762" s="1" customFormat="1" ht="15.75" customHeight="1" spans="1:25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</row>
    <row r="763" s="1" customFormat="1" ht="15.75" customHeight="1" spans="1:25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</row>
    <row r="764" s="1" customFormat="1" ht="15.75" customHeight="1" spans="1:25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</row>
    <row r="765" s="1" customFormat="1" ht="15.75" customHeight="1" spans="1:25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</row>
    <row r="766" s="1" customFormat="1" ht="15.75" customHeight="1" spans="1:25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</row>
    <row r="767" s="1" customFormat="1" ht="15.75" customHeight="1" spans="1:25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</row>
    <row r="768" s="1" customFormat="1" ht="15.75" customHeight="1" spans="1:25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</row>
    <row r="769" s="1" customFormat="1" ht="15.75" customHeight="1" spans="1:25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</row>
    <row r="770" s="1" customFormat="1" ht="15.75" customHeight="1" spans="1:25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</row>
    <row r="771" s="1" customFormat="1" ht="15.75" customHeight="1" spans="1:25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</row>
    <row r="772" s="1" customFormat="1" ht="15.75" customHeight="1" spans="1:25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</row>
    <row r="773" s="1" customFormat="1" ht="15.75" customHeight="1" spans="1:25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</row>
    <row r="774" s="1" customFormat="1" ht="15.75" customHeight="1" spans="1:25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</row>
    <row r="775" s="1" customFormat="1" ht="15.75" customHeight="1" spans="1:25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</row>
    <row r="776" s="1" customFormat="1" ht="15.75" customHeight="1" spans="1:25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</row>
    <row r="777" s="1" customFormat="1" ht="15.75" customHeight="1" spans="1:25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</row>
    <row r="778" s="1" customFormat="1" ht="15.75" customHeight="1" spans="1:25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</row>
    <row r="779" s="1" customFormat="1" ht="15.75" customHeight="1" spans="1:25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</row>
    <row r="780" s="1" customFormat="1" ht="15.75" customHeight="1" spans="1:25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</row>
    <row r="781" s="1" customFormat="1" ht="15.75" customHeight="1" spans="1:25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</row>
    <row r="782" s="1" customFormat="1" ht="15.75" customHeight="1" spans="1:25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</row>
    <row r="783" s="1" customFormat="1" ht="15.75" customHeight="1" spans="1:25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</row>
    <row r="784" s="1" customFormat="1" ht="15.75" customHeight="1" spans="1:25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</row>
    <row r="785" s="1" customFormat="1" ht="15.75" customHeight="1" spans="1:25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</row>
    <row r="786" s="1" customFormat="1" ht="15.75" customHeight="1" spans="1:25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</row>
    <row r="787" s="1" customFormat="1" ht="15.75" customHeight="1" spans="1:25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</row>
    <row r="788" s="1" customFormat="1" ht="15.75" customHeight="1" spans="1:25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</row>
    <row r="789" s="1" customFormat="1" ht="15.75" customHeight="1" spans="1:25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</row>
    <row r="790" s="1" customFormat="1" ht="15.75" customHeight="1" spans="1:25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</row>
    <row r="791" s="1" customFormat="1" ht="15.75" customHeight="1" spans="1:25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</row>
    <row r="792" s="1" customFormat="1" ht="15.75" customHeight="1" spans="1:25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</row>
    <row r="793" s="1" customFormat="1" ht="15.75" customHeight="1" spans="1:25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</row>
    <row r="794" s="1" customFormat="1" ht="15.75" customHeight="1" spans="1:25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</row>
    <row r="795" s="1" customFormat="1" ht="15.75" customHeight="1" spans="1:25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</row>
    <row r="796" s="1" customFormat="1" ht="15.75" customHeight="1" spans="1:25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</row>
    <row r="797" s="1" customFormat="1" ht="15.75" customHeight="1" spans="1:25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</row>
    <row r="798" s="1" customFormat="1" ht="15.75" customHeight="1" spans="1:25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</row>
    <row r="799" s="1" customFormat="1" ht="15.75" customHeight="1" spans="1:25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</row>
    <row r="800" s="1" customFormat="1" ht="15.75" customHeight="1" spans="1:25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</row>
    <row r="801" s="1" customFormat="1" ht="15.75" customHeight="1" spans="1:25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</row>
    <row r="802" s="1" customFormat="1" ht="15.75" customHeight="1" spans="1:25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</row>
    <row r="803" s="1" customFormat="1" ht="15.75" customHeight="1" spans="1:25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</row>
    <row r="804" s="1" customFormat="1" ht="15.75" customHeight="1" spans="1:25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</row>
    <row r="805" s="1" customFormat="1" ht="15.75" customHeight="1" spans="1:25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</row>
    <row r="806" s="1" customFormat="1" ht="15.75" customHeight="1" spans="1:25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</row>
    <row r="807" s="1" customFormat="1" ht="15.75" customHeight="1" spans="1:25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</row>
    <row r="808" s="1" customFormat="1" ht="15.75" customHeight="1" spans="1:25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</row>
    <row r="809" s="1" customFormat="1" ht="15.75" customHeight="1" spans="1:25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</row>
    <row r="810" s="1" customFormat="1" ht="15.75" customHeight="1" spans="1:25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</row>
    <row r="811" s="1" customFormat="1" ht="15.75" customHeight="1" spans="1:25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</row>
    <row r="812" s="1" customFormat="1" ht="15.75" customHeight="1" spans="1:25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</row>
    <row r="813" s="1" customFormat="1" ht="15.75" customHeight="1" spans="1:25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</row>
    <row r="814" s="1" customFormat="1" ht="15.75" customHeight="1" spans="1:25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</row>
    <row r="815" s="1" customFormat="1" ht="15.75" customHeight="1" spans="1:25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</row>
    <row r="816" s="1" customFormat="1" ht="15.75" customHeight="1" spans="1:25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</row>
    <row r="817" s="1" customFormat="1" ht="15.75" customHeight="1" spans="1:25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</row>
    <row r="818" s="1" customFormat="1" ht="15.75" customHeight="1" spans="1:25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</row>
    <row r="819" s="1" customFormat="1" ht="15.75" customHeight="1" spans="1:25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</row>
    <row r="820" s="1" customFormat="1" ht="15.75" customHeight="1" spans="1:25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</row>
    <row r="821" s="1" customFormat="1" ht="15.75" customHeight="1" spans="1:25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</row>
    <row r="822" s="1" customFormat="1" ht="15.75" customHeight="1" spans="1:25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</row>
    <row r="823" s="1" customFormat="1" ht="15.75" customHeight="1" spans="1:25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</row>
    <row r="824" s="1" customFormat="1" ht="15.75" customHeight="1" spans="1:25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</row>
    <row r="825" s="1" customFormat="1" ht="15.75" customHeight="1" spans="1:25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</row>
    <row r="826" s="1" customFormat="1" ht="15.75" customHeight="1" spans="1:25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</row>
    <row r="827" s="1" customFormat="1" ht="15.75" customHeight="1" spans="1:25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</row>
    <row r="828" s="1" customFormat="1" ht="15.75" customHeight="1" spans="1:25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</row>
    <row r="829" s="1" customFormat="1" ht="15.75" customHeight="1" spans="1:25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</row>
    <row r="830" s="1" customFormat="1" ht="15.75" customHeight="1" spans="1:25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</row>
    <row r="831" s="1" customFormat="1" ht="15.75" customHeight="1" spans="1:25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</row>
    <row r="832" s="1" customFormat="1" ht="15.75" customHeight="1" spans="1:25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</row>
    <row r="833" s="1" customFormat="1" ht="15.75" customHeight="1" spans="1:25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</row>
    <row r="834" s="1" customFormat="1" ht="15.75" customHeight="1" spans="1:25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</row>
    <row r="835" s="1" customFormat="1" ht="15.75" customHeight="1" spans="1:25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</row>
    <row r="836" s="1" customFormat="1" ht="15.75" customHeight="1" spans="1:25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</row>
    <row r="837" s="1" customFormat="1" ht="15.75" customHeight="1" spans="1:25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</row>
    <row r="838" s="1" customFormat="1" ht="15.75" customHeight="1" spans="1:25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</row>
    <row r="839" s="1" customFormat="1" ht="15.75" customHeight="1" spans="1:25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</row>
    <row r="840" s="1" customFormat="1" ht="15.75" customHeight="1" spans="1:25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</row>
    <row r="841" s="1" customFormat="1" ht="15.75" customHeight="1" spans="1:25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</row>
    <row r="842" s="1" customFormat="1" ht="15.75" customHeight="1" spans="1:25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</row>
    <row r="843" s="1" customFormat="1" ht="15.75" customHeight="1" spans="1:25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</row>
    <row r="844" s="1" customFormat="1" ht="15.75" customHeight="1" spans="1:25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</row>
    <row r="845" s="1" customFormat="1" ht="15.75" customHeight="1" spans="1:25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</row>
    <row r="846" s="1" customFormat="1" ht="15.75" customHeight="1" spans="1:25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</row>
    <row r="847" s="1" customFormat="1" ht="15.75" customHeight="1" spans="1:25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</row>
    <row r="848" s="1" customFormat="1" ht="15.75" customHeight="1" spans="1:25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</row>
    <row r="849" s="1" customFormat="1" ht="15.75" customHeight="1" spans="1:25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</row>
    <row r="850" s="1" customFormat="1" ht="15.75" customHeight="1" spans="1:25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</row>
    <row r="851" s="1" customFormat="1" ht="15.75" customHeight="1" spans="1:25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</row>
    <row r="852" s="1" customFormat="1" ht="15.75" customHeight="1" spans="1:25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</row>
    <row r="853" s="1" customFormat="1" ht="15.75" customHeight="1" spans="1:25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</row>
    <row r="854" s="1" customFormat="1" ht="15.75" customHeight="1" spans="1:25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</row>
    <row r="855" s="1" customFormat="1" ht="15.75" customHeight="1" spans="1:25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</row>
    <row r="856" s="1" customFormat="1" ht="15.75" customHeight="1" spans="1:25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</row>
    <row r="857" s="1" customFormat="1" ht="15.75" customHeight="1" spans="1:25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</row>
    <row r="858" s="1" customFormat="1" ht="15.75" customHeight="1" spans="1:25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</row>
    <row r="859" s="1" customFormat="1" ht="15.75" customHeight="1" spans="1:25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</row>
    <row r="860" s="1" customFormat="1" ht="15.75" customHeight="1" spans="1:25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</row>
    <row r="861" s="1" customFormat="1" ht="15.75" customHeight="1" spans="1:25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</row>
    <row r="862" s="1" customFormat="1" ht="15.75" customHeight="1" spans="1:25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</row>
    <row r="863" s="1" customFormat="1" ht="15.75" customHeight="1" spans="1:25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</row>
    <row r="864" s="1" customFormat="1" ht="15.75" customHeight="1" spans="1:25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</row>
    <row r="865" s="1" customFormat="1" ht="15.75" customHeight="1" spans="1:25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</row>
    <row r="866" s="1" customFormat="1" ht="15.75" customHeight="1" spans="1:25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</row>
    <row r="867" s="1" customFormat="1" ht="15.75" customHeight="1" spans="1:25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</row>
    <row r="868" s="1" customFormat="1" ht="15.75" customHeight="1" spans="1:25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</row>
    <row r="869" s="1" customFormat="1" ht="15.75" customHeight="1" spans="1:25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</row>
    <row r="870" s="1" customFormat="1" ht="15.75" customHeight="1" spans="1:25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</row>
    <row r="871" s="1" customFormat="1" ht="15.75" customHeight="1" spans="1:25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</row>
    <row r="872" s="1" customFormat="1" ht="15.75" customHeight="1" spans="1:25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</row>
    <row r="873" s="1" customFormat="1" ht="15.75" customHeight="1" spans="1:25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</row>
    <row r="874" s="1" customFormat="1" ht="15.75" customHeight="1" spans="1:25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</row>
    <row r="875" s="1" customFormat="1" ht="15.75" customHeight="1" spans="1:25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</row>
    <row r="876" s="1" customFormat="1" ht="15.75" customHeight="1" spans="1:25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</row>
    <row r="877" s="1" customFormat="1" ht="15.75" customHeight="1" spans="1:25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</row>
    <row r="878" s="1" customFormat="1" ht="15.75" customHeight="1" spans="1:25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</row>
    <row r="879" s="1" customFormat="1" ht="15.75" customHeight="1" spans="1:25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</row>
    <row r="880" s="1" customFormat="1" ht="15.75" customHeight="1" spans="1:25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</row>
    <row r="881" s="1" customFormat="1" ht="15.75" customHeight="1" spans="1:25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</row>
    <row r="882" s="1" customFormat="1" ht="15.75" customHeight="1" spans="1:25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</row>
    <row r="883" s="1" customFormat="1" ht="15.75" customHeight="1" spans="1:25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</row>
    <row r="884" s="1" customFormat="1" ht="15.75" customHeight="1" spans="1:25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</row>
    <row r="885" s="1" customFormat="1" ht="15.75" customHeight="1" spans="1:25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</row>
    <row r="886" s="1" customFormat="1" ht="15.75" customHeight="1" spans="1:25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</row>
    <row r="887" s="1" customFormat="1" ht="15.75" customHeight="1" spans="1:25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</row>
    <row r="888" s="1" customFormat="1" ht="15.75" customHeight="1" spans="1:25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</row>
    <row r="889" s="1" customFormat="1" ht="15.75" customHeight="1" spans="1:25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</row>
    <row r="890" s="1" customFormat="1" ht="15.75" customHeight="1" spans="1:25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</row>
    <row r="891" s="1" customFormat="1" ht="15.75" customHeight="1" spans="1:25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</row>
    <row r="892" s="1" customFormat="1" ht="15.75" customHeight="1" spans="1:25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</row>
    <row r="893" s="1" customFormat="1" ht="15.75" customHeight="1" spans="1:25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</row>
    <row r="894" s="1" customFormat="1" ht="15.75" customHeight="1" spans="1:25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</row>
    <row r="895" s="1" customFormat="1" ht="15.75" customHeight="1" spans="1:25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</row>
    <row r="896" s="1" customFormat="1" ht="15.75" customHeight="1" spans="1:25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</row>
    <row r="897" s="1" customFormat="1" ht="15.75" customHeight="1" spans="1:25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</row>
    <row r="898" s="1" customFormat="1" ht="15.75" customHeight="1" spans="1:25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</row>
    <row r="899" s="1" customFormat="1" ht="15.75" customHeight="1" spans="1:25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</row>
    <row r="900" s="1" customFormat="1" ht="15.75" customHeight="1" spans="1:25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</row>
    <row r="901" s="1" customFormat="1" ht="15.75" customHeight="1" spans="1:25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</row>
    <row r="902" s="1" customFormat="1" ht="15.75" customHeight="1" spans="1:25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</row>
    <row r="903" s="1" customFormat="1" ht="15.75" customHeight="1" spans="1:25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</row>
    <row r="904" s="1" customFormat="1" ht="15.75" customHeight="1" spans="1:25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</row>
    <row r="905" s="1" customFormat="1" ht="15.75" customHeight="1" spans="1:25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</row>
    <row r="906" s="1" customFormat="1" ht="15.75" customHeight="1" spans="1:25">
      <c r="A906" s="107"/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</row>
    <row r="907" s="1" customFormat="1" ht="15.75" customHeight="1" spans="1:25">
      <c r="A907" s="107"/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</row>
    <row r="908" s="1" customFormat="1" ht="15.75" customHeight="1" spans="1:25">
      <c r="A908" s="107"/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</row>
    <row r="909" s="1" customFormat="1" ht="15.75" customHeight="1" spans="1:25">
      <c r="A909" s="107"/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</row>
    <row r="910" s="1" customFormat="1" ht="15.75" customHeight="1" spans="1:25">
      <c r="A910" s="107"/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</row>
    <row r="911" s="1" customFormat="1" ht="15.75" customHeight="1" spans="1:25">
      <c r="A911" s="107"/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</row>
    <row r="912" s="1" customFormat="1" ht="15.75" customHeight="1" spans="1:25">
      <c r="A912" s="107"/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</row>
    <row r="913" s="1" customFormat="1" ht="15.75" customHeight="1" spans="1:25">
      <c r="A913" s="107"/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</row>
    <row r="914" s="1" customFormat="1" ht="15.75" customHeight="1" spans="1:25">
      <c r="A914" s="107"/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</row>
    <row r="915" s="1" customFormat="1" ht="15.75" customHeight="1" spans="1:25">
      <c r="A915" s="107"/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</row>
    <row r="916" s="1" customFormat="1" ht="15.75" customHeight="1" spans="1:25">
      <c r="A916" s="107"/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</row>
    <row r="917" s="1" customFormat="1" ht="15.75" customHeight="1" spans="1:25">
      <c r="A917" s="107"/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</row>
    <row r="918" s="1" customFormat="1" ht="15.75" customHeight="1" spans="1:25">
      <c r="A918" s="107"/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</row>
    <row r="919" s="1" customFormat="1" ht="15.75" customHeight="1" spans="1:25">
      <c r="A919" s="107"/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</row>
    <row r="920" s="1" customFormat="1" ht="15.75" customHeight="1" spans="1:25">
      <c r="A920" s="107"/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</row>
    <row r="921" s="1" customFormat="1" ht="15.75" customHeight="1" spans="1:25">
      <c r="A921" s="107"/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</row>
    <row r="922" s="1" customFormat="1" ht="15.75" customHeight="1" spans="1:25">
      <c r="A922" s="107"/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</row>
    <row r="923" s="1" customFormat="1" ht="15.75" customHeight="1" spans="1:25">
      <c r="A923" s="107"/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</row>
    <row r="924" s="1" customFormat="1" ht="15.75" customHeight="1" spans="1:25">
      <c r="A924" s="107"/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</row>
    <row r="925" s="1" customFormat="1" ht="15.75" customHeight="1" spans="1:25">
      <c r="A925" s="107"/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</row>
    <row r="926" s="1" customFormat="1" ht="15.75" customHeight="1" spans="1:25">
      <c r="A926" s="107"/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</row>
    <row r="927" s="1" customFormat="1" ht="15.75" customHeight="1" spans="1:25">
      <c r="A927" s="107"/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U927" s="107"/>
      <c r="V927" s="107"/>
      <c r="W927" s="107"/>
      <c r="X927" s="107"/>
      <c r="Y927" s="107"/>
    </row>
  </sheetData>
  <mergeCells count="39">
    <mergeCell ref="A1:H1"/>
    <mergeCell ref="I1:L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L13"/>
    <mergeCell ref="A16:E16"/>
    <mergeCell ref="A17:E17"/>
    <mergeCell ref="A18:E18"/>
    <mergeCell ref="A19:E19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1:E31"/>
    <mergeCell ref="A32:E32"/>
    <mergeCell ref="A33:E33"/>
    <mergeCell ref="A34:E34"/>
    <mergeCell ref="A35:E35"/>
    <mergeCell ref="A36:E36"/>
    <mergeCell ref="G7:G8"/>
    <mergeCell ref="H7:H8"/>
    <mergeCell ref="I7:I8"/>
    <mergeCell ref="J7:J8"/>
    <mergeCell ref="K7:K8"/>
    <mergeCell ref="L7:L8"/>
    <mergeCell ref="H2:L6"/>
    <mergeCell ref="A7:E8"/>
  </mergeCells>
  <conditionalFormatting sqref="M13">
    <cfRule type="notContainsBlanks" dxfId="0" priority="20">
      <formula>LEN(TRIM(M13))&gt;0</formula>
    </cfRule>
  </conditionalFormatting>
  <conditionalFormatting sqref="M17">
    <cfRule type="notContainsBlanks" dxfId="0" priority="17">
      <formula>LEN(TRIM(M17))&gt;0</formula>
    </cfRule>
  </conditionalFormatting>
  <conditionalFormatting sqref="M20">
    <cfRule type="notContainsBlanks" dxfId="0" priority="16">
      <formula>LEN(TRIM(M20))&gt;0</formula>
    </cfRule>
  </conditionalFormatting>
  <conditionalFormatting sqref="G25">
    <cfRule type="notContainsBlanks" dxfId="0" priority="15">
      <formula>LEN(TRIM(G25))&gt;0</formula>
    </cfRule>
  </conditionalFormatting>
  <conditionalFormatting sqref="G26">
    <cfRule type="notContainsBlanks" dxfId="0" priority="14">
      <formula>LEN(TRIM(G26))&gt;0</formula>
    </cfRule>
  </conditionalFormatting>
  <conditionalFormatting sqref="G27">
    <cfRule type="notContainsBlanks" dxfId="0" priority="13">
      <formula>LEN(TRIM(G27))&gt;0</formula>
    </cfRule>
  </conditionalFormatting>
  <conditionalFormatting sqref="G28">
    <cfRule type="notContainsBlanks" dxfId="0" priority="12">
      <formula>LEN(TRIM(G28))&gt;0</formula>
    </cfRule>
  </conditionalFormatting>
  <conditionalFormatting sqref="G29">
    <cfRule type="notContainsBlanks" dxfId="0" priority="11">
      <formula>LEN(TRIM(G29))&gt;0</formula>
    </cfRule>
  </conditionalFormatting>
  <conditionalFormatting sqref="M30">
    <cfRule type="notContainsBlanks" dxfId="0" priority="10">
      <formula>LEN(TRIM(M30))&gt;0</formula>
    </cfRule>
  </conditionalFormatting>
  <conditionalFormatting sqref="G31">
    <cfRule type="notContainsBlanks" dxfId="0" priority="8">
      <formula>LEN(TRIM(G31))&gt;0</formula>
    </cfRule>
  </conditionalFormatting>
  <conditionalFormatting sqref="M32">
    <cfRule type="notContainsBlanks" dxfId="0" priority="6">
      <formula>LEN(TRIM(M32))&gt;0</formula>
    </cfRule>
  </conditionalFormatting>
  <conditionalFormatting sqref="M33">
    <cfRule type="notContainsBlanks" dxfId="0" priority="4">
      <formula>LEN(TRIM(M33))&gt;0</formula>
    </cfRule>
  </conditionalFormatting>
  <conditionalFormatting sqref="L34">
    <cfRule type="notContainsBlanks" dxfId="0" priority="3">
      <formula>LEN(TRIM(L34))&gt;0</formula>
    </cfRule>
  </conditionalFormatting>
  <conditionalFormatting sqref="M35">
    <cfRule type="notContainsBlanks" dxfId="0" priority="1">
      <formula>LEN(TRIM(M35))&gt;0</formula>
    </cfRule>
  </conditionalFormatting>
  <conditionalFormatting sqref="K9:M12">
    <cfRule type="notContainsBlanks" dxfId="0" priority="19">
      <formula>LEN(TRIM(K9))&gt;0</formula>
    </cfRule>
  </conditionalFormatting>
  <conditionalFormatting sqref="M14:M16 U9:U27 Q9:Q27 M21:M27 M18:M19">
    <cfRule type="notContainsBlanks" dxfId="0" priority="18">
      <formula>LEN(TRIM(M9))&gt;0</formula>
    </cfRule>
  </conditionalFormatting>
  <conditionalFormatting sqref="Q30 U30">
    <cfRule type="notContainsBlanks" dxfId="0" priority="9">
      <formula>LEN(TRIM(Q30))&gt;0</formula>
    </cfRule>
  </conditionalFormatting>
  <conditionalFormatting sqref="Q32 U32">
    <cfRule type="notContainsBlanks" dxfId="0" priority="7">
      <formula>LEN(TRIM(Q32))&gt;0</formula>
    </cfRule>
  </conditionalFormatting>
  <conditionalFormatting sqref="Q33 U33">
    <cfRule type="notContainsBlanks" dxfId="0" priority="5">
      <formula>LEN(TRIM(Q33))&gt;0</formula>
    </cfRule>
  </conditionalFormatting>
  <conditionalFormatting sqref="Q35 U35">
    <cfRule type="notContainsBlanks" dxfId="0" priority="2">
      <formula>LEN(TRIM(Q35))&gt;0</formula>
    </cfRule>
  </conditionalFormatting>
  <pageMargins left="0.751388888888889" right="0.751388888888889" top="0.60625" bottom="0.60625" header="0.5" footer="0.5"/>
  <pageSetup paperSize="9" scale="82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27"/>
  <sheetViews>
    <sheetView view="pageBreakPreview" zoomScale="70" zoomScaleNormal="85" workbookViewId="0">
      <selection activeCell="S25" sqref="S25"/>
    </sheetView>
  </sheetViews>
  <sheetFormatPr defaultColWidth="14.4424778761062" defaultRowHeight="15" customHeight="1"/>
  <cols>
    <col min="1" max="1" width="4.66371681415929" style="1" customWidth="1"/>
    <col min="2" max="2" width="7.7787610619469" style="1" customWidth="1"/>
    <col min="3" max="3" width="18.9823008849558" style="1" customWidth="1"/>
    <col min="4" max="4" width="15.6637168141593" style="1" customWidth="1"/>
    <col min="5" max="5" width="4.44247787610619" style="1" customWidth="1"/>
    <col min="6" max="6" width="44.1858407079646" style="1" customWidth="1"/>
    <col min="7" max="7" width="6.44247787610619" style="1" customWidth="1"/>
    <col min="8" max="8" width="10" style="1" hidden="1" customWidth="1"/>
    <col min="9" max="12" width="11.8849557522124" style="1" customWidth="1"/>
    <col min="13" max="13" width="6.44247787610619" style="1" customWidth="1"/>
    <col min="14" max="16" width="9.88495575221239" style="1" customWidth="1"/>
    <col min="17" max="17" width="7.66371681415929" style="1" customWidth="1"/>
    <col min="18" max="18" width="9.88495575221239" style="1" customWidth="1"/>
    <col min="19" max="20" width="9.66371681415929" style="1" customWidth="1"/>
    <col min="21" max="21" width="7.44247787610619" style="1" customWidth="1"/>
    <col min="22" max="22" width="11.4424778761062" style="1" customWidth="1"/>
    <col min="23" max="23" width="32.6637168141593" style="1" customWidth="1"/>
    <col min="24" max="25" width="13.6637168141593" style="1" customWidth="1"/>
    <col min="26" max="16384" width="14.4424778761062" style="1"/>
  </cols>
  <sheetData>
    <row r="1" s="1" customFormat="1" ht="30" customHeight="1" spans="1:25">
      <c r="A1" s="3" t="s">
        <v>61</v>
      </c>
      <c r="B1" s="4"/>
      <c r="C1" s="4"/>
      <c r="D1" s="4"/>
      <c r="E1" s="4"/>
      <c r="F1" s="4"/>
      <c r="G1" s="4"/>
      <c r="H1" s="5"/>
      <c r="I1" s="76"/>
      <c r="J1" s="4"/>
      <c r="K1" s="4"/>
      <c r="L1" s="5"/>
      <c r="M1" s="77"/>
      <c r="N1" s="77"/>
      <c r="O1" s="77"/>
      <c r="P1" s="77"/>
      <c r="Q1" s="77"/>
      <c r="R1" s="77"/>
      <c r="S1" s="77"/>
      <c r="T1" s="77"/>
      <c r="U1" s="77"/>
      <c r="V1" s="77"/>
      <c r="W1" s="75"/>
      <c r="X1" s="75"/>
      <c r="Y1" s="75"/>
    </row>
    <row r="2" s="1" customFormat="1" ht="15.75" customHeight="1" spans="1:25">
      <c r="A2" s="6" t="s">
        <v>0</v>
      </c>
      <c r="B2" s="7"/>
      <c r="C2" s="8" t="s">
        <v>62</v>
      </c>
      <c r="D2" s="9" t="s">
        <v>63</v>
      </c>
      <c r="E2" s="10" t="s">
        <v>64</v>
      </c>
      <c r="F2" s="11"/>
      <c r="G2" s="12"/>
      <c r="H2" s="13"/>
      <c r="I2" s="78"/>
      <c r="J2" s="78"/>
      <c r="K2" s="78"/>
      <c r="L2" s="79"/>
      <c r="M2" s="80"/>
      <c r="N2" s="80"/>
      <c r="O2" s="80"/>
      <c r="P2" s="80"/>
      <c r="Q2" s="80"/>
      <c r="R2" s="80"/>
      <c r="S2" s="80"/>
      <c r="T2" s="80"/>
      <c r="U2" s="80"/>
      <c r="V2" s="80"/>
      <c r="W2" s="75"/>
      <c r="X2" s="75"/>
      <c r="Y2" s="75"/>
    </row>
    <row r="3" s="1" customFormat="1" ht="15.75" customHeight="1" spans="1:25">
      <c r="A3" s="14" t="s">
        <v>65</v>
      </c>
      <c r="B3" s="4"/>
      <c r="C3" s="15"/>
      <c r="D3" s="16" t="s">
        <v>66</v>
      </c>
      <c r="E3" s="17"/>
      <c r="F3" s="18"/>
      <c r="G3" s="19"/>
      <c r="H3" s="20"/>
      <c r="I3" s="13"/>
      <c r="J3" s="13"/>
      <c r="K3" s="13"/>
      <c r="L3" s="79"/>
      <c r="M3" s="80"/>
      <c r="N3" s="80"/>
      <c r="O3" s="80"/>
      <c r="P3" s="80"/>
      <c r="Q3" s="80"/>
      <c r="R3" s="80"/>
      <c r="S3" s="80"/>
      <c r="T3" s="80"/>
      <c r="U3" s="80"/>
      <c r="V3" s="80"/>
      <c r="W3" s="75"/>
      <c r="X3" s="75"/>
      <c r="Y3" s="75"/>
    </row>
    <row r="4" s="1" customFormat="1" ht="15.75" customHeight="1" spans="1:25">
      <c r="A4" s="14" t="s">
        <v>4</v>
      </c>
      <c r="B4" s="4"/>
      <c r="C4" s="15"/>
      <c r="D4" s="16" t="s">
        <v>2</v>
      </c>
      <c r="E4" s="17" t="s">
        <v>67</v>
      </c>
      <c r="F4" s="18"/>
      <c r="G4" s="19"/>
      <c r="H4" s="20"/>
      <c r="I4" s="13"/>
      <c r="J4" s="13"/>
      <c r="K4" s="13"/>
      <c r="L4" s="79"/>
      <c r="M4" s="80"/>
      <c r="N4" s="80"/>
      <c r="O4" s="80"/>
      <c r="P4" s="80"/>
      <c r="Q4" s="80"/>
      <c r="R4" s="80"/>
      <c r="S4" s="80"/>
      <c r="T4" s="80"/>
      <c r="U4" s="80"/>
      <c r="V4" s="80"/>
      <c r="W4" s="75"/>
      <c r="X4" s="75"/>
      <c r="Y4" s="75"/>
    </row>
    <row r="5" s="1" customFormat="1" ht="15.75" customHeight="1" spans="1:25">
      <c r="A5" s="14" t="s">
        <v>7</v>
      </c>
      <c r="B5" s="4"/>
      <c r="C5" s="15"/>
      <c r="D5" s="16" t="s">
        <v>5</v>
      </c>
      <c r="E5" s="17" t="s">
        <v>6</v>
      </c>
      <c r="F5" s="18"/>
      <c r="G5" s="19"/>
      <c r="H5" s="20"/>
      <c r="I5" s="13"/>
      <c r="J5" s="13"/>
      <c r="K5" s="13"/>
      <c r="L5" s="79"/>
      <c r="M5" s="80"/>
      <c r="N5" s="80"/>
      <c r="O5" s="80"/>
      <c r="P5" s="80"/>
      <c r="Q5" s="80"/>
      <c r="R5" s="80"/>
      <c r="S5" s="80"/>
      <c r="T5" s="80"/>
      <c r="U5" s="80"/>
      <c r="V5" s="80"/>
      <c r="W5" s="75"/>
      <c r="X5" s="75"/>
      <c r="Y5" s="75"/>
    </row>
    <row r="6" s="1" customFormat="1" ht="15.75" customHeight="1" spans="1:25">
      <c r="A6" s="14" t="s">
        <v>68</v>
      </c>
      <c r="B6" s="4"/>
      <c r="C6" s="15" t="s">
        <v>69</v>
      </c>
      <c r="D6" s="16" t="s">
        <v>8</v>
      </c>
      <c r="E6" s="17" t="s">
        <v>70</v>
      </c>
      <c r="F6" s="18"/>
      <c r="G6" s="19"/>
      <c r="H6" s="21"/>
      <c r="I6" s="7"/>
      <c r="J6" s="7"/>
      <c r="K6" s="7"/>
      <c r="L6" s="81"/>
      <c r="M6" s="80"/>
      <c r="N6" s="80"/>
      <c r="O6" s="80"/>
      <c r="P6" s="80"/>
      <c r="Q6" s="80"/>
      <c r="R6" s="80"/>
      <c r="S6" s="80"/>
      <c r="T6" s="80"/>
      <c r="U6" s="80"/>
      <c r="V6" s="103"/>
      <c r="W6" s="75"/>
      <c r="X6" s="75"/>
      <c r="Y6" s="75"/>
    </row>
    <row r="7" s="1" customFormat="1" ht="15.75" customHeight="1" spans="1:25">
      <c r="A7" s="22" t="s">
        <v>71</v>
      </c>
      <c r="B7" s="22"/>
      <c r="C7" s="22"/>
      <c r="D7" s="22"/>
      <c r="E7" s="23"/>
      <c r="F7" s="24"/>
      <c r="G7" s="25" t="s">
        <v>11</v>
      </c>
      <c r="H7" s="25" t="s">
        <v>12</v>
      </c>
      <c r="I7" s="82" t="s">
        <v>72</v>
      </c>
      <c r="J7" s="83" t="s">
        <v>70</v>
      </c>
      <c r="K7" s="84" t="s">
        <v>73</v>
      </c>
      <c r="L7" s="85" t="s">
        <v>74</v>
      </c>
      <c r="M7" s="86"/>
      <c r="N7" s="86"/>
      <c r="O7" s="87"/>
      <c r="P7" s="86"/>
      <c r="Q7" s="86"/>
      <c r="R7" s="86"/>
      <c r="S7" s="87"/>
      <c r="T7" s="86"/>
      <c r="U7" s="86"/>
      <c r="V7" s="87"/>
      <c r="W7" s="91"/>
      <c r="X7" s="75"/>
      <c r="Y7" s="75"/>
    </row>
    <row r="8" s="1" customFormat="1" customHeight="1" spans="1:25">
      <c r="A8" s="26"/>
      <c r="B8" s="26"/>
      <c r="C8" s="26"/>
      <c r="D8" s="26"/>
      <c r="E8" s="27"/>
      <c r="F8" s="27"/>
      <c r="G8" s="28"/>
      <c r="H8" s="28"/>
      <c r="I8" s="88"/>
      <c r="J8" s="88"/>
      <c r="K8" s="88"/>
      <c r="L8" s="89"/>
      <c r="M8" s="90"/>
      <c r="N8" s="91"/>
      <c r="O8" s="91"/>
      <c r="P8" s="91"/>
      <c r="Q8" s="90"/>
      <c r="R8" s="91"/>
      <c r="S8" s="91"/>
      <c r="T8" s="91"/>
      <c r="U8" s="90"/>
      <c r="V8" s="91"/>
      <c r="W8" s="91"/>
      <c r="X8" s="75"/>
      <c r="Y8" s="75"/>
    </row>
    <row r="9" s="1" customFormat="1" ht="15.75" hidden="1" customHeight="1" spans="1:25">
      <c r="A9" s="29">
        <v>1</v>
      </c>
      <c r="B9" s="30"/>
      <c r="C9" s="30"/>
      <c r="D9" s="30"/>
      <c r="E9" s="31"/>
      <c r="F9" s="31"/>
      <c r="G9" s="32">
        <v>44934</v>
      </c>
      <c r="H9" s="33"/>
      <c r="I9" s="33"/>
      <c r="J9" s="92"/>
      <c r="K9" s="33"/>
      <c r="L9" s="33"/>
      <c r="M9" s="93"/>
      <c r="N9" s="93"/>
      <c r="O9" s="93"/>
      <c r="P9" s="94"/>
      <c r="Q9" s="93"/>
      <c r="R9" s="93"/>
      <c r="S9" s="93"/>
      <c r="T9" s="94"/>
      <c r="U9" s="93"/>
      <c r="V9" s="93"/>
      <c r="W9" s="104"/>
      <c r="X9" s="75"/>
      <c r="Y9" s="75"/>
    </row>
    <row r="10" s="1" customFormat="1" ht="15.75" hidden="1" customHeight="1" spans="1:25">
      <c r="A10" s="29">
        <f t="shared" ref="A10:A12" si="0">A9+1</f>
        <v>2</v>
      </c>
      <c r="B10" s="30"/>
      <c r="C10" s="30"/>
      <c r="D10" s="30"/>
      <c r="E10" s="31"/>
      <c r="F10" s="31"/>
      <c r="G10" s="32">
        <v>44930</v>
      </c>
      <c r="H10" s="33"/>
      <c r="I10" s="33"/>
      <c r="J10" s="92"/>
      <c r="K10" s="33"/>
      <c r="L10" s="33"/>
      <c r="M10" s="93"/>
      <c r="N10" s="93"/>
      <c r="O10" s="93"/>
      <c r="P10" s="94"/>
      <c r="Q10" s="93"/>
      <c r="R10" s="93"/>
      <c r="S10" s="93"/>
      <c r="T10" s="94"/>
      <c r="U10" s="93"/>
      <c r="V10" s="93"/>
      <c r="W10" s="104"/>
      <c r="X10" s="75"/>
      <c r="Y10" s="75"/>
    </row>
    <row r="11" s="1" customFormat="1" ht="15.75" hidden="1" customHeight="1" spans="1:25">
      <c r="A11" s="29">
        <f t="shared" si="0"/>
        <v>3</v>
      </c>
      <c r="B11" s="30"/>
      <c r="C11" s="30"/>
      <c r="D11" s="30"/>
      <c r="E11" s="31"/>
      <c r="F11" s="34"/>
      <c r="G11" s="35">
        <v>44930</v>
      </c>
      <c r="H11" s="33"/>
      <c r="I11" s="33"/>
      <c r="J11" s="92"/>
      <c r="K11" s="33"/>
      <c r="L11" s="33"/>
      <c r="M11" s="93"/>
      <c r="N11" s="93"/>
      <c r="O11" s="93"/>
      <c r="P11" s="94"/>
      <c r="Q11" s="93"/>
      <c r="R11" s="93"/>
      <c r="S11" s="93"/>
      <c r="T11" s="94"/>
      <c r="U11" s="93"/>
      <c r="V11" s="93"/>
      <c r="W11" s="104"/>
      <c r="X11" s="75"/>
      <c r="Y11" s="75"/>
    </row>
    <row r="12" s="1" customFormat="1" ht="15.75" hidden="1" customHeight="1" spans="1:25">
      <c r="A12" s="29">
        <f t="shared" si="0"/>
        <v>4</v>
      </c>
      <c r="B12" s="30"/>
      <c r="C12" s="30"/>
      <c r="D12" s="30"/>
      <c r="E12" s="31"/>
      <c r="F12" s="34"/>
      <c r="G12" s="35">
        <v>44930</v>
      </c>
      <c r="H12" s="33"/>
      <c r="I12" s="33"/>
      <c r="J12" s="92"/>
      <c r="K12" s="33"/>
      <c r="L12" s="33"/>
      <c r="M12" s="93"/>
      <c r="N12" s="93"/>
      <c r="O12" s="93"/>
      <c r="P12" s="94"/>
      <c r="Q12" s="93"/>
      <c r="R12" s="93"/>
      <c r="S12" s="93"/>
      <c r="T12" s="94"/>
      <c r="U12" s="93"/>
      <c r="V12" s="93"/>
      <c r="W12" s="104"/>
      <c r="X12" s="75"/>
      <c r="Y12" s="75"/>
    </row>
    <row r="13" s="1" customFormat="1" ht="15.75" customHeight="1" spans="1: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95"/>
      <c r="M13" s="93"/>
      <c r="N13" s="93"/>
      <c r="O13" s="93"/>
      <c r="P13" s="94"/>
      <c r="Q13" s="93"/>
      <c r="R13" s="93"/>
      <c r="S13" s="93"/>
      <c r="T13" s="94"/>
      <c r="U13" s="93"/>
      <c r="V13" s="93"/>
      <c r="W13" s="104"/>
      <c r="X13" s="75"/>
      <c r="Y13" s="75"/>
    </row>
    <row r="14" s="1" customFormat="1" ht="20" customHeight="1" spans="1:25">
      <c r="A14" s="38" t="s">
        <v>75</v>
      </c>
      <c r="B14" s="39"/>
      <c r="C14" s="39"/>
      <c r="D14" s="39"/>
      <c r="E14" s="40"/>
      <c r="F14" s="41" t="s">
        <v>20</v>
      </c>
      <c r="G14" s="42">
        <v>0.25</v>
      </c>
      <c r="H14" s="43"/>
      <c r="I14" s="96">
        <f>'1X-3X'!I14*2.54</f>
        <v>26.67</v>
      </c>
      <c r="J14" s="96">
        <f>'1X-3X'!J14*2.54</f>
        <v>27.305</v>
      </c>
      <c r="K14" s="96">
        <f>'1X-3X'!K14*2.54</f>
        <v>27.94</v>
      </c>
      <c r="L14" s="96">
        <f>'1X-3X'!L14*2.54</f>
        <v>28.575</v>
      </c>
      <c r="M14" s="93"/>
      <c r="N14" s="93"/>
      <c r="O14" s="93"/>
      <c r="P14" s="94"/>
      <c r="Q14" s="93"/>
      <c r="R14" s="93"/>
      <c r="S14" s="93"/>
      <c r="T14" s="94"/>
      <c r="U14" s="93"/>
      <c r="V14" s="93"/>
      <c r="W14" s="104"/>
      <c r="X14" s="75"/>
      <c r="Y14" s="75"/>
    </row>
    <row r="15" s="1" customFormat="1" ht="20" customHeight="1" spans="1:25">
      <c r="A15" s="44" t="s">
        <v>21</v>
      </c>
      <c r="B15" s="45"/>
      <c r="C15" s="45"/>
      <c r="D15" s="45"/>
      <c r="E15" s="46"/>
      <c r="F15" s="41" t="s">
        <v>22</v>
      </c>
      <c r="G15" s="47">
        <v>0.125</v>
      </c>
      <c r="H15" s="43">
        <f>SUM(I15-1/8)</f>
        <v>15.4325</v>
      </c>
      <c r="I15" s="96">
        <f>'1X-3X'!I15*2.54</f>
        <v>15.5575</v>
      </c>
      <c r="J15" s="96">
        <f>'1X-3X'!J15*2.54</f>
        <v>15.875</v>
      </c>
      <c r="K15" s="96">
        <f>'1X-3X'!K15*2.54</f>
        <v>16.1925</v>
      </c>
      <c r="L15" s="96">
        <f>'1X-3X'!L15*2.54</f>
        <v>16.51</v>
      </c>
      <c r="M15" s="93"/>
      <c r="N15" s="93"/>
      <c r="O15" s="93"/>
      <c r="P15" s="94"/>
      <c r="Q15" s="93"/>
      <c r="R15" s="93"/>
      <c r="S15" s="93"/>
      <c r="T15" s="94"/>
      <c r="U15" s="93"/>
      <c r="V15" s="93"/>
      <c r="W15" s="104"/>
      <c r="X15" s="75"/>
      <c r="Y15" s="75"/>
    </row>
    <row r="16" s="1" customFormat="1" ht="20" customHeight="1" spans="1:25">
      <c r="A16" s="44" t="s">
        <v>23</v>
      </c>
      <c r="B16" s="45"/>
      <c r="C16" s="45"/>
      <c r="D16" s="45"/>
      <c r="E16" s="46"/>
      <c r="F16" s="41" t="s">
        <v>24</v>
      </c>
      <c r="G16" s="47">
        <v>0.125</v>
      </c>
      <c r="H16" s="43">
        <f>SUM(I16-1/8)</f>
        <v>12.2575</v>
      </c>
      <c r="I16" s="96">
        <f>'1X-3X'!I16*2.54</f>
        <v>12.3825</v>
      </c>
      <c r="J16" s="96">
        <f>'1X-3X'!J16*2.54</f>
        <v>12.7</v>
      </c>
      <c r="K16" s="96">
        <f>'1X-3X'!K16*2.54</f>
        <v>13.0175</v>
      </c>
      <c r="L16" s="96">
        <f>'1X-3X'!L16*2.54</f>
        <v>13.335</v>
      </c>
      <c r="M16" s="93"/>
      <c r="N16" s="93"/>
      <c r="O16" s="93"/>
      <c r="P16" s="94"/>
      <c r="Q16" s="93"/>
      <c r="R16" s="93"/>
      <c r="S16" s="93"/>
      <c r="T16" s="94"/>
      <c r="U16" s="93"/>
      <c r="V16" s="93"/>
      <c r="W16" s="104"/>
      <c r="X16" s="75"/>
      <c r="Y16" s="75"/>
    </row>
    <row r="17" s="1" customFormat="1" ht="20" customHeight="1" spans="1:25">
      <c r="A17" s="48" t="s">
        <v>76</v>
      </c>
      <c r="B17" s="48"/>
      <c r="C17" s="48"/>
      <c r="D17" s="48"/>
      <c r="E17" s="49"/>
      <c r="F17" s="41" t="s">
        <v>26</v>
      </c>
      <c r="G17" s="42">
        <v>0.25</v>
      </c>
      <c r="H17" s="33">
        <f>SUM(I17-1)</f>
        <v>111.395</v>
      </c>
      <c r="I17" s="96">
        <f>'1X-3X'!I17*2.54</f>
        <v>112.395</v>
      </c>
      <c r="J17" s="96">
        <f>'1X-3X'!J17*2.54</f>
        <v>113.03</v>
      </c>
      <c r="K17" s="96">
        <f>'1X-3X'!K17*2.54</f>
        <v>113.665</v>
      </c>
      <c r="L17" s="96">
        <f>'1X-3X'!L17*2.54</f>
        <v>114.3</v>
      </c>
      <c r="M17" s="93"/>
      <c r="N17" s="93"/>
      <c r="O17" s="93"/>
      <c r="P17" s="94"/>
      <c r="Q17" s="93"/>
      <c r="R17" s="93"/>
      <c r="S17" s="93"/>
      <c r="T17" s="94"/>
      <c r="U17" s="93"/>
      <c r="V17" s="93"/>
      <c r="W17" s="104"/>
      <c r="X17" s="75"/>
      <c r="Y17" s="75"/>
    </row>
    <row r="18" s="1" customFormat="1" ht="20" customHeight="1" spans="1:25">
      <c r="A18" s="50" t="s">
        <v>27</v>
      </c>
      <c r="B18" s="48"/>
      <c r="C18" s="48"/>
      <c r="D18" s="48"/>
      <c r="E18" s="49"/>
      <c r="F18" s="41" t="s">
        <v>28</v>
      </c>
      <c r="G18" s="42">
        <v>0.25</v>
      </c>
      <c r="H18" s="33">
        <v>43.75</v>
      </c>
      <c r="I18" s="96">
        <f>'1X-3X'!I18*2.54</f>
        <v>112.395</v>
      </c>
      <c r="J18" s="96">
        <f>'1X-3X'!J18*2.54</f>
        <v>113.03</v>
      </c>
      <c r="K18" s="96">
        <f>'1X-3X'!K18*2.54</f>
        <v>113.665</v>
      </c>
      <c r="L18" s="96">
        <f>'1X-3X'!L18*2.54</f>
        <v>114.3</v>
      </c>
      <c r="M18" s="93"/>
      <c r="N18" s="93"/>
      <c r="O18" s="93"/>
      <c r="P18" s="94"/>
      <c r="Q18" s="93"/>
      <c r="R18" s="93"/>
      <c r="S18" s="93"/>
      <c r="T18" s="94"/>
      <c r="U18" s="93"/>
      <c r="V18" s="93"/>
      <c r="W18" s="104"/>
      <c r="X18" s="75"/>
      <c r="Y18" s="75"/>
    </row>
    <row r="19" s="1" customFormat="1" ht="20" customHeight="1" spans="1:25">
      <c r="A19" s="51" t="s">
        <v>77</v>
      </c>
      <c r="B19" s="51"/>
      <c r="C19" s="51"/>
      <c r="D19" s="51"/>
      <c r="E19" s="51"/>
      <c r="F19" s="52" t="s">
        <v>30</v>
      </c>
      <c r="G19" s="42">
        <v>0.25</v>
      </c>
      <c r="H19" s="33">
        <v>44.25</v>
      </c>
      <c r="I19" s="96">
        <f>'1X-3X'!I19*2.54</f>
        <v>113.665</v>
      </c>
      <c r="J19" s="96">
        <f>'1X-3X'!J19*2.54</f>
        <v>114.3</v>
      </c>
      <c r="K19" s="96">
        <f>'1X-3X'!K19*2.54</f>
        <v>114.935</v>
      </c>
      <c r="L19" s="96">
        <f>'1X-3X'!L19*2.54</f>
        <v>115.57</v>
      </c>
      <c r="M19" s="93"/>
      <c r="N19" s="93"/>
      <c r="O19" s="93"/>
      <c r="P19" s="94"/>
      <c r="Q19" s="93"/>
      <c r="R19" s="93"/>
      <c r="S19" s="93"/>
      <c r="T19" s="94"/>
      <c r="U19" s="93"/>
      <c r="V19" s="93"/>
      <c r="W19" s="104"/>
      <c r="X19" s="75"/>
      <c r="Y19" s="75"/>
    </row>
    <row r="20" s="2" customFormat="1" ht="20" customHeight="1" spans="1:25">
      <c r="A20" s="53" t="s">
        <v>78</v>
      </c>
      <c r="B20" s="54"/>
      <c r="C20" s="54"/>
      <c r="D20" s="54"/>
      <c r="E20" s="54"/>
      <c r="F20" s="54"/>
      <c r="G20" s="54"/>
      <c r="H20" s="54"/>
      <c r="I20" s="97"/>
      <c r="J20" s="97"/>
      <c r="K20" s="97"/>
      <c r="L20" s="98"/>
      <c r="M20" s="99"/>
      <c r="N20" s="99"/>
      <c r="O20" s="99"/>
      <c r="P20" s="100"/>
      <c r="Q20" s="99"/>
      <c r="R20" s="99"/>
      <c r="S20" s="99"/>
      <c r="T20" s="100"/>
      <c r="U20" s="99"/>
      <c r="V20" s="99"/>
      <c r="W20" s="105"/>
      <c r="X20" s="106"/>
      <c r="Y20" s="106"/>
    </row>
    <row r="21" s="1" customFormat="1" ht="20" customHeight="1" spans="1:25">
      <c r="A21" s="55" t="s">
        <v>79</v>
      </c>
      <c r="B21" s="55"/>
      <c r="C21" s="55"/>
      <c r="D21" s="55"/>
      <c r="E21" s="56"/>
      <c r="F21" s="57" t="s">
        <v>33</v>
      </c>
      <c r="G21" s="42">
        <v>0.25</v>
      </c>
      <c r="H21" s="43"/>
      <c r="I21" s="101">
        <f>'1X-3X'!I21*2.54</f>
        <v>30.7975</v>
      </c>
      <c r="J21" s="101">
        <f>'1X-3X'!J21*2.54</f>
        <v>32.385</v>
      </c>
      <c r="K21" s="101">
        <f>'1X-3X'!K21*2.54</f>
        <v>33.9725</v>
      </c>
      <c r="L21" s="101">
        <f>'1X-3X'!L21*2.54</f>
        <v>35.56</v>
      </c>
      <c r="M21" s="93"/>
      <c r="N21" s="93"/>
      <c r="O21" s="93"/>
      <c r="P21" s="94"/>
      <c r="Q21" s="93"/>
      <c r="R21" s="93"/>
      <c r="S21" s="93"/>
      <c r="T21" s="94"/>
      <c r="U21" s="93"/>
      <c r="V21" s="93"/>
      <c r="W21" s="104"/>
      <c r="X21" s="75"/>
      <c r="Y21" s="75"/>
    </row>
    <row r="22" s="1" customFormat="1" ht="20" customHeight="1" spans="1:25">
      <c r="A22" s="58" t="s">
        <v>80</v>
      </c>
      <c r="B22" s="58"/>
      <c r="C22" s="58"/>
      <c r="D22" s="58"/>
      <c r="E22" s="59"/>
      <c r="F22" s="57" t="s">
        <v>35</v>
      </c>
      <c r="G22" s="42">
        <v>0.25</v>
      </c>
      <c r="H22" s="43"/>
      <c r="I22" s="101">
        <f>'1X-3X'!I22*2.54</f>
        <v>15.5575</v>
      </c>
      <c r="J22" s="101">
        <f>'1X-3X'!J22*2.54</f>
        <v>16.1925</v>
      </c>
      <c r="K22" s="101">
        <f>'1X-3X'!K22*2.54</f>
        <v>16.8275</v>
      </c>
      <c r="L22" s="101">
        <f>'1X-3X'!L22*2.54</f>
        <v>17.4625</v>
      </c>
      <c r="M22" s="93"/>
      <c r="N22" s="93"/>
      <c r="O22" s="93"/>
      <c r="P22" s="94"/>
      <c r="Q22" s="93"/>
      <c r="R22" s="93"/>
      <c r="S22" s="93"/>
      <c r="T22" s="94"/>
      <c r="U22" s="93"/>
      <c r="V22" s="93"/>
      <c r="W22" s="104"/>
      <c r="X22" s="75"/>
      <c r="Y22" s="75"/>
    </row>
    <row r="23" s="1" customFormat="1" ht="20" customHeight="1" spans="1:25">
      <c r="A23" s="58" t="s">
        <v>81</v>
      </c>
      <c r="B23" s="58"/>
      <c r="C23" s="58"/>
      <c r="D23" s="58"/>
      <c r="E23" s="59"/>
      <c r="F23" s="60" t="s">
        <v>82</v>
      </c>
      <c r="G23" s="42">
        <v>0.25</v>
      </c>
      <c r="H23" s="43"/>
      <c r="I23" s="101">
        <f>'1X-3X'!I23*2.54</f>
        <v>14.2875</v>
      </c>
      <c r="J23" s="101">
        <f>'1X-3X'!J23*2.54</f>
        <v>15.24</v>
      </c>
      <c r="K23" s="101">
        <f>'1X-3X'!K23*2.54</f>
        <v>16.1925</v>
      </c>
      <c r="L23" s="101">
        <f>'1X-3X'!L23*2.54</f>
        <v>17.145</v>
      </c>
      <c r="M23" s="93"/>
      <c r="N23" s="93"/>
      <c r="O23" s="93"/>
      <c r="P23" s="94"/>
      <c r="Q23" s="93"/>
      <c r="R23" s="93"/>
      <c r="S23" s="93"/>
      <c r="T23" s="94"/>
      <c r="U23" s="93"/>
      <c r="V23" s="93"/>
      <c r="W23" s="104"/>
      <c r="X23" s="75"/>
      <c r="Y23" s="75"/>
    </row>
    <row r="24" s="1" customFormat="1" ht="20" customHeight="1" spans="1:25">
      <c r="A24" s="58" t="s">
        <v>83</v>
      </c>
      <c r="B24" s="58"/>
      <c r="C24" s="58"/>
      <c r="D24" s="58"/>
      <c r="E24" s="59"/>
      <c r="F24" s="57" t="s">
        <v>84</v>
      </c>
      <c r="G24" s="42">
        <v>0.25</v>
      </c>
      <c r="H24" s="43"/>
      <c r="I24" s="101">
        <f>'1X-3X'!I24*2.54</f>
        <v>13.6525</v>
      </c>
      <c r="J24" s="101">
        <f>'1X-3X'!J24*2.54</f>
        <v>14.605</v>
      </c>
      <c r="K24" s="101">
        <f>'1X-3X'!K24*2.54</f>
        <v>15.5575</v>
      </c>
      <c r="L24" s="101">
        <f>'1X-3X'!L24*2.54</f>
        <v>16.51</v>
      </c>
      <c r="M24" s="93"/>
      <c r="N24" s="93"/>
      <c r="O24" s="93"/>
      <c r="P24" s="94"/>
      <c r="Q24" s="93"/>
      <c r="R24" s="93"/>
      <c r="S24" s="93"/>
      <c r="T24" s="94"/>
      <c r="U24" s="93"/>
      <c r="V24" s="93"/>
      <c r="W24" s="104"/>
      <c r="X24" s="75"/>
      <c r="Y24" s="75"/>
    </row>
    <row r="25" s="1" customFormat="1" ht="20" customHeight="1" spans="1:25">
      <c r="A25" s="48" t="s">
        <v>85</v>
      </c>
      <c r="B25" s="48"/>
      <c r="C25" s="48"/>
      <c r="D25" s="48"/>
      <c r="E25" s="49"/>
      <c r="F25" s="57" t="s">
        <v>41</v>
      </c>
      <c r="G25" s="61">
        <v>0.5</v>
      </c>
      <c r="H25" s="33">
        <f t="shared" ref="H25:H29" si="1">SUM(I25-1)</f>
        <v>112.03</v>
      </c>
      <c r="I25" s="101">
        <f>'1X-3X'!I25*2.54</f>
        <v>113.03</v>
      </c>
      <c r="J25" s="101">
        <f>'1X-3X'!J25*2.54</f>
        <v>118.11</v>
      </c>
      <c r="K25" s="101">
        <f>'1X-3X'!K25*2.54</f>
        <v>124.46</v>
      </c>
      <c r="L25" s="101">
        <f>'1X-3X'!L25*2.54</f>
        <v>130.81</v>
      </c>
      <c r="M25" s="93"/>
      <c r="N25" s="99"/>
      <c r="O25" s="93"/>
      <c r="P25" s="94"/>
      <c r="Q25" s="93"/>
      <c r="R25" s="93"/>
      <c r="S25" s="93"/>
      <c r="T25" s="94"/>
      <c r="U25" s="93"/>
      <c r="V25" s="93"/>
      <c r="W25" s="104"/>
      <c r="X25" s="75"/>
      <c r="Y25" s="75"/>
    </row>
    <row r="26" s="1" customFormat="1" ht="20" customHeight="1" spans="1:25">
      <c r="A26" s="50" t="s">
        <v>86</v>
      </c>
      <c r="B26" s="48"/>
      <c r="C26" s="48"/>
      <c r="D26" s="48"/>
      <c r="E26" s="49"/>
      <c r="F26" s="57" t="s">
        <v>43</v>
      </c>
      <c r="G26" s="61">
        <v>0.5</v>
      </c>
      <c r="H26" s="33">
        <f t="shared" si="1"/>
        <v>96.79</v>
      </c>
      <c r="I26" s="101">
        <f>'1X-3X'!I26*2.54</f>
        <v>97.79</v>
      </c>
      <c r="J26" s="101">
        <f>'1X-3X'!J26*2.54</f>
        <v>102.87</v>
      </c>
      <c r="K26" s="101">
        <f>'1X-3X'!K26*2.54</f>
        <v>109.22</v>
      </c>
      <c r="L26" s="101">
        <f>'1X-3X'!L26*2.54</f>
        <v>115.57</v>
      </c>
      <c r="M26" s="93"/>
      <c r="N26" s="93"/>
      <c r="O26" s="93"/>
      <c r="P26" s="94"/>
      <c r="Q26" s="93"/>
      <c r="R26" s="93"/>
      <c r="S26" s="93"/>
      <c r="T26" s="94"/>
      <c r="U26" s="93"/>
      <c r="V26" s="93"/>
      <c r="W26" s="104"/>
      <c r="X26" s="75"/>
      <c r="Y26" s="75"/>
    </row>
    <row r="27" s="1" customFormat="1" ht="20" customHeight="1" spans="1:25">
      <c r="A27" s="51" t="s">
        <v>87</v>
      </c>
      <c r="B27" s="51"/>
      <c r="C27" s="51"/>
      <c r="D27" s="51"/>
      <c r="E27" s="51"/>
      <c r="F27" s="57" t="s">
        <v>88</v>
      </c>
      <c r="G27" s="61">
        <v>0.5</v>
      </c>
      <c r="H27" s="33">
        <f t="shared" si="1"/>
        <v>123.46</v>
      </c>
      <c r="I27" s="101">
        <f>'1X-3X'!I27*2.54</f>
        <v>124.46</v>
      </c>
      <c r="J27" s="101">
        <f>'1X-3X'!J27*2.54</f>
        <v>129.54</v>
      </c>
      <c r="K27" s="101">
        <f>'1X-3X'!K27*2.54</f>
        <v>135.89</v>
      </c>
      <c r="L27" s="101">
        <f>'1X-3X'!L27*2.54</f>
        <v>142.24</v>
      </c>
      <c r="M27" s="93"/>
      <c r="N27" s="93"/>
      <c r="O27" s="93"/>
      <c r="P27" s="94"/>
      <c r="Q27" s="93"/>
      <c r="R27" s="93"/>
      <c r="S27" s="93"/>
      <c r="T27" s="94"/>
      <c r="U27" s="93"/>
      <c r="V27" s="93"/>
      <c r="W27" s="104"/>
      <c r="X27" s="75"/>
      <c r="Y27" s="75"/>
    </row>
    <row r="28" s="1" customFormat="1" ht="20" customHeight="1" spans="1:12">
      <c r="A28" s="62" t="s">
        <v>89</v>
      </c>
      <c r="B28" s="62"/>
      <c r="C28" s="62"/>
      <c r="D28" s="62"/>
      <c r="E28" s="62"/>
      <c r="F28" s="57" t="s">
        <v>47</v>
      </c>
      <c r="G28" s="61">
        <v>0.5</v>
      </c>
      <c r="H28" s="33">
        <f t="shared" si="1"/>
        <v>235.22</v>
      </c>
      <c r="I28" s="101">
        <f>'1X-3X'!I28*2.54</f>
        <v>236.22</v>
      </c>
      <c r="J28" s="101">
        <f>'1X-3X'!J28*2.54</f>
        <v>241.3</v>
      </c>
      <c r="K28" s="101">
        <f>'1X-3X'!K28*2.54</f>
        <v>247.65</v>
      </c>
      <c r="L28" s="101">
        <f>'1X-3X'!L28*2.54</f>
        <v>254</v>
      </c>
    </row>
    <row r="29" s="1" customFormat="1" ht="20" customHeight="1" spans="1:12">
      <c r="A29" s="62" t="s">
        <v>90</v>
      </c>
      <c r="B29" s="62"/>
      <c r="C29" s="62"/>
      <c r="D29" s="62"/>
      <c r="E29" s="62"/>
      <c r="F29" s="57" t="s">
        <v>49</v>
      </c>
      <c r="G29" s="61">
        <v>0.5</v>
      </c>
      <c r="H29" s="33">
        <f t="shared" si="1"/>
        <v>222.52</v>
      </c>
      <c r="I29" s="101">
        <f>'1X-3X'!I29*2.54</f>
        <v>223.52</v>
      </c>
      <c r="J29" s="101">
        <f>'1X-3X'!J29*2.54</f>
        <v>228.6</v>
      </c>
      <c r="K29" s="101">
        <f>'1X-3X'!K29*2.54</f>
        <v>234.95</v>
      </c>
      <c r="L29" s="101">
        <f>'1X-3X'!L29*2.54</f>
        <v>241.3</v>
      </c>
    </row>
    <row r="30" s="1" customFormat="1" ht="20" customHeight="1" spans="1:25">
      <c r="A30" s="53" t="s">
        <v>50</v>
      </c>
      <c r="B30" s="54"/>
      <c r="C30" s="54"/>
      <c r="D30" s="54"/>
      <c r="E30" s="54"/>
      <c r="F30" s="54"/>
      <c r="G30" s="54"/>
      <c r="H30" s="54"/>
      <c r="I30" s="97"/>
      <c r="J30" s="97"/>
      <c r="K30" s="97"/>
      <c r="L30" s="98"/>
      <c r="M30" s="93"/>
      <c r="N30" s="93"/>
      <c r="O30" s="93"/>
      <c r="P30" s="94"/>
      <c r="Q30" s="93"/>
      <c r="R30" s="93"/>
      <c r="S30" s="93"/>
      <c r="T30" s="94"/>
      <c r="U30" s="93"/>
      <c r="V30" s="93"/>
      <c r="W30" s="104"/>
      <c r="X30" s="75"/>
      <c r="Y30" s="75"/>
    </row>
    <row r="31" s="1" customFormat="1" ht="20" customHeight="1" spans="1:12">
      <c r="A31" s="63" t="s">
        <v>91</v>
      </c>
      <c r="B31" s="63"/>
      <c r="C31" s="63"/>
      <c r="D31" s="63"/>
      <c r="E31" s="63"/>
      <c r="F31" s="64" t="s">
        <v>52</v>
      </c>
      <c r="G31" s="61">
        <v>0.5</v>
      </c>
      <c r="H31" s="65">
        <f t="shared" ref="H31:H34" si="2">SUM(I31-0.25)</f>
        <v>30.23</v>
      </c>
      <c r="I31" s="102">
        <f>'1X-3X'!I31*2.54</f>
        <v>30.48</v>
      </c>
      <c r="J31" s="102">
        <f>'1X-3X'!J31*2.54</f>
        <v>30.48</v>
      </c>
      <c r="K31" s="102">
        <f>'1X-3X'!K31*2.54</f>
        <v>30.48</v>
      </c>
      <c r="L31" s="102">
        <f>'1X-3X'!L31*2.54</f>
        <v>30.48</v>
      </c>
    </row>
    <row r="32" s="1" customFormat="1" ht="20" customHeight="1" spans="1:25">
      <c r="A32" s="63" t="s">
        <v>92</v>
      </c>
      <c r="B32" s="63"/>
      <c r="C32" s="63"/>
      <c r="D32" s="63"/>
      <c r="E32" s="63"/>
      <c r="F32" s="64" t="s">
        <v>54</v>
      </c>
      <c r="G32" s="66">
        <v>0</v>
      </c>
      <c r="H32" s="65">
        <f t="shared" si="2"/>
        <v>6.1</v>
      </c>
      <c r="I32" s="102">
        <f>'1X-3X'!I32*2.54</f>
        <v>6.35</v>
      </c>
      <c r="J32" s="102">
        <f>'1X-3X'!J32*2.54</f>
        <v>6.35</v>
      </c>
      <c r="K32" s="102">
        <f>'1X-3X'!K32*2.54</f>
        <v>6.35</v>
      </c>
      <c r="L32" s="102">
        <f>'1X-3X'!L32*2.54</f>
        <v>6.35</v>
      </c>
      <c r="M32" s="93"/>
      <c r="N32" s="93"/>
      <c r="O32" s="93"/>
      <c r="P32" s="94"/>
      <c r="Q32" s="93"/>
      <c r="R32" s="93"/>
      <c r="S32" s="93"/>
      <c r="T32" s="94"/>
      <c r="U32" s="93"/>
      <c r="V32" s="93"/>
      <c r="W32" s="104"/>
      <c r="X32" s="75"/>
      <c r="Y32" s="75"/>
    </row>
    <row r="33" s="1" customFormat="1" ht="20" customHeight="1" spans="1:25">
      <c r="A33" s="67" t="s">
        <v>57</v>
      </c>
      <c r="B33" s="67"/>
      <c r="C33" s="67"/>
      <c r="D33" s="67"/>
      <c r="E33" s="67"/>
      <c r="F33" s="64" t="s">
        <v>58</v>
      </c>
      <c r="G33" s="42">
        <v>0.25</v>
      </c>
      <c r="H33" s="68">
        <f t="shared" si="2"/>
        <v>78.49</v>
      </c>
      <c r="I33" s="102">
        <f>'1X-3X'!I33*2.54</f>
        <v>78.74</v>
      </c>
      <c r="J33" s="102">
        <f>'1X-3X'!J33*2.54</f>
        <v>78.74</v>
      </c>
      <c r="K33" s="102">
        <f>'1X-3X'!K33*2.54</f>
        <v>78.74</v>
      </c>
      <c r="L33" s="102">
        <f>'1X-3X'!L33*2.54</f>
        <v>78.74</v>
      </c>
      <c r="M33" s="93"/>
      <c r="N33" s="93"/>
      <c r="O33" s="93"/>
      <c r="P33" s="94"/>
      <c r="Q33" s="93"/>
      <c r="R33" s="93"/>
      <c r="S33" s="93"/>
      <c r="T33" s="94"/>
      <c r="U33" s="93"/>
      <c r="V33" s="93"/>
      <c r="W33" s="104"/>
      <c r="X33" s="75"/>
      <c r="Y33" s="75"/>
    </row>
    <row r="34" s="1" customFormat="1" ht="20" customHeight="1" spans="1:12">
      <c r="A34" s="69" t="s">
        <v>93</v>
      </c>
      <c r="B34" s="70"/>
      <c r="C34" s="70"/>
      <c r="D34" s="70"/>
      <c r="E34" s="71"/>
      <c r="F34" s="64" t="s">
        <v>56</v>
      </c>
      <c r="G34" s="47">
        <v>0.25</v>
      </c>
      <c r="H34" s="65">
        <f t="shared" si="2"/>
        <v>25.15</v>
      </c>
      <c r="I34" s="102">
        <f>'1X-3X'!I34*2.54</f>
        <v>25.4</v>
      </c>
      <c r="J34" s="102">
        <f>'1X-3X'!J34*2.54</f>
        <v>26.67</v>
      </c>
      <c r="K34" s="102">
        <f>'1X-3X'!K34*2.54</f>
        <v>27.94</v>
      </c>
      <c r="L34" s="102">
        <f>'1X-3X'!L34*2.54</f>
        <v>27.94</v>
      </c>
    </row>
    <row r="35" s="1" customFormat="1" ht="20" customHeight="1" spans="1:25">
      <c r="A35" s="67" t="s">
        <v>94</v>
      </c>
      <c r="B35" s="67"/>
      <c r="C35" s="67"/>
      <c r="D35" s="67"/>
      <c r="E35" s="67"/>
      <c r="F35" s="72" t="s">
        <v>95</v>
      </c>
      <c r="G35" s="66">
        <v>0</v>
      </c>
      <c r="H35" s="73"/>
      <c r="I35" s="102">
        <f>'1X-3X'!I35*2.54</f>
        <v>0.3175</v>
      </c>
      <c r="J35" s="102">
        <f>'1X-3X'!J35*2.54</f>
        <v>0.3175</v>
      </c>
      <c r="K35" s="102">
        <f>'1X-3X'!K35*2.54</f>
        <v>0.3175</v>
      </c>
      <c r="L35" s="102">
        <f>'1X-3X'!L35*2.54</f>
        <v>0.3175</v>
      </c>
      <c r="M35" s="93"/>
      <c r="N35" s="93"/>
      <c r="O35" s="93"/>
      <c r="P35" s="94"/>
      <c r="Q35" s="93"/>
      <c r="R35" s="93"/>
      <c r="S35" s="93"/>
      <c r="T35" s="94"/>
      <c r="U35" s="93"/>
      <c r="V35" s="93"/>
      <c r="W35" s="104"/>
      <c r="X35" s="75"/>
      <c r="Y35" s="75"/>
    </row>
    <row r="36" s="1" customFormat="1" ht="20" customHeight="1" spans="1:12">
      <c r="A36" s="62" t="s">
        <v>96</v>
      </c>
      <c r="B36" s="62"/>
      <c r="C36" s="62"/>
      <c r="D36" s="62"/>
      <c r="E36" s="62"/>
      <c r="F36" s="74" t="s">
        <v>60</v>
      </c>
      <c r="G36" s="66">
        <v>0</v>
      </c>
      <c r="H36" s="33">
        <f>SUM(I36-1)</f>
        <v>1.54</v>
      </c>
      <c r="I36" s="102">
        <f>'1X-3X'!I36*2.54</f>
        <v>2.54</v>
      </c>
      <c r="J36" s="102">
        <f>'1X-3X'!J36*2.54</f>
        <v>2.54</v>
      </c>
      <c r="K36" s="102">
        <f>'1X-3X'!K36*2.54</f>
        <v>2.54</v>
      </c>
      <c r="L36" s="102">
        <f>'1X-3X'!L36*2.54</f>
        <v>2.54</v>
      </c>
    </row>
    <row r="37" s="1" customFormat="1" ht="15.75" customHeight="1" spans="1:2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="1" customFormat="1" ht="15.75" customHeight="1" spans="1: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="1" customFormat="1" ht="15.75" customHeight="1" spans="1:2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="1" customFormat="1" ht="15.75" customHeight="1" spans="1: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="1" customFormat="1" ht="15.75" customHeight="1" spans="1: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</row>
    <row r="42" s="1" customFormat="1" ht="15.75" customHeight="1" spans="1: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</row>
    <row r="43" s="1" customFormat="1" ht="15.75" customHeight="1" spans="1: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</row>
    <row r="44" s="1" customFormat="1" ht="15.75" customHeight="1" spans="1: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</row>
    <row r="45" s="1" customFormat="1" ht="15.75" customHeight="1" spans="1: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</row>
    <row r="46" s="1" customFormat="1" ht="15.75" customHeight="1" spans="1: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</row>
    <row r="47" s="1" customFormat="1" ht="15.75" customHeight="1" spans="1: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</row>
    <row r="48" s="1" customFormat="1" ht="15.75" customHeight="1" spans="1: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</row>
    <row r="49" s="1" customFormat="1" ht="15.75" customHeight="1" spans="1: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</row>
    <row r="50" s="1" customFormat="1" ht="15.75" customHeight="1" spans="1: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</row>
    <row r="51" s="1" customFormat="1" ht="15.75" customHeight="1" spans="1: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</row>
    <row r="52" s="1" customFormat="1" ht="15.75" customHeight="1" spans="1: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</row>
    <row r="53" s="1" customFormat="1" ht="15.75" customHeight="1" spans="1: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</row>
    <row r="54" s="1" customFormat="1" ht="15.75" customHeight="1" spans="1: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</row>
    <row r="55" s="1" customFormat="1" ht="15.75" customHeight="1" spans="1:2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</row>
    <row r="56" s="1" customFormat="1" ht="15.75" customHeight="1" spans="1: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</row>
    <row r="57" s="1" customFormat="1" ht="15.75" customHeight="1" spans="1:2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</row>
    <row r="58" s="1" customFormat="1" ht="15.75" customHeight="1" spans="1: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</row>
    <row r="59" s="1" customFormat="1" ht="15.75" customHeight="1" spans="1:2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</row>
    <row r="60" s="1" customFormat="1" ht="15.75" customHeight="1" spans="1:2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="1" customFormat="1" ht="15.75" customHeight="1" spans="1:2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</row>
    <row r="62" s="1" customFormat="1" ht="15.75" customHeight="1" spans="1: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</row>
    <row r="63" s="1" customFormat="1" ht="15.75" customHeight="1" spans="1: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</row>
    <row r="64" s="1" customFormat="1" ht="15.75" customHeight="1" spans="1: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</row>
    <row r="65" s="1" customFormat="1" ht="15.75" customHeight="1" spans="1: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</row>
    <row r="66" s="1" customFormat="1" ht="15.75" customHeight="1" spans="1: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</row>
    <row r="67" s="1" customFormat="1" ht="15.75" customHeight="1" spans="1: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</row>
    <row r="68" s="1" customFormat="1" ht="15.75" customHeight="1" spans="1: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</row>
    <row r="69" s="1" customFormat="1" ht="15.75" customHeight="1" spans="1: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</row>
    <row r="70" s="1" customFormat="1" ht="15.75" customHeight="1" spans="1:2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</row>
    <row r="71" s="1" customFormat="1" ht="15.75" customHeight="1" spans="1:2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</row>
    <row r="72" s="1" customFormat="1" ht="15.75" customHeight="1" spans="1: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</row>
    <row r="73" s="1" customFormat="1" ht="15.75" customHeight="1" spans="1:2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</row>
    <row r="74" s="1" customFormat="1" ht="15.75" customHeight="1" spans="1:2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</row>
    <row r="75" s="1" customFormat="1" ht="15.75" customHeight="1" spans="1:2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</row>
    <row r="76" s="1" customFormat="1" ht="15.75" customHeight="1" spans="1:2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</row>
    <row r="77" s="1" customFormat="1" ht="15.75" customHeight="1" spans="1: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</row>
    <row r="78" s="1" customFormat="1" ht="15.75" customHeight="1" spans="1:25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</row>
    <row r="79" s="1" customFormat="1" ht="15.75" customHeight="1" spans="1: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</row>
    <row r="80" s="1" customFormat="1" ht="15.75" customHeight="1" spans="1: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</row>
    <row r="81" s="1" customFormat="1" ht="15.75" customHeight="1" spans="1:25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</row>
    <row r="82" s="1" customFormat="1" ht="15.75" customHeight="1" spans="1:25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</row>
    <row r="83" s="1" customFormat="1" ht="15.75" customHeight="1" spans="1:25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</row>
    <row r="84" s="1" customFormat="1" ht="15.75" customHeight="1" spans="1: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="1" customFormat="1" ht="15.75" customHeight="1" spans="1:2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</row>
    <row r="86" s="1" customFormat="1" ht="15.75" customHeight="1" spans="1:25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</row>
    <row r="87" s="1" customFormat="1" ht="15.75" customHeight="1" spans="1:25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</row>
    <row r="88" s="1" customFormat="1" ht="15.75" customHeight="1" spans="1:25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</row>
    <row r="89" s="1" customFormat="1" ht="15.75" customHeight="1" spans="1:2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</row>
    <row r="90" s="1" customFormat="1" ht="15.75" customHeight="1" spans="1:2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</row>
    <row r="91" s="1" customFormat="1" ht="15.75" customHeight="1" spans="1:25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</row>
    <row r="92" s="1" customFormat="1" ht="15.75" customHeight="1" spans="1:25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</row>
    <row r="93" s="1" customFormat="1" ht="15.75" customHeight="1" spans="1:2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</row>
    <row r="94" s="1" customFormat="1" ht="15.75" customHeight="1" spans="1: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</row>
    <row r="95" s="1" customFormat="1" ht="15.75" customHeight="1" spans="1:25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</row>
    <row r="96" s="1" customFormat="1" ht="15.75" customHeight="1" spans="1:25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</row>
    <row r="97" s="1" customFormat="1" ht="15.75" customHeight="1" spans="1:2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</row>
    <row r="98" s="1" customFormat="1" ht="15.75" customHeight="1" spans="1:25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</row>
    <row r="99" s="1" customFormat="1" ht="15.75" customHeight="1" spans="1:25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</row>
    <row r="100" s="1" customFormat="1" ht="15.75" customHeight="1" spans="1:25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</row>
    <row r="101" s="1" customFormat="1" ht="15.75" customHeight="1" spans="1:2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 s="1" customFormat="1" ht="15.75" customHeight="1" spans="1:2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</row>
    <row r="103" s="1" customFormat="1" ht="15.75" customHeight="1" spans="1:2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</row>
    <row r="104" s="1" customFormat="1" ht="15.75" customHeight="1" spans="1:2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</row>
    <row r="105" s="1" customFormat="1" ht="15.75" customHeight="1" spans="1:2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</row>
    <row r="106" s="1" customFormat="1" ht="15.75" customHeight="1" spans="1: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</row>
    <row r="107" s="1" customFormat="1" ht="15.75" customHeight="1" spans="1: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</row>
    <row r="108" s="1" customFormat="1" ht="15.75" customHeight="1" spans="1: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</row>
    <row r="109" s="1" customFormat="1" ht="15.75" customHeight="1" spans="1:25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</row>
    <row r="110" s="1" customFormat="1" ht="15.75" customHeight="1" spans="1:25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</row>
    <row r="111" s="1" customFormat="1" ht="15.75" customHeight="1" spans="1:25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</row>
    <row r="112" s="1" customFormat="1" ht="15.75" customHeight="1" spans="1:25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</row>
    <row r="113" s="1" customFormat="1" ht="15.75" customHeight="1" spans="1:25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</row>
    <row r="114" s="1" customFormat="1" ht="15.75" customHeight="1" spans="1:2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</row>
    <row r="115" s="1" customFormat="1" ht="15.75" customHeight="1" spans="1:2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</row>
    <row r="116" s="1" customFormat="1" ht="15.75" customHeight="1" spans="1:2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</row>
    <row r="117" s="1" customFormat="1" ht="15.75" customHeight="1" spans="1:2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</row>
    <row r="118" s="1" customFormat="1" ht="15.75" customHeight="1" spans="1:25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</row>
    <row r="119" s="1" customFormat="1" ht="15.75" customHeight="1" spans="1:25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</row>
    <row r="120" s="1" customFormat="1" ht="15.75" customHeight="1" spans="1:25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</row>
    <row r="121" s="1" customFormat="1" ht="15.75" customHeight="1" spans="1:25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</row>
    <row r="122" s="1" customFormat="1" ht="15.75" customHeight="1" spans="1:25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</row>
    <row r="123" s="1" customFormat="1" ht="15.75" customHeight="1" spans="1:25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</row>
    <row r="124" s="1" customFormat="1" ht="15.75" customHeight="1" spans="1:25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</row>
    <row r="125" s="1" customFormat="1" ht="15.75" customHeight="1" spans="1: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</row>
    <row r="126" s="1" customFormat="1" ht="15.75" customHeight="1" spans="1:25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</row>
    <row r="127" s="1" customFormat="1" ht="15.75" customHeight="1" spans="1:25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</row>
    <row r="128" s="1" customFormat="1" ht="15.75" customHeight="1" spans="1:25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</row>
    <row r="129" s="1" customFormat="1" ht="15.75" customHeight="1" spans="1:25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</row>
    <row r="130" s="1" customFormat="1" ht="15.75" customHeight="1" spans="1: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</row>
    <row r="131" s="1" customFormat="1" ht="15.75" customHeight="1" spans="1:2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</row>
    <row r="132" s="1" customFormat="1" ht="15.75" customHeight="1" spans="1:25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</row>
    <row r="133" s="1" customFormat="1" ht="15.75" customHeight="1" spans="1:25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</row>
    <row r="134" s="1" customFormat="1" ht="15.75" customHeight="1" spans="1:25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</row>
    <row r="135" s="1" customFormat="1" ht="15.75" customHeight="1" spans="1:2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</row>
    <row r="136" s="1" customFormat="1" ht="15.75" customHeight="1" spans="1:25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</row>
    <row r="137" s="1" customFormat="1" ht="15.75" customHeight="1" spans="1:25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</row>
    <row r="138" s="1" customFormat="1" ht="15.75" customHeight="1" spans="1:25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</row>
    <row r="139" s="1" customFormat="1" ht="15.75" customHeight="1" spans="1:25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</row>
    <row r="140" s="1" customFormat="1" ht="15.75" customHeight="1" spans="1:25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</row>
    <row r="141" s="1" customFormat="1" ht="15.75" customHeight="1" spans="1:25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</row>
    <row r="142" s="1" customFormat="1" ht="15.75" customHeight="1" spans="1:25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</row>
    <row r="143" s="1" customFormat="1" ht="15.75" customHeight="1" spans="1:25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</row>
    <row r="144" s="1" customFormat="1" ht="15.75" customHeight="1" spans="1:25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</row>
    <row r="145" s="1" customFormat="1" ht="15.75" customHeight="1" spans="1:2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</row>
    <row r="146" s="1" customFormat="1" ht="15.75" customHeight="1" spans="1:25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</row>
    <row r="147" s="1" customFormat="1" ht="15.75" customHeight="1" spans="1:25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</row>
    <row r="148" s="1" customFormat="1" ht="15.75" customHeight="1" spans="1:25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</row>
    <row r="149" s="1" customFormat="1" ht="15.75" customHeight="1" spans="1:25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</row>
    <row r="150" s="1" customFormat="1" ht="15.75" customHeight="1" spans="1:25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</row>
    <row r="151" s="1" customFormat="1" ht="15.75" customHeight="1" spans="1:25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</row>
    <row r="152" s="1" customFormat="1" ht="15.75" customHeight="1" spans="1:25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</row>
    <row r="153" s="1" customFormat="1" ht="15.75" customHeight="1" spans="1:25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</row>
    <row r="154" s="1" customFormat="1" ht="15.75" customHeight="1" spans="1:25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</row>
    <row r="155" s="1" customFormat="1" ht="15.75" customHeight="1" spans="1:2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</row>
    <row r="156" s="1" customFormat="1" ht="15.75" customHeight="1" spans="1:25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</row>
    <row r="157" s="1" customFormat="1" ht="15.75" customHeight="1" spans="1:25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</row>
    <row r="158" s="1" customFormat="1" ht="15.75" customHeight="1" spans="1:25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</row>
    <row r="159" s="1" customFormat="1" ht="15.75" customHeight="1" spans="1:25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</row>
    <row r="160" s="1" customFormat="1" ht="15.75" customHeight="1" spans="1:25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</row>
    <row r="161" s="1" customFormat="1" ht="15.75" customHeight="1" spans="1:25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</row>
    <row r="162" s="1" customFormat="1" ht="15.75" customHeight="1" spans="1:25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</row>
    <row r="163" s="1" customFormat="1" ht="15.75" customHeight="1" spans="1:25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</row>
    <row r="164" s="1" customFormat="1" ht="15.75" customHeight="1" spans="1:25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</row>
    <row r="165" s="1" customFormat="1" ht="15.75" customHeight="1" spans="1:25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</row>
    <row r="166" s="1" customFormat="1" ht="15.75" customHeight="1" spans="1:25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</row>
    <row r="167" s="1" customFormat="1" ht="15.75" customHeight="1" spans="1:25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</row>
    <row r="168" s="1" customFormat="1" ht="15.75" customHeight="1" spans="1:25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</row>
    <row r="169" s="1" customFormat="1" ht="15.75" customHeight="1" spans="1:25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</row>
    <row r="170" s="1" customFormat="1" ht="15.75" customHeight="1" spans="1:25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</row>
    <row r="171" s="1" customFormat="1" ht="15.75" customHeight="1" spans="1:25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</row>
    <row r="172" s="1" customFormat="1" ht="15.75" customHeight="1" spans="1:25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</row>
    <row r="173" s="1" customFormat="1" ht="15.75" customHeight="1" spans="1:25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</row>
    <row r="174" s="1" customFormat="1" ht="15.75" customHeight="1" spans="1:25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</row>
    <row r="175" s="1" customFormat="1" ht="15.75" customHeight="1" spans="1:2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</row>
    <row r="176" s="1" customFormat="1" ht="15.75" customHeight="1" spans="1:25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</row>
    <row r="177" s="1" customFormat="1" ht="15.75" customHeight="1" spans="1:25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</row>
    <row r="178" s="1" customFormat="1" ht="15.75" customHeight="1" spans="1:25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</row>
    <row r="179" s="1" customFormat="1" ht="15.75" customHeight="1" spans="1:25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</row>
    <row r="180" s="1" customFormat="1" ht="15.75" customHeight="1" spans="1:25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</row>
    <row r="181" s="1" customFormat="1" ht="15.75" customHeight="1" spans="1:25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</row>
    <row r="182" s="1" customFormat="1" ht="15.75" customHeight="1" spans="1:25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</row>
    <row r="183" s="1" customFormat="1" ht="15.75" customHeight="1" spans="1:25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</row>
    <row r="184" s="1" customFormat="1" ht="15.75" customHeight="1" spans="1:25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</row>
    <row r="185" s="1" customFormat="1" ht="15.75" customHeight="1" spans="1:25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</row>
    <row r="186" s="1" customFormat="1" ht="15.75" customHeight="1" spans="1:25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</row>
    <row r="187" s="1" customFormat="1" ht="15.75" customHeight="1" spans="1:25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</row>
    <row r="188" s="1" customFormat="1" ht="15.75" customHeight="1" spans="1:25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</row>
    <row r="189" s="1" customFormat="1" ht="15.75" customHeight="1" spans="1:25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</row>
    <row r="190" s="1" customFormat="1" ht="15.75" customHeight="1" spans="1:25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</row>
    <row r="191" s="1" customFormat="1" ht="15.75" customHeight="1" spans="1:25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</row>
    <row r="192" s="1" customFormat="1" ht="15.75" customHeight="1" spans="1:25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</row>
    <row r="193" s="1" customFormat="1" ht="15.75" customHeight="1" spans="1:25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</row>
    <row r="194" s="1" customFormat="1" ht="15.75" customHeight="1" spans="1:25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</row>
    <row r="195" s="1" customFormat="1" ht="15.75" customHeight="1" spans="1:25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</row>
    <row r="196" s="1" customFormat="1" ht="15.75" customHeight="1" spans="1:25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</row>
    <row r="197" s="1" customFormat="1" ht="15.75" customHeight="1" spans="1:25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</row>
    <row r="198" s="1" customFormat="1" ht="15.75" customHeight="1" spans="1:25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</row>
    <row r="199" s="1" customFormat="1" ht="15.75" customHeight="1" spans="1:25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</row>
    <row r="200" s="1" customFormat="1" ht="15.75" customHeight="1" spans="1:25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</row>
    <row r="201" s="1" customFormat="1" ht="15.75" customHeight="1" spans="1:25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</row>
    <row r="202" s="1" customFormat="1" ht="15.75" customHeight="1" spans="1:25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</row>
    <row r="203" s="1" customFormat="1" ht="15.75" customHeight="1" spans="1:25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</row>
    <row r="204" s="1" customFormat="1" ht="15.75" customHeight="1" spans="1:25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</row>
    <row r="205" s="1" customFormat="1" ht="15.75" customHeight="1" spans="1:25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</row>
    <row r="206" s="1" customFormat="1" ht="15.75" customHeight="1" spans="1:25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</row>
    <row r="207" s="1" customFormat="1" ht="15.75" customHeight="1" spans="1:25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</row>
    <row r="208" s="1" customFormat="1" ht="15.75" customHeight="1" spans="1:25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</row>
    <row r="209" s="1" customFormat="1" ht="15.75" customHeight="1" spans="1:25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</row>
    <row r="210" s="1" customFormat="1" ht="15.75" customHeight="1" spans="1:25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</row>
    <row r="211" s="1" customFormat="1" ht="15.75" customHeight="1" spans="1:25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</row>
    <row r="212" s="1" customFormat="1" ht="15.75" customHeight="1" spans="1:25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</row>
    <row r="213" s="1" customFormat="1" ht="15.75" customHeight="1" spans="1:25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</row>
    <row r="214" s="1" customFormat="1" ht="15.75" customHeight="1" spans="1:25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</row>
    <row r="215" s="1" customFormat="1" ht="15.75" customHeight="1" spans="1:25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</row>
    <row r="216" s="1" customFormat="1" ht="15.75" customHeight="1" spans="1:25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</row>
    <row r="217" s="1" customFormat="1" ht="15.75" customHeight="1" spans="1:25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</row>
    <row r="218" s="1" customFormat="1" ht="15.75" customHeight="1" spans="1:25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</row>
    <row r="219" s="1" customFormat="1" ht="15.75" customHeight="1" spans="1:25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</row>
    <row r="220" s="1" customFormat="1" ht="15.75" customHeight="1" spans="1:25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</row>
    <row r="221" s="1" customFormat="1" ht="15.75" customHeight="1" spans="1:25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</row>
    <row r="222" s="1" customFormat="1" ht="15.75" customHeight="1" spans="1:25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</row>
    <row r="223" s="1" customFormat="1" ht="15.75" customHeight="1" spans="1:25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</row>
    <row r="224" s="1" customFormat="1" ht="15.75" customHeight="1" spans="1:25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</row>
    <row r="225" s="1" customFormat="1" ht="15.75" customHeight="1" spans="1:25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</row>
    <row r="226" s="1" customFormat="1" ht="15.75" customHeight="1" spans="1:25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</row>
    <row r="227" s="1" customFormat="1" ht="15.75" customHeight="1" spans="1:25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</row>
    <row r="228" s="1" customFormat="1" ht="15.75" customHeight="1" spans="1:25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</row>
    <row r="229" s="1" customFormat="1" ht="15.75" customHeight="1" spans="1:25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</row>
    <row r="230" s="1" customFormat="1" ht="15.75" customHeight="1" spans="1:25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</row>
    <row r="231" s="1" customFormat="1" ht="15.75" customHeight="1" spans="1:25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</row>
    <row r="232" s="1" customFormat="1" ht="15.75" customHeight="1" spans="1:25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</row>
    <row r="233" s="1" customFormat="1" ht="15.75" customHeight="1" spans="1:25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107"/>
      <c r="U233" s="75"/>
      <c r="V233" s="75"/>
      <c r="W233" s="75"/>
      <c r="X233" s="75"/>
      <c r="Y233" s="75"/>
    </row>
    <row r="234" s="1" customFormat="1" ht="15.75" customHeight="1" spans="1:25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</row>
    <row r="235" s="1" customFormat="1" ht="15.75" customHeight="1" spans="1:25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</row>
    <row r="236" s="1" customFormat="1" ht="15.75" customHeight="1" spans="1:25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</row>
    <row r="237" s="1" customFormat="1" ht="15.75" customHeight="1" spans="1:25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</row>
    <row r="238" s="1" customFormat="1" ht="15.75" customHeight="1" spans="1:25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</row>
    <row r="239" s="1" customFormat="1" ht="15.75" customHeight="1" spans="1:25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</row>
    <row r="240" s="1" customFormat="1" ht="15.75" customHeight="1" spans="1:25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</row>
    <row r="241" s="1" customFormat="1" ht="15.75" customHeight="1" spans="1:25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</row>
    <row r="242" s="1" customFormat="1" ht="15.75" customHeight="1" spans="1:25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</row>
    <row r="243" s="1" customFormat="1" ht="15.75" customHeight="1" spans="1:25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</row>
    <row r="244" s="1" customFormat="1" ht="15.75" customHeight="1" spans="1:25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</row>
    <row r="245" s="1" customFormat="1" ht="15.75" customHeight="1" spans="1:25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</row>
    <row r="246" s="1" customFormat="1" ht="15.75" customHeight="1" spans="1:25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</row>
    <row r="247" s="1" customFormat="1" ht="15.75" customHeight="1" spans="1:25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</row>
    <row r="248" s="1" customFormat="1" ht="15.75" customHeight="1" spans="1:25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</row>
    <row r="249" s="1" customFormat="1" ht="15.75" customHeight="1" spans="1:25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</row>
    <row r="250" s="1" customFormat="1" ht="15.75" customHeight="1" spans="1:25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</row>
    <row r="251" s="1" customFormat="1" ht="15.75" customHeight="1" spans="1:25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</row>
    <row r="252" s="1" customFormat="1" ht="15.75" customHeight="1" spans="1:25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</row>
    <row r="253" s="1" customFormat="1" ht="15.75" customHeight="1" spans="1:25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</row>
    <row r="254" s="1" customFormat="1" ht="15.75" customHeight="1" spans="1:25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</row>
    <row r="255" s="1" customFormat="1" ht="15.75" customHeight="1" spans="1:25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</row>
    <row r="256" s="1" customFormat="1" ht="15.75" customHeight="1" spans="1:25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</row>
    <row r="257" s="1" customFormat="1" ht="15.75" customHeight="1" spans="1:25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</row>
    <row r="258" s="1" customFormat="1" ht="15.75" customHeight="1" spans="1:25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</row>
    <row r="259" s="1" customFormat="1" ht="15.75" customHeight="1" spans="1:25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</row>
    <row r="260" s="1" customFormat="1" ht="15.75" customHeight="1" spans="1:25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</row>
    <row r="261" s="1" customFormat="1" ht="15.75" customHeight="1" spans="1:25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</row>
    <row r="262" s="1" customFormat="1" ht="15.75" customHeight="1" spans="1:25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</row>
    <row r="263" s="1" customFormat="1" ht="15.75" customHeight="1" spans="1:25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</row>
    <row r="264" s="1" customFormat="1" ht="15.75" customHeight="1" spans="1:25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</row>
    <row r="265" s="1" customFormat="1" ht="15.75" customHeight="1" spans="1:25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</row>
    <row r="266" s="1" customFormat="1" ht="15.75" customHeight="1" spans="1:25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</row>
    <row r="267" s="1" customFormat="1" ht="15.75" customHeight="1" spans="1:25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</row>
    <row r="268" s="1" customFormat="1" ht="15.75" customHeight="1" spans="1:25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</row>
    <row r="269" s="1" customFormat="1" ht="15.75" customHeight="1" spans="1:25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</row>
    <row r="270" s="1" customFormat="1" ht="15.75" customHeight="1" spans="1:25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</row>
    <row r="271" s="1" customFormat="1" ht="15.75" customHeight="1" spans="1:25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</row>
    <row r="272" s="1" customFormat="1" ht="15.75" customHeight="1" spans="1:25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</row>
    <row r="273" s="1" customFormat="1" ht="15.75" customHeight="1" spans="1:25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</row>
    <row r="274" s="1" customFormat="1" ht="15.75" customHeight="1" spans="1:25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</row>
    <row r="275" s="1" customFormat="1" ht="15.75" customHeight="1" spans="1:25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</row>
    <row r="276" s="1" customFormat="1" ht="15.75" customHeight="1" spans="1:25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</row>
    <row r="277" s="1" customFormat="1" ht="15.75" customHeight="1" spans="1:25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</row>
    <row r="278" s="1" customFormat="1" ht="15.75" customHeight="1" spans="1:25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</row>
    <row r="279" s="1" customFormat="1" ht="15.75" customHeight="1" spans="1:25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</row>
    <row r="280" s="1" customFormat="1" ht="15.75" customHeight="1" spans="1:25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</row>
    <row r="281" s="1" customFormat="1" ht="15.75" customHeight="1" spans="1:25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</row>
    <row r="282" s="1" customFormat="1" ht="15.75" customHeight="1" spans="1:25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</row>
    <row r="283" s="1" customFormat="1" ht="15.75" customHeight="1" spans="1:25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</row>
    <row r="284" s="1" customFormat="1" ht="15.75" customHeight="1" spans="1:25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</row>
    <row r="285" s="1" customFormat="1" ht="15.75" customHeight="1" spans="1:25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</row>
    <row r="286" s="1" customFormat="1" ht="15.75" customHeight="1" spans="1:25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</row>
    <row r="287" s="1" customFormat="1" ht="15.75" customHeight="1" spans="1:25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</row>
    <row r="288" s="1" customFormat="1" ht="15.75" customHeight="1" spans="1:25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</row>
    <row r="289" s="1" customFormat="1" ht="15.75" customHeight="1" spans="1:25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</row>
    <row r="290" s="1" customFormat="1" ht="15.75" customHeight="1" spans="1:25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</row>
    <row r="291" s="1" customFormat="1" ht="15.75" customHeight="1" spans="1:25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</row>
    <row r="292" s="1" customFormat="1" ht="15.75" customHeight="1" spans="1:25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</row>
    <row r="293" s="1" customFormat="1" ht="15.75" customHeight="1" spans="1:25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</row>
    <row r="294" s="1" customFormat="1" ht="15.75" customHeight="1" spans="1:25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</row>
    <row r="295" s="1" customFormat="1" ht="15.75" customHeight="1" spans="1:25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</row>
    <row r="296" s="1" customFormat="1" ht="15.75" customHeight="1" spans="1:25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</row>
    <row r="297" s="1" customFormat="1" ht="15.75" customHeight="1" spans="1:25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</row>
    <row r="298" s="1" customFormat="1" ht="15.75" customHeight="1" spans="1:25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</row>
    <row r="299" s="1" customFormat="1" ht="15.75" customHeight="1" spans="1:25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</row>
    <row r="300" s="1" customFormat="1" ht="15.75" customHeight="1" spans="1:25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</row>
    <row r="301" s="1" customFormat="1" ht="15.75" customHeight="1" spans="1:25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</row>
    <row r="302" s="1" customFormat="1" ht="15.75" customHeight="1" spans="1:25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</row>
    <row r="303" s="1" customFormat="1" ht="15.75" customHeight="1" spans="1:25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</row>
    <row r="304" s="1" customFormat="1" ht="15.75" customHeight="1" spans="1:25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</row>
    <row r="305" s="1" customFormat="1" ht="15.75" customHeight="1" spans="1:25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</row>
    <row r="306" s="1" customFormat="1" ht="15.75" customHeight="1" spans="1:25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</row>
    <row r="307" s="1" customFormat="1" ht="15.75" customHeight="1" spans="1:25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</row>
    <row r="308" s="1" customFormat="1" ht="15.75" customHeight="1" spans="1:25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</row>
    <row r="309" s="1" customFormat="1" ht="15.75" customHeight="1" spans="1:25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</row>
    <row r="310" s="1" customFormat="1" ht="15.75" customHeight="1" spans="1:25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</row>
    <row r="311" s="1" customFormat="1" ht="15.75" customHeight="1" spans="1:25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</row>
    <row r="312" s="1" customFormat="1" ht="15.75" customHeight="1" spans="1:25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</row>
    <row r="313" s="1" customFormat="1" ht="15.75" customHeight="1" spans="1:25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</row>
    <row r="314" s="1" customFormat="1" ht="15.75" customHeight="1" spans="1:25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</row>
    <row r="315" s="1" customFormat="1" ht="15.75" customHeight="1" spans="1:25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</row>
    <row r="316" s="1" customFormat="1" ht="15.75" customHeight="1" spans="1:25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</row>
    <row r="317" s="1" customFormat="1" ht="15.75" customHeight="1" spans="1:25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</row>
    <row r="318" s="1" customFormat="1" ht="15.75" customHeight="1" spans="1:25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</row>
    <row r="319" s="1" customFormat="1" ht="15.75" customHeight="1" spans="1:25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</row>
    <row r="320" s="1" customFormat="1" ht="15.75" customHeight="1" spans="1:25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</row>
    <row r="321" s="1" customFormat="1" ht="15.75" customHeight="1" spans="1:25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</row>
    <row r="322" s="1" customFormat="1" ht="15.75" customHeight="1" spans="1:25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</row>
    <row r="323" s="1" customFormat="1" ht="15.75" customHeight="1" spans="1:25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</row>
    <row r="324" s="1" customFormat="1" ht="15.75" customHeight="1" spans="1:25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</row>
    <row r="325" s="1" customFormat="1" ht="15.75" customHeight="1" spans="1:25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</row>
    <row r="326" s="1" customFormat="1" ht="15.75" customHeight="1" spans="1:25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</row>
    <row r="327" s="1" customFormat="1" ht="15.75" customHeight="1" spans="1:25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</row>
    <row r="328" s="1" customFormat="1" ht="15.75" customHeight="1" spans="1:25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</row>
    <row r="329" s="1" customFormat="1" ht="15.75" customHeight="1" spans="1:25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</row>
    <row r="330" s="1" customFormat="1" ht="15.75" customHeight="1" spans="1:25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</row>
    <row r="331" s="1" customFormat="1" ht="15.75" customHeight="1" spans="1:25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</row>
    <row r="332" s="1" customFormat="1" ht="15.75" customHeight="1" spans="1:25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</row>
    <row r="333" s="1" customFormat="1" ht="15.75" customHeight="1" spans="1:25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</row>
    <row r="334" s="1" customFormat="1" ht="15.75" customHeight="1" spans="1:25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</row>
    <row r="335" s="1" customFormat="1" ht="15.75" customHeight="1" spans="1:25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</row>
    <row r="336" s="1" customFormat="1" ht="15.75" customHeight="1" spans="1:25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</row>
    <row r="337" s="1" customFormat="1" ht="15.75" customHeight="1" spans="1:25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</row>
    <row r="338" s="1" customFormat="1" ht="15.75" customHeight="1" spans="1:25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</row>
    <row r="339" s="1" customFormat="1" ht="15.75" customHeight="1" spans="1:25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</row>
    <row r="340" s="1" customFormat="1" ht="15.75" customHeight="1" spans="1:25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</row>
    <row r="341" s="1" customFormat="1" ht="15.75" customHeight="1" spans="1:25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</row>
    <row r="342" s="1" customFormat="1" ht="15.75" customHeight="1" spans="1:25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</row>
    <row r="343" s="1" customFormat="1" ht="15.75" customHeight="1" spans="1:25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</row>
    <row r="344" s="1" customFormat="1" ht="15.75" customHeight="1" spans="1:25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</row>
    <row r="345" s="1" customFormat="1" ht="15.75" customHeight="1" spans="1:25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</row>
    <row r="346" s="1" customFormat="1" ht="15.75" customHeight="1" spans="1:25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</row>
    <row r="347" s="1" customFormat="1" ht="15.75" customHeight="1" spans="1:25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</row>
    <row r="348" s="1" customFormat="1" ht="15.75" customHeight="1" spans="1:25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</row>
    <row r="349" s="1" customFormat="1" ht="15.75" customHeight="1" spans="1:25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</row>
    <row r="350" s="1" customFormat="1" ht="15.75" customHeight="1" spans="1:25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</row>
    <row r="351" s="1" customFormat="1" ht="15.75" customHeight="1" spans="1:25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</row>
    <row r="352" s="1" customFormat="1" ht="15.75" customHeight="1" spans="1:25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</row>
    <row r="353" s="1" customFormat="1" ht="15.75" customHeight="1" spans="1:25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</row>
    <row r="354" s="1" customFormat="1" ht="15.75" customHeight="1" spans="1:25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</row>
    <row r="355" s="1" customFormat="1" ht="15.75" customHeight="1" spans="1:25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</row>
    <row r="356" s="1" customFormat="1" ht="15.75" customHeight="1" spans="1:25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</row>
    <row r="357" s="1" customFormat="1" ht="15.75" customHeight="1" spans="1:25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</row>
    <row r="358" s="1" customFormat="1" ht="15.75" customHeight="1" spans="1:25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</row>
    <row r="359" s="1" customFormat="1" ht="15.75" customHeight="1" spans="1:25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</row>
    <row r="360" s="1" customFormat="1" ht="15.75" customHeight="1" spans="1:25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</row>
    <row r="361" s="1" customFormat="1" ht="15.75" customHeight="1" spans="1:25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</row>
    <row r="362" s="1" customFormat="1" ht="15.75" customHeight="1" spans="1:25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</row>
    <row r="363" s="1" customFormat="1" ht="15.75" customHeight="1" spans="1:25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</row>
    <row r="364" s="1" customFormat="1" ht="15.75" customHeight="1" spans="1:25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</row>
    <row r="365" s="1" customFormat="1" ht="15.75" customHeight="1" spans="1:25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</row>
    <row r="366" s="1" customFormat="1" ht="15.75" customHeight="1" spans="1:25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</row>
    <row r="367" s="1" customFormat="1" ht="15.75" customHeight="1" spans="1:25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</row>
    <row r="368" s="1" customFormat="1" ht="15.75" customHeight="1" spans="1:25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</row>
    <row r="369" s="1" customFormat="1" ht="15.75" customHeight="1" spans="1:25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</row>
    <row r="370" s="1" customFormat="1" ht="15.75" customHeight="1" spans="1:25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</row>
    <row r="371" s="1" customFormat="1" ht="15.75" customHeight="1" spans="1:25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</row>
    <row r="372" s="1" customFormat="1" ht="15.75" customHeight="1" spans="1:25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</row>
    <row r="373" s="1" customFormat="1" ht="15.75" customHeight="1" spans="1:25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</row>
    <row r="374" s="1" customFormat="1" ht="15.75" customHeight="1" spans="1:25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</row>
    <row r="375" s="1" customFormat="1" ht="15.75" customHeight="1" spans="1:25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</row>
    <row r="376" s="1" customFormat="1" ht="15.75" customHeight="1" spans="1:25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</row>
    <row r="377" s="1" customFormat="1" ht="15.75" customHeight="1" spans="1:25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</row>
    <row r="378" s="1" customFormat="1" ht="15.75" customHeight="1" spans="1:25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</row>
    <row r="379" s="1" customFormat="1" ht="15.75" customHeight="1" spans="1:25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</row>
    <row r="380" s="1" customFormat="1" ht="15.75" customHeight="1" spans="1:25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</row>
    <row r="381" s="1" customFormat="1" ht="15.75" customHeight="1" spans="1:25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</row>
    <row r="382" s="1" customFormat="1" ht="15.75" customHeight="1" spans="1:25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</row>
    <row r="383" s="1" customFormat="1" ht="15.75" customHeight="1" spans="1:25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</row>
    <row r="384" s="1" customFormat="1" ht="15.75" customHeight="1" spans="1:25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</row>
    <row r="385" s="1" customFormat="1" ht="15.75" customHeight="1" spans="1:25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</row>
    <row r="386" s="1" customFormat="1" ht="15.75" customHeight="1" spans="1:25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</row>
    <row r="387" s="1" customFormat="1" ht="15.75" customHeight="1" spans="1:25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</row>
    <row r="388" s="1" customFormat="1" ht="15.75" customHeight="1" spans="1:25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</row>
    <row r="389" s="1" customFormat="1" ht="15.75" customHeight="1" spans="1:25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</row>
    <row r="390" s="1" customFormat="1" ht="15.75" customHeight="1" spans="1:25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</row>
    <row r="391" s="1" customFormat="1" ht="15.75" customHeight="1" spans="1:25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</row>
    <row r="392" s="1" customFormat="1" ht="15.75" customHeight="1" spans="1:25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</row>
    <row r="393" s="1" customFormat="1" ht="15.75" customHeight="1" spans="1:25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</row>
    <row r="394" s="1" customFormat="1" ht="15.75" customHeight="1" spans="1:25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</row>
    <row r="395" s="1" customFormat="1" ht="15.75" customHeight="1" spans="1:25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</row>
    <row r="396" s="1" customFormat="1" ht="15.75" customHeight="1" spans="1:25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</row>
    <row r="397" s="1" customFormat="1" ht="15.75" customHeight="1" spans="1:25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</row>
    <row r="398" s="1" customFormat="1" ht="15.75" customHeight="1" spans="1:25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</row>
    <row r="399" s="1" customFormat="1" ht="15.75" customHeight="1" spans="1:25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</row>
    <row r="400" s="1" customFormat="1" ht="15.75" customHeight="1" spans="1:25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</row>
    <row r="401" s="1" customFormat="1" ht="15.75" customHeight="1" spans="1:25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</row>
    <row r="402" s="1" customFormat="1" ht="15.75" customHeight="1" spans="1:25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</row>
    <row r="403" s="1" customFormat="1" ht="15.75" customHeight="1" spans="1:25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</row>
    <row r="404" s="1" customFormat="1" ht="15.75" customHeight="1" spans="1:25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</row>
    <row r="405" s="1" customFormat="1" ht="15.75" customHeight="1" spans="1:25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</row>
    <row r="406" s="1" customFormat="1" ht="15.75" customHeight="1" spans="1:25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</row>
    <row r="407" s="1" customFormat="1" ht="15.75" customHeight="1" spans="1:25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</row>
    <row r="408" s="1" customFormat="1" ht="15.75" customHeight="1" spans="1:25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</row>
    <row r="409" s="1" customFormat="1" ht="15.75" customHeight="1" spans="1:25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</row>
    <row r="410" s="1" customFormat="1" ht="15.75" customHeight="1" spans="1:25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</row>
    <row r="411" s="1" customFormat="1" ht="15.75" customHeight="1" spans="1:25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</row>
    <row r="412" s="1" customFormat="1" ht="15.75" customHeight="1" spans="1:25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</row>
    <row r="413" s="1" customFormat="1" ht="15.75" customHeight="1" spans="1:25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</row>
    <row r="414" s="1" customFormat="1" ht="15.75" customHeight="1" spans="1:25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</row>
    <row r="415" s="1" customFormat="1" ht="15.75" customHeight="1" spans="1:25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</row>
    <row r="416" s="1" customFormat="1" ht="15.75" customHeight="1" spans="1:25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</row>
    <row r="417" s="1" customFormat="1" ht="15.75" customHeight="1" spans="1:25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</row>
    <row r="418" s="1" customFormat="1" ht="15.75" customHeight="1" spans="1:25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</row>
    <row r="419" s="1" customFormat="1" ht="15.75" customHeight="1" spans="1:25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</row>
    <row r="420" s="1" customFormat="1" ht="15.75" customHeight="1" spans="1:25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</row>
    <row r="421" s="1" customFormat="1" ht="15.75" customHeight="1" spans="1:25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</row>
    <row r="422" s="1" customFormat="1" ht="15.75" customHeight="1" spans="1:25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</row>
    <row r="423" s="1" customFormat="1" ht="15.75" customHeight="1" spans="1:25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</row>
    <row r="424" s="1" customFormat="1" ht="15.75" customHeight="1" spans="1:25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</row>
    <row r="425" s="1" customFormat="1" ht="15.75" customHeight="1" spans="1:25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</row>
    <row r="426" s="1" customFormat="1" ht="15.75" customHeight="1" spans="1:25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</row>
    <row r="427" s="1" customFormat="1" ht="15.75" customHeight="1" spans="1:25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</row>
    <row r="428" s="1" customFormat="1" ht="15.75" customHeight="1" spans="1:25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</row>
    <row r="429" s="1" customFormat="1" ht="15.75" customHeight="1" spans="1:25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</row>
    <row r="430" s="1" customFormat="1" ht="15.75" customHeight="1" spans="1:25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</row>
    <row r="431" s="1" customFormat="1" ht="15.75" customHeight="1" spans="1:25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</row>
    <row r="432" s="1" customFormat="1" ht="15.75" customHeight="1" spans="1:25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</row>
    <row r="433" s="1" customFormat="1" ht="15.75" customHeight="1" spans="1:25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</row>
    <row r="434" s="1" customFormat="1" ht="15.75" customHeight="1" spans="1:25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</row>
    <row r="435" s="1" customFormat="1" ht="15.75" customHeight="1" spans="1:25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</row>
    <row r="436" s="1" customFormat="1" ht="15.75" customHeight="1" spans="1:25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</row>
    <row r="437" s="1" customFormat="1" ht="15.75" customHeight="1" spans="1:25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</row>
    <row r="438" s="1" customFormat="1" ht="15.75" customHeight="1" spans="1:25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</row>
    <row r="439" s="1" customFormat="1" ht="15.75" customHeight="1" spans="1:25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</row>
    <row r="440" s="1" customFormat="1" ht="15.75" customHeight="1" spans="1:25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</row>
    <row r="441" s="1" customFormat="1" ht="15.75" customHeight="1" spans="1:25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</row>
    <row r="442" s="1" customFormat="1" ht="15.75" customHeight="1" spans="1:25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</row>
    <row r="443" s="1" customFormat="1" ht="15.75" customHeight="1" spans="1:25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</row>
    <row r="444" s="1" customFormat="1" ht="15.75" customHeight="1" spans="1:25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</row>
    <row r="445" s="1" customFormat="1" ht="15.75" customHeight="1" spans="1:25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</row>
    <row r="446" s="1" customFormat="1" ht="15.75" customHeight="1" spans="1:25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</row>
    <row r="447" s="1" customFormat="1" ht="15.75" customHeight="1" spans="1:25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</row>
    <row r="448" s="1" customFormat="1" ht="15.75" customHeight="1" spans="1:25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</row>
    <row r="449" s="1" customFormat="1" ht="15.75" customHeight="1" spans="1:25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</row>
    <row r="450" s="1" customFormat="1" ht="15.75" customHeight="1" spans="1:25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</row>
    <row r="451" s="1" customFormat="1" ht="15.75" customHeight="1" spans="1:25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</row>
    <row r="452" s="1" customFormat="1" ht="15.75" customHeight="1" spans="1:25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</row>
    <row r="453" s="1" customFormat="1" ht="15.75" customHeight="1" spans="1:25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</row>
    <row r="454" s="1" customFormat="1" ht="15.75" customHeight="1" spans="1:25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</row>
    <row r="455" s="1" customFormat="1" ht="15.75" customHeight="1" spans="1:25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</row>
    <row r="456" s="1" customFormat="1" ht="15.75" customHeight="1" spans="1:25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</row>
    <row r="457" s="1" customFormat="1" ht="15.75" customHeight="1" spans="1:25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</row>
    <row r="458" s="1" customFormat="1" ht="15.75" customHeight="1" spans="1:25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</row>
    <row r="459" s="1" customFormat="1" ht="15.75" customHeight="1" spans="1:25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</row>
    <row r="460" s="1" customFormat="1" ht="15.75" customHeight="1" spans="1:25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</row>
    <row r="461" s="1" customFormat="1" ht="15.75" customHeight="1" spans="1:25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</row>
    <row r="462" s="1" customFormat="1" ht="15.75" customHeight="1" spans="1:25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</row>
    <row r="463" s="1" customFormat="1" ht="15.75" customHeight="1" spans="1:25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</row>
    <row r="464" s="1" customFormat="1" ht="15.75" customHeight="1" spans="1:25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</row>
    <row r="465" s="1" customFormat="1" ht="15.75" customHeight="1" spans="1:25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</row>
    <row r="466" s="1" customFormat="1" ht="15.75" customHeight="1" spans="1:25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</row>
    <row r="467" s="1" customFormat="1" ht="15.75" customHeight="1" spans="1:25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</row>
    <row r="468" s="1" customFormat="1" ht="15.75" customHeight="1" spans="1:25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</row>
    <row r="469" s="1" customFormat="1" ht="15.75" customHeight="1" spans="1:25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</row>
    <row r="470" s="1" customFormat="1" ht="15.75" customHeight="1" spans="1:25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</row>
    <row r="471" s="1" customFormat="1" ht="15.75" customHeight="1" spans="1:25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</row>
    <row r="472" s="1" customFormat="1" ht="15.75" customHeight="1" spans="1:25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</row>
    <row r="473" s="1" customFormat="1" ht="15.75" customHeight="1" spans="1:25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</row>
    <row r="474" s="1" customFormat="1" ht="15.75" customHeight="1" spans="1:25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</row>
    <row r="475" s="1" customFormat="1" ht="15.75" customHeight="1" spans="1:25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</row>
    <row r="476" s="1" customFormat="1" ht="15.75" customHeight="1" spans="1:25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</row>
    <row r="477" s="1" customFormat="1" ht="15.75" customHeight="1" spans="1:25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</row>
    <row r="478" s="1" customFormat="1" ht="15.75" customHeight="1" spans="1:25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</row>
    <row r="479" s="1" customFormat="1" ht="15.75" customHeight="1" spans="1:25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</row>
    <row r="480" s="1" customFormat="1" ht="15.75" customHeight="1" spans="1:25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</row>
    <row r="481" s="1" customFormat="1" ht="15.75" customHeight="1" spans="1:25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</row>
    <row r="482" s="1" customFormat="1" ht="15.75" customHeight="1" spans="1:25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</row>
    <row r="483" s="1" customFormat="1" ht="15.75" customHeight="1" spans="1:25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</row>
    <row r="484" s="1" customFormat="1" ht="15.75" customHeight="1" spans="1:25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</row>
    <row r="485" s="1" customFormat="1" ht="15.75" customHeight="1" spans="1:25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</row>
    <row r="486" s="1" customFormat="1" ht="15.75" customHeight="1" spans="1:25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</row>
    <row r="487" s="1" customFormat="1" ht="15.75" customHeight="1" spans="1:25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</row>
    <row r="488" s="1" customFormat="1" ht="15.75" customHeight="1" spans="1:25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</row>
    <row r="489" s="1" customFormat="1" ht="15.75" customHeight="1" spans="1:25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</row>
    <row r="490" s="1" customFormat="1" ht="15.75" customHeight="1" spans="1:25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</row>
    <row r="491" s="1" customFormat="1" ht="15.75" customHeight="1" spans="1:25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</row>
    <row r="492" s="1" customFormat="1" ht="15.75" customHeight="1" spans="1:25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</row>
    <row r="493" s="1" customFormat="1" ht="15.75" customHeight="1" spans="1:25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</row>
    <row r="494" s="1" customFormat="1" ht="15.75" customHeight="1" spans="1:25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</row>
    <row r="495" s="1" customFormat="1" ht="15.75" customHeight="1" spans="1:25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</row>
    <row r="496" s="1" customFormat="1" ht="15.75" customHeight="1" spans="1:25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</row>
    <row r="497" s="1" customFormat="1" ht="15.75" customHeight="1" spans="1:25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</row>
    <row r="498" s="1" customFormat="1" ht="15.75" customHeight="1" spans="1:25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</row>
    <row r="499" s="1" customFormat="1" ht="15.75" customHeight="1" spans="1:25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</row>
    <row r="500" s="1" customFormat="1" ht="15.75" customHeight="1" spans="1:25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</row>
    <row r="501" s="1" customFormat="1" ht="15.75" customHeight="1" spans="1:25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</row>
    <row r="502" s="1" customFormat="1" ht="15.75" customHeight="1" spans="1:25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</row>
    <row r="503" s="1" customFormat="1" ht="15.75" customHeight="1" spans="1:25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</row>
    <row r="504" s="1" customFormat="1" ht="15.75" customHeight="1" spans="1:25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</row>
    <row r="505" s="1" customFormat="1" ht="15.75" customHeight="1" spans="1:25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</row>
    <row r="506" s="1" customFormat="1" ht="15.75" customHeight="1" spans="1:25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</row>
    <row r="507" s="1" customFormat="1" ht="15.75" customHeight="1" spans="1:25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</row>
    <row r="508" s="1" customFormat="1" ht="15.75" customHeight="1" spans="1:25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</row>
    <row r="509" s="1" customFormat="1" ht="15.75" customHeight="1" spans="1:25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</row>
    <row r="510" s="1" customFormat="1" ht="15.75" customHeight="1" spans="1:25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</row>
    <row r="511" s="1" customFormat="1" ht="15.75" customHeight="1" spans="1:25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</row>
    <row r="512" s="1" customFormat="1" ht="15.75" customHeight="1" spans="1:25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</row>
    <row r="513" s="1" customFormat="1" ht="15.75" customHeight="1" spans="1:25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</row>
    <row r="514" s="1" customFormat="1" ht="15.75" customHeight="1" spans="1:25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</row>
    <row r="515" s="1" customFormat="1" ht="15.75" customHeight="1" spans="1:25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</row>
    <row r="516" s="1" customFormat="1" ht="15.75" customHeight="1" spans="1:25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</row>
    <row r="517" s="1" customFormat="1" ht="15.75" customHeight="1" spans="1:25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</row>
    <row r="518" s="1" customFormat="1" ht="15.75" customHeight="1" spans="1:25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</row>
    <row r="519" s="1" customFormat="1" ht="15.75" customHeight="1" spans="1:25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</row>
    <row r="520" s="1" customFormat="1" ht="15.75" customHeight="1" spans="1:25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</row>
    <row r="521" s="1" customFormat="1" ht="15.75" customHeight="1" spans="1:25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</row>
    <row r="522" s="1" customFormat="1" ht="15.75" customHeight="1" spans="1:25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</row>
    <row r="523" s="1" customFormat="1" ht="15.75" customHeight="1" spans="1:25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</row>
    <row r="524" s="1" customFormat="1" ht="15.75" customHeight="1" spans="1:25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</row>
    <row r="525" s="1" customFormat="1" ht="15.75" customHeight="1" spans="1:25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</row>
    <row r="526" s="1" customFormat="1" ht="15.75" customHeight="1" spans="1:25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</row>
    <row r="527" s="1" customFormat="1" ht="15.75" customHeight="1" spans="1:25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</row>
    <row r="528" s="1" customFormat="1" ht="15.75" customHeight="1" spans="1:25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</row>
    <row r="529" s="1" customFormat="1" ht="15.75" customHeight="1" spans="1:25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</row>
    <row r="530" s="1" customFormat="1" ht="15.75" customHeight="1" spans="1:25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</row>
    <row r="531" s="1" customFormat="1" ht="15.75" customHeight="1" spans="1:25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</row>
    <row r="532" s="1" customFormat="1" ht="15.75" customHeight="1" spans="1:25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</row>
    <row r="533" s="1" customFormat="1" ht="15.75" customHeight="1" spans="1:25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</row>
    <row r="534" s="1" customFormat="1" ht="15.75" customHeight="1" spans="1:25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</row>
    <row r="535" s="1" customFormat="1" ht="15.75" customHeight="1" spans="1:25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</row>
    <row r="536" s="1" customFormat="1" ht="15.75" customHeight="1" spans="1:25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</row>
    <row r="537" s="1" customFormat="1" ht="15.75" customHeight="1" spans="1:25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</row>
    <row r="538" s="1" customFormat="1" ht="15.75" customHeight="1" spans="1:25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</row>
    <row r="539" s="1" customFormat="1" ht="15.75" customHeight="1" spans="1:25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</row>
    <row r="540" s="1" customFormat="1" ht="15.75" customHeight="1" spans="1:25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</row>
    <row r="541" s="1" customFormat="1" ht="15.75" customHeight="1" spans="1:25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</row>
    <row r="542" s="1" customFormat="1" ht="15.75" customHeight="1" spans="1:25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</row>
    <row r="543" s="1" customFormat="1" ht="15.75" customHeight="1" spans="1:25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</row>
    <row r="544" s="1" customFormat="1" ht="15.75" customHeight="1" spans="1:25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</row>
    <row r="545" s="1" customFormat="1" ht="15.75" customHeight="1" spans="1:25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</row>
    <row r="546" s="1" customFormat="1" ht="15.75" customHeight="1" spans="1:25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</row>
    <row r="547" s="1" customFormat="1" ht="15.75" customHeight="1" spans="1:25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</row>
    <row r="548" s="1" customFormat="1" ht="15.75" customHeight="1" spans="1:25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</row>
    <row r="549" s="1" customFormat="1" ht="15.75" customHeight="1" spans="1:25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</row>
    <row r="550" s="1" customFormat="1" ht="15.75" customHeight="1" spans="1:25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</row>
    <row r="551" s="1" customFormat="1" ht="15.75" customHeight="1" spans="1:25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</row>
    <row r="552" s="1" customFormat="1" ht="15.75" customHeight="1" spans="1:25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</row>
    <row r="553" s="1" customFormat="1" ht="15.75" customHeight="1" spans="1:25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</row>
    <row r="554" s="1" customFormat="1" ht="15.75" customHeight="1" spans="1:25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</row>
    <row r="555" s="1" customFormat="1" ht="15.75" customHeight="1" spans="1:25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</row>
    <row r="556" s="1" customFormat="1" ht="15.75" customHeight="1" spans="1:25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</row>
    <row r="557" s="1" customFormat="1" ht="15.75" customHeight="1" spans="1:25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</row>
    <row r="558" s="1" customFormat="1" ht="15.75" customHeight="1" spans="1:25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</row>
    <row r="559" s="1" customFormat="1" ht="15.75" customHeight="1" spans="1:25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</row>
    <row r="560" s="1" customFormat="1" ht="15.75" customHeight="1" spans="1:25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</row>
    <row r="561" s="1" customFormat="1" ht="15.75" customHeight="1" spans="1:25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</row>
    <row r="562" s="1" customFormat="1" ht="15.75" customHeight="1" spans="1:25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</row>
    <row r="563" s="1" customFormat="1" ht="15.75" customHeight="1" spans="1:25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</row>
    <row r="564" s="1" customFormat="1" ht="15.75" customHeight="1" spans="1:25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</row>
    <row r="565" s="1" customFormat="1" ht="15.75" customHeight="1" spans="1:25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</row>
    <row r="566" s="1" customFormat="1" ht="15.75" customHeight="1" spans="1:25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</row>
    <row r="567" s="1" customFormat="1" ht="15.75" customHeight="1" spans="1:25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</row>
    <row r="568" s="1" customFormat="1" ht="15.75" customHeight="1" spans="1:25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</row>
    <row r="569" s="1" customFormat="1" ht="15.75" customHeight="1" spans="1:25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</row>
    <row r="570" s="1" customFormat="1" ht="15.75" customHeight="1" spans="1:25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</row>
    <row r="571" s="1" customFormat="1" ht="15.75" customHeight="1" spans="1:25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</row>
    <row r="572" s="1" customFormat="1" ht="15.75" customHeight="1" spans="1:25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</row>
    <row r="573" s="1" customFormat="1" ht="15.75" customHeight="1" spans="1:25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</row>
    <row r="574" s="1" customFormat="1" ht="15.75" customHeight="1" spans="1:25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</row>
    <row r="575" s="1" customFormat="1" ht="15.75" customHeight="1" spans="1:25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</row>
    <row r="576" s="1" customFormat="1" ht="15.75" customHeight="1" spans="1:25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</row>
    <row r="577" s="1" customFormat="1" ht="15.75" customHeight="1" spans="1:25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</row>
    <row r="578" s="1" customFormat="1" ht="15.75" customHeight="1" spans="1:25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</row>
    <row r="579" s="1" customFormat="1" ht="15.75" customHeight="1" spans="1:25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</row>
    <row r="580" s="1" customFormat="1" ht="15.75" customHeight="1" spans="1:25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</row>
    <row r="581" s="1" customFormat="1" ht="15.75" customHeight="1" spans="1:25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</row>
    <row r="582" s="1" customFormat="1" ht="15.75" customHeight="1" spans="1:25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</row>
    <row r="583" s="1" customFormat="1" ht="15.75" customHeight="1" spans="1:25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</row>
    <row r="584" s="1" customFormat="1" ht="15.75" customHeight="1" spans="1:25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</row>
    <row r="585" s="1" customFormat="1" ht="15.75" customHeight="1" spans="1:25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</row>
    <row r="586" s="1" customFormat="1" ht="15.75" customHeight="1" spans="1:25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</row>
    <row r="587" s="1" customFormat="1" ht="15.75" customHeight="1" spans="1:25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</row>
    <row r="588" s="1" customFormat="1" ht="15.75" customHeight="1" spans="1:25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</row>
    <row r="589" s="1" customFormat="1" ht="15.75" customHeight="1" spans="1:25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</row>
    <row r="590" s="1" customFormat="1" ht="15.75" customHeight="1" spans="1:25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</row>
    <row r="591" s="1" customFormat="1" ht="15.75" customHeight="1" spans="1:25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</row>
    <row r="592" s="1" customFormat="1" ht="15.75" customHeight="1" spans="1:25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</row>
    <row r="593" s="1" customFormat="1" ht="15.75" customHeight="1" spans="1:25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</row>
    <row r="594" s="1" customFormat="1" ht="15.75" customHeight="1" spans="1:25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</row>
    <row r="595" s="1" customFormat="1" ht="15.75" customHeight="1" spans="1:25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</row>
    <row r="596" s="1" customFormat="1" ht="15.75" customHeight="1" spans="1:25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</row>
    <row r="597" s="1" customFormat="1" ht="15.75" customHeight="1" spans="1:25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</row>
    <row r="598" s="1" customFormat="1" ht="15.75" customHeight="1" spans="1:25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</row>
    <row r="599" s="1" customFormat="1" ht="15.75" customHeight="1" spans="1:25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</row>
    <row r="600" s="1" customFormat="1" ht="15.75" customHeight="1" spans="1:25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</row>
    <row r="601" s="1" customFormat="1" ht="15.75" customHeight="1" spans="1:25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</row>
    <row r="602" s="1" customFormat="1" ht="15.75" customHeight="1" spans="1:25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</row>
    <row r="603" s="1" customFormat="1" ht="15.75" customHeight="1" spans="1:25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</row>
    <row r="604" s="1" customFormat="1" ht="15.75" customHeight="1" spans="1:25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</row>
    <row r="605" s="1" customFormat="1" ht="15.75" customHeight="1" spans="1:25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</row>
    <row r="606" s="1" customFormat="1" ht="15.75" customHeight="1" spans="1:25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</row>
    <row r="607" s="1" customFormat="1" ht="15.75" customHeight="1" spans="1:25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</row>
    <row r="608" s="1" customFormat="1" ht="15.75" customHeight="1" spans="1:25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</row>
    <row r="609" s="1" customFormat="1" ht="15.75" customHeight="1" spans="1:25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</row>
    <row r="610" s="1" customFormat="1" ht="15.75" customHeight="1" spans="1:25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</row>
    <row r="611" s="1" customFormat="1" ht="15.75" customHeight="1" spans="1:25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</row>
    <row r="612" s="1" customFormat="1" ht="15.75" customHeight="1" spans="1:25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</row>
    <row r="613" s="1" customFormat="1" ht="15.75" customHeight="1" spans="1:25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</row>
    <row r="614" s="1" customFormat="1" ht="15.75" customHeight="1" spans="1:25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</row>
    <row r="615" s="1" customFormat="1" ht="15.75" customHeight="1" spans="1:25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</row>
    <row r="616" s="1" customFormat="1" ht="15.75" customHeight="1" spans="1:25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</row>
    <row r="617" s="1" customFormat="1" ht="15.75" customHeight="1" spans="1:25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</row>
    <row r="618" s="1" customFormat="1" ht="15.75" customHeight="1" spans="1:25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</row>
    <row r="619" s="1" customFormat="1" ht="15.75" customHeight="1" spans="1:25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</row>
    <row r="620" s="1" customFormat="1" ht="15.75" customHeight="1" spans="1:25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</row>
    <row r="621" s="1" customFormat="1" ht="15.75" customHeight="1" spans="1:25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</row>
    <row r="622" s="1" customFormat="1" ht="15.75" customHeight="1" spans="1:25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</row>
    <row r="623" s="1" customFormat="1" ht="15.75" customHeight="1" spans="1:25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</row>
    <row r="624" s="1" customFormat="1" ht="15.75" customHeight="1" spans="1:25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</row>
    <row r="625" s="1" customFormat="1" ht="15.75" customHeight="1" spans="1:25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</row>
    <row r="626" s="1" customFormat="1" ht="15.75" customHeight="1" spans="1:25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</row>
    <row r="627" s="1" customFormat="1" ht="15.75" customHeight="1" spans="1:25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</row>
    <row r="628" s="1" customFormat="1" ht="15.75" customHeight="1" spans="1:25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</row>
    <row r="629" s="1" customFormat="1" ht="15.75" customHeight="1" spans="1:25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</row>
    <row r="630" s="1" customFormat="1" ht="15.75" customHeight="1" spans="1:25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</row>
    <row r="631" s="1" customFormat="1" ht="15.75" customHeight="1" spans="1:25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</row>
    <row r="632" s="1" customFormat="1" ht="15.75" customHeight="1" spans="1:25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</row>
    <row r="633" s="1" customFormat="1" ht="15.75" customHeight="1" spans="1:25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</row>
    <row r="634" s="1" customFormat="1" ht="15.75" customHeight="1" spans="1:25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</row>
    <row r="635" s="1" customFormat="1" ht="15.75" customHeight="1" spans="1:25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</row>
    <row r="636" s="1" customFormat="1" ht="15.75" customHeight="1" spans="1:25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</row>
    <row r="637" s="1" customFormat="1" ht="15.75" customHeight="1" spans="1:25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</row>
    <row r="638" s="1" customFormat="1" ht="15.75" customHeight="1" spans="1:25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</row>
    <row r="639" s="1" customFormat="1" ht="15.75" customHeight="1" spans="1:25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</row>
    <row r="640" s="1" customFormat="1" ht="15.75" customHeight="1" spans="1:25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</row>
    <row r="641" s="1" customFormat="1" ht="15.75" customHeight="1" spans="1:25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</row>
    <row r="642" s="1" customFormat="1" ht="15.75" customHeight="1" spans="1:25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</row>
    <row r="643" s="1" customFormat="1" ht="15.75" customHeight="1" spans="1:25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</row>
    <row r="644" s="1" customFormat="1" ht="15.75" customHeight="1" spans="1:25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</row>
    <row r="645" s="1" customFormat="1" ht="15.75" customHeight="1" spans="1:25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</row>
    <row r="646" s="1" customFormat="1" ht="15.75" customHeight="1" spans="1:25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</row>
    <row r="647" s="1" customFormat="1" ht="15.75" customHeight="1" spans="1:25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</row>
    <row r="648" s="1" customFormat="1" ht="15.75" customHeight="1" spans="1:25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</row>
    <row r="649" s="1" customFormat="1" ht="15.75" customHeight="1" spans="1:25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</row>
    <row r="650" s="1" customFormat="1" ht="15.75" customHeight="1" spans="1:25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</row>
    <row r="651" s="1" customFormat="1" ht="15.75" customHeight="1" spans="1:25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</row>
    <row r="652" s="1" customFormat="1" ht="15.75" customHeight="1" spans="1:25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</row>
    <row r="653" s="1" customFormat="1" ht="15.75" customHeight="1" spans="1:25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</row>
    <row r="654" s="1" customFormat="1" ht="15.75" customHeight="1" spans="1:25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</row>
    <row r="655" s="1" customFormat="1" ht="15.75" customHeight="1" spans="1:25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</row>
    <row r="656" s="1" customFormat="1" ht="15.75" customHeight="1" spans="1:25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</row>
    <row r="657" s="1" customFormat="1" ht="15.75" customHeight="1" spans="1:25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</row>
    <row r="658" s="1" customFormat="1" ht="15.75" customHeight="1" spans="1:25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</row>
    <row r="659" s="1" customFormat="1" ht="15.75" customHeight="1" spans="1:25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</row>
    <row r="660" s="1" customFormat="1" ht="15.75" customHeight="1" spans="1:25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</row>
    <row r="661" s="1" customFormat="1" ht="15.75" customHeight="1" spans="1:25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</row>
    <row r="662" s="1" customFormat="1" ht="15.75" customHeight="1" spans="1:25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</row>
    <row r="663" s="1" customFormat="1" ht="15.75" customHeight="1" spans="1:25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</row>
    <row r="664" s="1" customFormat="1" ht="15.75" customHeight="1" spans="1:25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</row>
    <row r="665" s="1" customFormat="1" ht="15.75" customHeight="1" spans="1:25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</row>
    <row r="666" s="1" customFormat="1" ht="15.75" customHeight="1" spans="1:25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</row>
    <row r="667" s="1" customFormat="1" ht="15.75" customHeight="1" spans="1:25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</row>
    <row r="668" s="1" customFormat="1" ht="15.75" customHeight="1" spans="1:25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</row>
    <row r="669" s="1" customFormat="1" ht="15.75" customHeight="1" spans="1:25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</row>
    <row r="670" s="1" customFormat="1" ht="15.75" customHeight="1" spans="1:25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</row>
    <row r="671" s="1" customFormat="1" ht="15.75" customHeight="1" spans="1:25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</row>
    <row r="672" s="1" customFormat="1" ht="15.75" customHeight="1" spans="1:25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</row>
    <row r="673" s="1" customFormat="1" ht="15.75" customHeight="1" spans="1:25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</row>
    <row r="674" s="1" customFormat="1" ht="15.75" customHeight="1" spans="1:25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</row>
    <row r="675" s="1" customFormat="1" ht="15.75" customHeight="1" spans="1:25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</row>
    <row r="676" s="1" customFormat="1" ht="15.75" customHeight="1" spans="1:25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</row>
    <row r="677" s="1" customFormat="1" ht="15.75" customHeight="1" spans="1:25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</row>
    <row r="678" s="1" customFormat="1" ht="15.75" customHeight="1" spans="1:25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</row>
    <row r="679" s="1" customFormat="1" ht="15.75" customHeight="1" spans="1:25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</row>
    <row r="680" s="1" customFormat="1" ht="15.75" customHeight="1" spans="1:25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</row>
    <row r="681" s="1" customFormat="1" ht="15.75" customHeight="1" spans="1:25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</row>
    <row r="682" s="1" customFormat="1" ht="15.75" customHeight="1" spans="1:25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</row>
    <row r="683" s="1" customFormat="1" ht="15.75" customHeight="1" spans="1:25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</row>
    <row r="684" s="1" customFormat="1" ht="15.75" customHeight="1" spans="1:25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</row>
    <row r="685" s="1" customFormat="1" ht="15.75" customHeight="1" spans="1:25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</row>
    <row r="686" s="1" customFormat="1" ht="15.75" customHeight="1" spans="1:25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</row>
    <row r="687" s="1" customFormat="1" ht="15.75" customHeight="1" spans="1:25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</row>
    <row r="688" s="1" customFormat="1" ht="15.75" customHeight="1" spans="1:25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</row>
    <row r="689" s="1" customFormat="1" ht="15.75" customHeight="1" spans="1:25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</row>
    <row r="690" s="1" customFormat="1" ht="15.75" customHeight="1" spans="1:25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</row>
    <row r="691" s="1" customFormat="1" ht="15.75" customHeight="1" spans="1:25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</row>
    <row r="692" s="1" customFormat="1" ht="15.75" customHeight="1" spans="1:25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</row>
    <row r="693" s="1" customFormat="1" ht="15.75" customHeight="1" spans="1:25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</row>
    <row r="694" s="1" customFormat="1" ht="15.75" customHeight="1" spans="1:25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</row>
    <row r="695" s="1" customFormat="1" ht="15.75" customHeight="1" spans="1:25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</row>
    <row r="696" s="1" customFormat="1" ht="15.75" customHeight="1" spans="1:25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</row>
    <row r="697" s="1" customFormat="1" ht="15.75" customHeight="1" spans="1:25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</row>
    <row r="698" s="1" customFormat="1" ht="15.75" customHeight="1" spans="1:25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</row>
    <row r="699" s="1" customFormat="1" ht="15.75" customHeight="1" spans="1:25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</row>
    <row r="700" s="1" customFormat="1" ht="15.75" customHeight="1" spans="1:25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</row>
    <row r="701" s="1" customFormat="1" ht="15.75" customHeight="1" spans="1:25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</row>
    <row r="702" s="1" customFormat="1" ht="15.75" customHeight="1" spans="1:25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</row>
    <row r="703" s="1" customFormat="1" ht="15.75" customHeight="1" spans="1:25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</row>
    <row r="704" s="1" customFormat="1" ht="15.75" customHeight="1" spans="1:25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</row>
    <row r="705" s="1" customFormat="1" ht="15.75" customHeight="1" spans="1:25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</row>
    <row r="706" s="1" customFormat="1" ht="15.75" customHeight="1" spans="1:25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</row>
    <row r="707" s="1" customFormat="1" ht="15.75" customHeight="1" spans="1:25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</row>
    <row r="708" s="1" customFormat="1" ht="15.75" customHeight="1" spans="1:25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</row>
    <row r="709" s="1" customFormat="1" ht="15.75" customHeight="1" spans="1:25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</row>
    <row r="710" s="1" customFormat="1" ht="15.75" customHeight="1" spans="1:25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</row>
    <row r="711" s="1" customFormat="1" ht="15.75" customHeight="1" spans="1:25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</row>
    <row r="712" s="1" customFormat="1" ht="15.75" customHeight="1" spans="1:25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</row>
    <row r="713" s="1" customFormat="1" ht="15.75" customHeight="1" spans="1:25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</row>
    <row r="714" s="1" customFormat="1" ht="15.75" customHeight="1" spans="1:25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</row>
    <row r="715" s="1" customFormat="1" ht="15.75" customHeight="1" spans="1:25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</row>
    <row r="716" s="1" customFormat="1" ht="15.75" customHeight="1" spans="1:25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</row>
    <row r="717" s="1" customFormat="1" ht="15.75" customHeight="1" spans="1:25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</row>
    <row r="718" s="1" customFormat="1" ht="15.75" customHeight="1" spans="1:25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</row>
    <row r="719" s="1" customFormat="1" ht="15.75" customHeight="1" spans="1:25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</row>
    <row r="720" s="1" customFormat="1" ht="15.75" customHeight="1" spans="1:25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</row>
    <row r="721" s="1" customFormat="1" ht="15.75" customHeight="1" spans="1:25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</row>
    <row r="722" s="1" customFormat="1" ht="15.75" customHeight="1" spans="1:25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</row>
    <row r="723" s="1" customFormat="1" ht="15.75" customHeight="1" spans="1:25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</row>
    <row r="724" s="1" customFormat="1" ht="15.75" customHeight="1" spans="1:25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</row>
    <row r="725" s="1" customFormat="1" ht="15.75" customHeight="1" spans="1:25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</row>
    <row r="726" s="1" customFormat="1" ht="15.75" customHeight="1" spans="1:25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</row>
    <row r="727" s="1" customFormat="1" ht="15.75" customHeight="1" spans="1:25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</row>
    <row r="728" s="1" customFormat="1" ht="15.75" customHeight="1" spans="1:25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</row>
    <row r="729" s="1" customFormat="1" ht="15.75" customHeight="1" spans="1:25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</row>
    <row r="730" s="1" customFormat="1" ht="15.75" customHeight="1" spans="1:25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</row>
    <row r="731" s="1" customFormat="1" ht="15.75" customHeight="1" spans="1:25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</row>
    <row r="732" s="1" customFormat="1" ht="15.75" customHeight="1" spans="1:25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</row>
    <row r="733" s="1" customFormat="1" ht="15.75" customHeight="1" spans="1:25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</row>
    <row r="734" s="1" customFormat="1" ht="15.75" customHeight="1" spans="1:25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</row>
    <row r="735" s="1" customFormat="1" ht="15.75" customHeight="1" spans="1:25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</row>
    <row r="736" s="1" customFormat="1" ht="15.75" customHeight="1" spans="1:25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</row>
    <row r="737" s="1" customFormat="1" ht="15.75" customHeight="1" spans="1:25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</row>
    <row r="738" s="1" customFormat="1" ht="15.75" customHeight="1" spans="1:25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</row>
    <row r="739" s="1" customFormat="1" ht="15.75" customHeight="1" spans="1:25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</row>
    <row r="740" s="1" customFormat="1" ht="15.75" customHeight="1" spans="1:25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</row>
    <row r="741" s="1" customFormat="1" ht="15.75" customHeight="1" spans="1:25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</row>
    <row r="742" s="1" customFormat="1" ht="15.75" customHeight="1" spans="1:25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</row>
    <row r="743" s="1" customFormat="1" ht="15.75" customHeight="1" spans="1:25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</row>
    <row r="744" s="1" customFormat="1" ht="15.75" customHeight="1" spans="1:25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</row>
    <row r="745" s="1" customFormat="1" ht="15.75" customHeight="1" spans="1:25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</row>
    <row r="746" s="1" customFormat="1" ht="15.75" customHeight="1" spans="1:25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</row>
    <row r="747" s="1" customFormat="1" ht="15.75" customHeight="1" spans="1:25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</row>
    <row r="748" s="1" customFormat="1" ht="15.75" customHeight="1" spans="1:25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</row>
    <row r="749" s="1" customFormat="1" ht="15.75" customHeight="1" spans="1:25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</row>
    <row r="750" s="1" customFormat="1" ht="15.75" customHeight="1" spans="1:25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</row>
    <row r="751" s="1" customFormat="1" ht="15.75" customHeight="1" spans="1:25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</row>
    <row r="752" s="1" customFormat="1" ht="15.75" customHeight="1" spans="1:25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</row>
    <row r="753" s="1" customFormat="1" ht="15.75" customHeight="1" spans="1:25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</row>
    <row r="754" s="1" customFormat="1" ht="15.75" customHeight="1" spans="1:25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</row>
    <row r="755" s="1" customFormat="1" ht="15.75" customHeight="1" spans="1:25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</row>
    <row r="756" s="1" customFormat="1" ht="15.75" customHeight="1" spans="1:25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</row>
    <row r="757" s="1" customFormat="1" ht="15.75" customHeight="1" spans="1:25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</row>
    <row r="758" s="1" customFormat="1" ht="15.75" customHeight="1" spans="1:25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</row>
    <row r="759" s="1" customFormat="1" ht="15.75" customHeight="1" spans="1:25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</row>
    <row r="760" s="1" customFormat="1" ht="15.75" customHeight="1" spans="1:25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</row>
    <row r="761" s="1" customFormat="1" ht="15.75" customHeight="1" spans="1:25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</row>
    <row r="762" s="1" customFormat="1" ht="15.75" customHeight="1" spans="1:25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</row>
    <row r="763" s="1" customFormat="1" ht="15.75" customHeight="1" spans="1:25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</row>
    <row r="764" s="1" customFormat="1" ht="15.75" customHeight="1" spans="1:25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</row>
    <row r="765" s="1" customFormat="1" ht="15.75" customHeight="1" spans="1:25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</row>
    <row r="766" s="1" customFormat="1" ht="15.75" customHeight="1" spans="1:25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</row>
    <row r="767" s="1" customFormat="1" ht="15.75" customHeight="1" spans="1:25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</row>
    <row r="768" s="1" customFormat="1" ht="15.75" customHeight="1" spans="1:25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</row>
    <row r="769" s="1" customFormat="1" ht="15.75" customHeight="1" spans="1:25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</row>
    <row r="770" s="1" customFormat="1" ht="15.75" customHeight="1" spans="1:25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</row>
    <row r="771" s="1" customFormat="1" ht="15.75" customHeight="1" spans="1:25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</row>
    <row r="772" s="1" customFormat="1" ht="15.75" customHeight="1" spans="1:25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</row>
    <row r="773" s="1" customFormat="1" ht="15.75" customHeight="1" spans="1:25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</row>
    <row r="774" s="1" customFormat="1" ht="15.75" customHeight="1" spans="1:25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</row>
    <row r="775" s="1" customFormat="1" ht="15.75" customHeight="1" spans="1:25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</row>
    <row r="776" s="1" customFormat="1" ht="15.75" customHeight="1" spans="1:25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</row>
    <row r="777" s="1" customFormat="1" ht="15.75" customHeight="1" spans="1:25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</row>
    <row r="778" s="1" customFormat="1" ht="15.75" customHeight="1" spans="1:25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</row>
    <row r="779" s="1" customFormat="1" ht="15.75" customHeight="1" spans="1:25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</row>
    <row r="780" s="1" customFormat="1" ht="15.75" customHeight="1" spans="1:25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</row>
    <row r="781" s="1" customFormat="1" ht="15.75" customHeight="1" spans="1:25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</row>
    <row r="782" s="1" customFormat="1" ht="15.75" customHeight="1" spans="1:25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</row>
    <row r="783" s="1" customFormat="1" ht="15.75" customHeight="1" spans="1:25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</row>
    <row r="784" s="1" customFormat="1" ht="15.75" customHeight="1" spans="1:25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</row>
    <row r="785" s="1" customFormat="1" ht="15.75" customHeight="1" spans="1:25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</row>
    <row r="786" s="1" customFormat="1" ht="15.75" customHeight="1" spans="1:25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</row>
    <row r="787" s="1" customFormat="1" ht="15.75" customHeight="1" spans="1:25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</row>
    <row r="788" s="1" customFormat="1" ht="15.75" customHeight="1" spans="1:25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</row>
    <row r="789" s="1" customFormat="1" ht="15.75" customHeight="1" spans="1:25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</row>
    <row r="790" s="1" customFormat="1" ht="15.75" customHeight="1" spans="1:25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</row>
    <row r="791" s="1" customFormat="1" ht="15.75" customHeight="1" spans="1:25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</row>
    <row r="792" s="1" customFormat="1" ht="15.75" customHeight="1" spans="1:25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</row>
    <row r="793" s="1" customFormat="1" ht="15.75" customHeight="1" spans="1:25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</row>
    <row r="794" s="1" customFormat="1" ht="15.75" customHeight="1" spans="1:25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</row>
    <row r="795" s="1" customFormat="1" ht="15.75" customHeight="1" spans="1:25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</row>
    <row r="796" s="1" customFormat="1" ht="15.75" customHeight="1" spans="1:25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</row>
    <row r="797" s="1" customFormat="1" ht="15.75" customHeight="1" spans="1:25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</row>
    <row r="798" s="1" customFormat="1" ht="15.75" customHeight="1" spans="1:25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</row>
    <row r="799" s="1" customFormat="1" ht="15.75" customHeight="1" spans="1:25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</row>
    <row r="800" s="1" customFormat="1" ht="15.75" customHeight="1" spans="1:25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</row>
    <row r="801" s="1" customFormat="1" ht="15.75" customHeight="1" spans="1:25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</row>
    <row r="802" s="1" customFormat="1" ht="15.75" customHeight="1" spans="1:25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</row>
    <row r="803" s="1" customFormat="1" ht="15.75" customHeight="1" spans="1:25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</row>
    <row r="804" s="1" customFormat="1" ht="15.75" customHeight="1" spans="1:25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</row>
    <row r="805" s="1" customFormat="1" ht="15.75" customHeight="1" spans="1:25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</row>
    <row r="806" s="1" customFormat="1" ht="15.75" customHeight="1" spans="1:25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</row>
    <row r="807" s="1" customFormat="1" ht="15.75" customHeight="1" spans="1:25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</row>
    <row r="808" s="1" customFormat="1" ht="15.75" customHeight="1" spans="1:25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</row>
    <row r="809" s="1" customFormat="1" ht="15.75" customHeight="1" spans="1:25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</row>
    <row r="810" s="1" customFormat="1" ht="15.75" customHeight="1" spans="1:25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</row>
    <row r="811" s="1" customFormat="1" ht="15.75" customHeight="1" spans="1:25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</row>
    <row r="812" s="1" customFormat="1" ht="15.75" customHeight="1" spans="1:25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</row>
    <row r="813" s="1" customFormat="1" ht="15.75" customHeight="1" spans="1:25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</row>
    <row r="814" s="1" customFormat="1" ht="15.75" customHeight="1" spans="1:25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</row>
    <row r="815" s="1" customFormat="1" ht="15.75" customHeight="1" spans="1:25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</row>
    <row r="816" s="1" customFormat="1" ht="15.75" customHeight="1" spans="1:25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</row>
    <row r="817" s="1" customFormat="1" ht="15.75" customHeight="1" spans="1:25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</row>
    <row r="818" s="1" customFormat="1" ht="15.75" customHeight="1" spans="1:25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</row>
    <row r="819" s="1" customFormat="1" ht="15.75" customHeight="1" spans="1:25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</row>
    <row r="820" s="1" customFormat="1" ht="15.75" customHeight="1" spans="1:25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</row>
    <row r="821" s="1" customFormat="1" ht="15.75" customHeight="1" spans="1:25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</row>
    <row r="822" s="1" customFormat="1" ht="15.75" customHeight="1" spans="1:25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</row>
    <row r="823" s="1" customFormat="1" ht="15.75" customHeight="1" spans="1:25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</row>
    <row r="824" s="1" customFormat="1" ht="15.75" customHeight="1" spans="1:25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</row>
    <row r="825" s="1" customFormat="1" ht="15.75" customHeight="1" spans="1:25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</row>
    <row r="826" s="1" customFormat="1" ht="15.75" customHeight="1" spans="1:25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</row>
    <row r="827" s="1" customFormat="1" ht="15.75" customHeight="1" spans="1:25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</row>
    <row r="828" s="1" customFormat="1" ht="15.75" customHeight="1" spans="1:25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</row>
    <row r="829" s="1" customFormat="1" ht="15.75" customHeight="1" spans="1:25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</row>
    <row r="830" s="1" customFormat="1" ht="15.75" customHeight="1" spans="1:25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</row>
    <row r="831" s="1" customFormat="1" ht="15.75" customHeight="1" spans="1:25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</row>
    <row r="832" s="1" customFormat="1" ht="15.75" customHeight="1" spans="1:25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</row>
    <row r="833" s="1" customFormat="1" ht="15.75" customHeight="1" spans="1:25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</row>
    <row r="834" s="1" customFormat="1" ht="15.75" customHeight="1" spans="1:25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</row>
    <row r="835" s="1" customFormat="1" ht="15.75" customHeight="1" spans="1:25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</row>
    <row r="836" s="1" customFormat="1" ht="15.75" customHeight="1" spans="1:25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</row>
    <row r="837" s="1" customFormat="1" ht="15.75" customHeight="1" spans="1:25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</row>
    <row r="838" s="1" customFormat="1" ht="15.75" customHeight="1" spans="1:25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</row>
    <row r="839" s="1" customFormat="1" ht="15.75" customHeight="1" spans="1:25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</row>
    <row r="840" s="1" customFormat="1" ht="15.75" customHeight="1" spans="1:25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</row>
    <row r="841" s="1" customFormat="1" ht="15.75" customHeight="1" spans="1:25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</row>
    <row r="842" s="1" customFormat="1" ht="15.75" customHeight="1" spans="1:25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</row>
    <row r="843" s="1" customFormat="1" ht="15.75" customHeight="1" spans="1:25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</row>
    <row r="844" s="1" customFormat="1" ht="15.75" customHeight="1" spans="1:25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</row>
    <row r="845" s="1" customFormat="1" ht="15.75" customHeight="1" spans="1:25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</row>
    <row r="846" s="1" customFormat="1" ht="15.75" customHeight="1" spans="1:25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</row>
    <row r="847" s="1" customFormat="1" ht="15.75" customHeight="1" spans="1:25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</row>
    <row r="848" s="1" customFormat="1" ht="15.75" customHeight="1" spans="1:25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</row>
    <row r="849" s="1" customFormat="1" ht="15.75" customHeight="1" spans="1:25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</row>
    <row r="850" s="1" customFormat="1" ht="15.75" customHeight="1" spans="1:25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</row>
    <row r="851" s="1" customFormat="1" ht="15.75" customHeight="1" spans="1:25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</row>
    <row r="852" s="1" customFormat="1" ht="15.75" customHeight="1" spans="1:25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</row>
    <row r="853" s="1" customFormat="1" ht="15.75" customHeight="1" spans="1:25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</row>
    <row r="854" s="1" customFormat="1" ht="15.75" customHeight="1" spans="1:25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</row>
    <row r="855" s="1" customFormat="1" ht="15.75" customHeight="1" spans="1:25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</row>
    <row r="856" s="1" customFormat="1" ht="15.75" customHeight="1" spans="1:25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</row>
    <row r="857" s="1" customFormat="1" ht="15.75" customHeight="1" spans="1:25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</row>
    <row r="858" s="1" customFormat="1" ht="15.75" customHeight="1" spans="1:25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</row>
    <row r="859" s="1" customFormat="1" ht="15.75" customHeight="1" spans="1:25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</row>
    <row r="860" s="1" customFormat="1" ht="15.75" customHeight="1" spans="1:25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</row>
    <row r="861" s="1" customFormat="1" ht="15.75" customHeight="1" spans="1:25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</row>
    <row r="862" s="1" customFormat="1" ht="15.75" customHeight="1" spans="1:25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</row>
    <row r="863" s="1" customFormat="1" ht="15.75" customHeight="1" spans="1:25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</row>
    <row r="864" s="1" customFormat="1" ht="15.75" customHeight="1" spans="1:25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</row>
    <row r="865" s="1" customFormat="1" ht="15.75" customHeight="1" spans="1:25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</row>
    <row r="866" s="1" customFormat="1" ht="15.75" customHeight="1" spans="1:25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</row>
    <row r="867" s="1" customFormat="1" ht="15.75" customHeight="1" spans="1:25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</row>
    <row r="868" s="1" customFormat="1" ht="15.75" customHeight="1" spans="1:25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</row>
    <row r="869" s="1" customFormat="1" ht="15.75" customHeight="1" spans="1:25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</row>
    <row r="870" s="1" customFormat="1" ht="15.75" customHeight="1" spans="1:25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</row>
    <row r="871" s="1" customFormat="1" ht="15.75" customHeight="1" spans="1:25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</row>
    <row r="872" s="1" customFormat="1" ht="15.75" customHeight="1" spans="1:25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</row>
    <row r="873" s="1" customFormat="1" ht="15.75" customHeight="1" spans="1:25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</row>
    <row r="874" s="1" customFormat="1" ht="15.75" customHeight="1" spans="1:25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</row>
    <row r="875" s="1" customFormat="1" ht="15.75" customHeight="1" spans="1:25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</row>
    <row r="876" s="1" customFormat="1" ht="15.75" customHeight="1" spans="1:25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</row>
    <row r="877" s="1" customFormat="1" ht="15.75" customHeight="1" spans="1:25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</row>
    <row r="878" s="1" customFormat="1" ht="15.75" customHeight="1" spans="1:25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</row>
    <row r="879" s="1" customFormat="1" ht="15.75" customHeight="1" spans="1:25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</row>
    <row r="880" s="1" customFormat="1" ht="15.75" customHeight="1" spans="1:25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</row>
    <row r="881" s="1" customFormat="1" ht="15.75" customHeight="1" spans="1:25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</row>
    <row r="882" s="1" customFormat="1" ht="15.75" customHeight="1" spans="1:25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</row>
    <row r="883" s="1" customFormat="1" ht="15.75" customHeight="1" spans="1:25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</row>
    <row r="884" s="1" customFormat="1" ht="15.75" customHeight="1" spans="1:25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</row>
    <row r="885" s="1" customFormat="1" ht="15.75" customHeight="1" spans="1:25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</row>
    <row r="886" s="1" customFormat="1" ht="15.75" customHeight="1" spans="1:25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</row>
    <row r="887" s="1" customFormat="1" ht="15.75" customHeight="1" spans="1:25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</row>
    <row r="888" s="1" customFormat="1" ht="15.75" customHeight="1" spans="1:25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</row>
    <row r="889" s="1" customFormat="1" ht="15.75" customHeight="1" spans="1:25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</row>
    <row r="890" s="1" customFormat="1" ht="15.75" customHeight="1" spans="1:25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</row>
    <row r="891" s="1" customFormat="1" ht="15.75" customHeight="1" spans="1:25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</row>
    <row r="892" s="1" customFormat="1" ht="15.75" customHeight="1" spans="1:25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</row>
    <row r="893" s="1" customFormat="1" ht="15.75" customHeight="1" spans="1:25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</row>
    <row r="894" s="1" customFormat="1" ht="15.75" customHeight="1" spans="1:25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</row>
    <row r="895" s="1" customFormat="1" ht="15.75" customHeight="1" spans="1:25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</row>
    <row r="896" s="1" customFormat="1" ht="15.75" customHeight="1" spans="1:25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</row>
    <row r="897" s="1" customFormat="1" ht="15.75" customHeight="1" spans="1:25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</row>
    <row r="898" s="1" customFormat="1" ht="15.75" customHeight="1" spans="1:25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</row>
    <row r="899" s="1" customFormat="1" ht="15.75" customHeight="1" spans="1:25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</row>
    <row r="900" s="1" customFormat="1" ht="15.75" customHeight="1" spans="1:25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</row>
    <row r="901" s="1" customFormat="1" ht="15.75" customHeight="1" spans="1:25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</row>
    <row r="902" s="1" customFormat="1" ht="15.75" customHeight="1" spans="1:25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</row>
    <row r="903" s="1" customFormat="1" ht="15.75" customHeight="1" spans="1:25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</row>
    <row r="904" s="1" customFormat="1" ht="15.75" customHeight="1" spans="1:25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</row>
    <row r="905" s="1" customFormat="1" ht="15.75" customHeight="1" spans="1:25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</row>
    <row r="906" s="1" customFormat="1" ht="15.75" customHeight="1" spans="1:25">
      <c r="A906" s="107"/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</row>
    <row r="907" s="1" customFormat="1" ht="15.75" customHeight="1" spans="1:25">
      <c r="A907" s="107"/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</row>
    <row r="908" s="1" customFormat="1" ht="15.75" customHeight="1" spans="1:25">
      <c r="A908" s="107"/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</row>
    <row r="909" s="1" customFormat="1" ht="15.75" customHeight="1" spans="1:25">
      <c r="A909" s="107"/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</row>
    <row r="910" s="1" customFormat="1" ht="15.75" customHeight="1" spans="1:25">
      <c r="A910" s="107"/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</row>
    <row r="911" s="1" customFormat="1" ht="15.75" customHeight="1" spans="1:25">
      <c r="A911" s="107"/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</row>
    <row r="912" s="1" customFormat="1" ht="15.75" customHeight="1" spans="1:25">
      <c r="A912" s="107"/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</row>
    <row r="913" s="1" customFormat="1" ht="15.75" customHeight="1" spans="1:25">
      <c r="A913" s="107"/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</row>
    <row r="914" s="1" customFormat="1" ht="15.75" customHeight="1" spans="1:25">
      <c r="A914" s="107"/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</row>
    <row r="915" s="1" customFormat="1" ht="15.75" customHeight="1" spans="1:25">
      <c r="A915" s="107"/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</row>
    <row r="916" s="1" customFormat="1" ht="15.75" customHeight="1" spans="1:25">
      <c r="A916" s="107"/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</row>
    <row r="917" s="1" customFormat="1" ht="15.75" customHeight="1" spans="1:25">
      <c r="A917" s="107"/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</row>
    <row r="918" s="1" customFormat="1" ht="15.75" customHeight="1" spans="1:25">
      <c r="A918" s="107"/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</row>
    <row r="919" s="1" customFormat="1" ht="15.75" customHeight="1" spans="1:25">
      <c r="A919" s="107"/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</row>
    <row r="920" s="1" customFormat="1" ht="15.75" customHeight="1" spans="1:25">
      <c r="A920" s="107"/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</row>
    <row r="921" s="1" customFormat="1" ht="15.75" customHeight="1" spans="1:25">
      <c r="A921" s="107"/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</row>
    <row r="922" s="1" customFormat="1" ht="15.75" customHeight="1" spans="1:25">
      <c r="A922" s="107"/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</row>
    <row r="923" s="1" customFormat="1" ht="15.75" customHeight="1" spans="1:25">
      <c r="A923" s="107"/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</row>
    <row r="924" s="1" customFormat="1" ht="15.75" customHeight="1" spans="1:25">
      <c r="A924" s="107"/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</row>
    <row r="925" s="1" customFormat="1" ht="15.75" customHeight="1" spans="1:25">
      <c r="A925" s="107"/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</row>
    <row r="926" s="1" customFormat="1" ht="15.75" customHeight="1" spans="1:25">
      <c r="A926" s="107"/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</row>
    <row r="927" s="1" customFormat="1" ht="15.75" customHeight="1" spans="1:25">
      <c r="A927" s="107"/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U927" s="107"/>
      <c r="V927" s="107"/>
      <c r="W927" s="107"/>
      <c r="X927" s="107"/>
      <c r="Y927" s="107"/>
    </row>
  </sheetData>
  <mergeCells count="39">
    <mergeCell ref="A1:H1"/>
    <mergeCell ref="I1:L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L13"/>
    <mergeCell ref="A16:E16"/>
    <mergeCell ref="A17:E17"/>
    <mergeCell ref="A18:E18"/>
    <mergeCell ref="A19:E19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1:E31"/>
    <mergeCell ref="A32:E32"/>
    <mergeCell ref="A33:E33"/>
    <mergeCell ref="A34:E34"/>
    <mergeCell ref="A35:E35"/>
    <mergeCell ref="A36:E36"/>
    <mergeCell ref="G7:G8"/>
    <mergeCell ref="H7:H8"/>
    <mergeCell ref="I7:I8"/>
    <mergeCell ref="J7:J8"/>
    <mergeCell ref="K7:K8"/>
    <mergeCell ref="L7:L8"/>
    <mergeCell ref="H2:L6"/>
    <mergeCell ref="A7:E8"/>
  </mergeCells>
  <conditionalFormatting sqref="M13">
    <cfRule type="notContainsBlanks" dxfId="0" priority="20">
      <formula>LEN(TRIM(M13))&gt;0</formula>
    </cfRule>
  </conditionalFormatting>
  <conditionalFormatting sqref="M17">
    <cfRule type="notContainsBlanks" dxfId="0" priority="17">
      <formula>LEN(TRIM(M17))&gt;0</formula>
    </cfRule>
  </conditionalFormatting>
  <conditionalFormatting sqref="M20">
    <cfRule type="notContainsBlanks" dxfId="0" priority="16">
      <formula>LEN(TRIM(M20))&gt;0</formula>
    </cfRule>
  </conditionalFormatting>
  <conditionalFormatting sqref="G25">
    <cfRule type="notContainsBlanks" dxfId="0" priority="15">
      <formula>LEN(TRIM(G25))&gt;0</formula>
    </cfRule>
  </conditionalFormatting>
  <conditionalFormatting sqref="G26">
    <cfRule type="notContainsBlanks" dxfId="0" priority="14">
      <formula>LEN(TRIM(G26))&gt;0</formula>
    </cfRule>
  </conditionalFormatting>
  <conditionalFormatting sqref="G27">
    <cfRule type="notContainsBlanks" dxfId="0" priority="13">
      <formula>LEN(TRIM(G27))&gt;0</formula>
    </cfRule>
  </conditionalFormatting>
  <conditionalFormatting sqref="G28">
    <cfRule type="notContainsBlanks" dxfId="0" priority="12">
      <formula>LEN(TRIM(G28))&gt;0</formula>
    </cfRule>
  </conditionalFormatting>
  <conditionalFormatting sqref="G29">
    <cfRule type="notContainsBlanks" dxfId="0" priority="11">
      <formula>LEN(TRIM(G29))&gt;0</formula>
    </cfRule>
  </conditionalFormatting>
  <conditionalFormatting sqref="M30">
    <cfRule type="notContainsBlanks" dxfId="0" priority="10">
      <formula>LEN(TRIM(M30))&gt;0</formula>
    </cfRule>
  </conditionalFormatting>
  <conditionalFormatting sqref="G31">
    <cfRule type="notContainsBlanks" dxfId="0" priority="8">
      <formula>LEN(TRIM(G31))&gt;0</formula>
    </cfRule>
  </conditionalFormatting>
  <conditionalFormatting sqref="M32">
    <cfRule type="notContainsBlanks" dxfId="0" priority="6">
      <formula>LEN(TRIM(M32))&gt;0</formula>
    </cfRule>
  </conditionalFormatting>
  <conditionalFormatting sqref="M33">
    <cfRule type="notContainsBlanks" dxfId="0" priority="4">
      <formula>LEN(TRIM(M33))&gt;0</formula>
    </cfRule>
  </conditionalFormatting>
  <conditionalFormatting sqref="L34">
    <cfRule type="notContainsBlanks" dxfId="0" priority="3">
      <formula>LEN(TRIM(L34))&gt;0</formula>
    </cfRule>
  </conditionalFormatting>
  <conditionalFormatting sqref="M35">
    <cfRule type="notContainsBlanks" dxfId="0" priority="1">
      <formula>LEN(TRIM(M35))&gt;0</formula>
    </cfRule>
  </conditionalFormatting>
  <conditionalFormatting sqref="K9:M12">
    <cfRule type="notContainsBlanks" dxfId="0" priority="19">
      <formula>LEN(TRIM(K9))&gt;0</formula>
    </cfRule>
  </conditionalFormatting>
  <conditionalFormatting sqref="M14:M16 U9:U27 Q9:Q27 M21:M27 M18:M19">
    <cfRule type="notContainsBlanks" dxfId="0" priority="18">
      <formula>LEN(TRIM(M9))&gt;0</formula>
    </cfRule>
  </conditionalFormatting>
  <conditionalFormatting sqref="Q30 U30">
    <cfRule type="notContainsBlanks" dxfId="0" priority="9">
      <formula>LEN(TRIM(Q30))&gt;0</formula>
    </cfRule>
  </conditionalFormatting>
  <conditionalFormatting sqref="Q32 U32">
    <cfRule type="notContainsBlanks" dxfId="0" priority="7">
      <formula>LEN(TRIM(Q32))&gt;0</formula>
    </cfRule>
  </conditionalFormatting>
  <conditionalFormatting sqref="Q33 U33">
    <cfRule type="notContainsBlanks" dxfId="0" priority="5">
      <formula>LEN(TRIM(Q33))&gt;0</formula>
    </cfRule>
  </conditionalFormatting>
  <conditionalFormatting sqref="Q35 U35">
    <cfRule type="notContainsBlanks" dxfId="0" priority="2">
      <formula>LEN(TRIM(Q35))&gt;0</formula>
    </cfRule>
  </conditionalFormatting>
  <pageMargins left="0.751388888888889" right="0.751388888888889" top="0.60625" bottom="0.60625" header="0.5" footer="0.5"/>
  <pageSetup paperSize="9" scale="82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2024-10-23T09:05:07Z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65D59781AE7E42069134CEFA317D5883_12</vt:lpwstr>
  </property>
</Properties>
</file>