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3"/>
  </bookViews>
  <sheets>
    <sheet name="XS-XXL" sheetId="3" r:id="rId1"/>
    <sheet name="XS-XXL (CM)" sheetId="5" r:id="rId2"/>
    <sheet name="1X-3X" sheetId="6" r:id="rId3"/>
    <sheet name="1X-3X (cm)" sheetId="7" r:id="rId4"/>
  </sheets>
  <externalReferences>
    <externalReference r:id="rId5"/>
  </externalReferences>
  <definedNames>
    <definedName name="Contract_No" localSheetId="0">#REF!</definedName>
    <definedName name="_xlnm.Print_Area" localSheetId="0">'XS-XXL'!$A$1:$N$29</definedName>
    <definedName name="PROBLEM" localSheetId="0">#REF!</definedName>
    <definedName name="Contract_No" localSheetId="1">#REF!</definedName>
    <definedName name="_xlnm.Print_Area" localSheetId="1">'XS-XXL (CM)'!$A$1:$N$29</definedName>
    <definedName name="PROBLEM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<sst xmlns="http://schemas.openxmlformats.org/spreadsheetml/2006/main" count="258" uniqueCount="110">
  <si>
    <t>GRADED SPEC PAGE</t>
  </si>
  <si>
    <t>STYLE NAME:</t>
  </si>
  <si>
    <t>BG7179 CHRISTINE</t>
  </si>
  <si>
    <t>DESIGNER:</t>
  </si>
  <si>
    <t>SARAH P / SOPHIA S</t>
  </si>
  <si>
    <t>DATE CREATED:</t>
  </si>
  <si>
    <t>TP COMPLETED BY:</t>
  </si>
  <si>
    <t>SEASON:</t>
  </si>
  <si>
    <t>SUMMER 24</t>
  </si>
  <si>
    <t>TECH DESIGNER:</t>
  </si>
  <si>
    <t>HANNAH</t>
  </si>
  <si>
    <t>DELIVERY:</t>
  </si>
  <si>
    <t>SUMMER 2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</si>
  <si>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</si>
  <si>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</si>
  <si>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</si>
  <si>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</si>
  <si>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</si>
  <si>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</si>
  <si>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</si>
  <si>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</si>
  <si>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</si>
  <si>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</si>
  <si>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</si>
  <si>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</si>
  <si>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</si>
  <si>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</si>
  <si>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</si>
  <si>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BODY LENGTH (FROM HPS TO WAIST SEAM)</t>
  </si>
  <si>
    <r>
      <rPr>
        <sz val="14"/>
        <color theme="1"/>
        <rFont val="宋体"/>
        <charset val="134"/>
      </rPr>
      <t>前上身长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肩高点到腰</t>
    </r>
  </si>
  <si>
    <t>BACK BODY LENGTH FROM HPS TO WAIST SEAM</t>
  </si>
  <si>
    <r>
      <rPr>
        <sz val="14"/>
        <color theme="1"/>
        <rFont val="宋体"/>
        <charset val="134"/>
      </rPr>
      <t>后上身长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肩高点到腰</t>
    </r>
  </si>
  <si>
    <t>WL SIDE SEAM LENGTH</t>
  </si>
  <si>
    <t>穿着左侧侧缝长</t>
  </si>
  <si>
    <t>WR SIDE SEAM LENGTH</t>
  </si>
  <si>
    <t>穿着右侧侧缝长</t>
  </si>
  <si>
    <t>CHEST AT APEX ( SIDE SEAMS ALIGHNED CB TO CB ALONG CURVES)</t>
  </si>
  <si>
    <t>胸围</t>
  </si>
  <si>
    <t>UNDER BUST 3 1/2" BELOW AH</t>
  </si>
  <si>
    <r>
      <rPr>
        <sz val="14"/>
        <color theme="1"/>
        <rFont val="宋体"/>
        <charset val="134"/>
      </rPr>
      <t>下胸围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3 1/2‘’</t>
    </r>
  </si>
  <si>
    <t>WAIST SEAM STRAIGHT</t>
  </si>
  <si>
    <t>腰围</t>
  </si>
  <si>
    <t>FRONT NECKLINE ALONG THE EDGE</t>
  </si>
  <si>
    <t>前领长</t>
  </si>
  <si>
    <t>BACK NECKLINE EDGE ALONG THE EDGE</t>
  </si>
  <si>
    <t>后领长</t>
  </si>
  <si>
    <t>SHOULDER SEAM FORWARD</t>
  </si>
  <si>
    <t>肩缝前倾</t>
  </si>
  <si>
    <t>SKIRT FRONT LENGTH FROM WAIST SEAM  TO HEM EDGE AT CF</t>
  </si>
  <si>
    <t>前中裙长</t>
  </si>
  <si>
    <t>SIDE SEAM FRONT LENGTH STRAIGHT FROM WAIST SEAM  TO HEM EDGE AT CF</t>
  </si>
  <si>
    <t>侧缝裙长</t>
  </si>
  <si>
    <t>SKIRT BACK LENGTH FROM WAIST SEAM  TO HEM EDGE AT CB</t>
  </si>
  <si>
    <t>HIPS 8 1/2" FROM WAIST SEAM - STRAIGHT</t>
  </si>
  <si>
    <t>臀围直量-腰下8 1/2‘’</t>
  </si>
  <si>
    <t>BOTTOM EDGE/ SWEEP ALONG CURVE ( SELF)</t>
  </si>
  <si>
    <t>面布摆围弧量</t>
  </si>
  <si>
    <t>BOTTOM EDGE/ SWEEP ALONG CURVE ( LINING)</t>
  </si>
  <si>
    <t>里布摆围弧量</t>
  </si>
  <si>
    <t>SLIT HEIGHT</t>
  </si>
  <si>
    <t>开叉长</t>
  </si>
  <si>
    <t>HEM HEIGHT</t>
  </si>
  <si>
    <t>底摆宽</t>
  </si>
  <si>
    <t>ZIPPER LENGTH</t>
  </si>
  <si>
    <t>拉链长</t>
  </si>
  <si>
    <t>STYLE #:</t>
  </si>
  <si>
    <t>BRAND:</t>
  </si>
  <si>
    <t>LEAD DESIGNER:</t>
  </si>
  <si>
    <t>CALENDAR:</t>
  </si>
  <si>
    <t>STYLE NUMBER:</t>
  </si>
  <si>
    <t>TECH DESIGNER/PM:</t>
  </si>
  <si>
    <t>REF PATTERN SENT:</t>
  </si>
  <si>
    <t>COLORWAY:</t>
  </si>
  <si>
    <t>PO #:</t>
  </si>
  <si>
    <t>POINT OF MEASURE
(TOTAL CIRCUMFERENCE)</t>
  </si>
  <si>
    <t>0X</t>
  </si>
  <si>
    <t>1X</t>
  </si>
  <si>
    <t>2X</t>
  </si>
  <si>
    <t>3X</t>
  </si>
  <si>
    <t>肩缝前移</t>
  </si>
  <si>
    <t>FRONT ARMHOLE - ALONG CURVE</t>
  </si>
  <si>
    <r>
      <rPr>
        <sz val="12"/>
        <rFont val="宋体"/>
        <charset val="134"/>
      </rPr>
      <t>前袖笼</t>
    </r>
    <r>
      <rPr>
        <sz val="12"/>
        <rFont val="Calibri"/>
        <charset val="134"/>
      </rPr>
      <t>-</t>
    </r>
    <r>
      <rPr>
        <sz val="12"/>
        <rFont val="宋体"/>
        <charset val="134"/>
      </rPr>
      <t>弯量</t>
    </r>
  </si>
  <si>
    <t>BACK ARMHOLE - ALONG CURVE</t>
  </si>
  <si>
    <r>
      <rPr>
        <sz val="12"/>
        <rFont val="宋体"/>
        <charset val="134"/>
      </rPr>
      <t>后袖笼</t>
    </r>
    <r>
      <rPr>
        <sz val="12"/>
        <rFont val="Calibri"/>
        <charset val="134"/>
      </rPr>
      <t>-</t>
    </r>
    <r>
      <rPr>
        <sz val="12"/>
        <rFont val="宋体"/>
        <charset val="134"/>
      </rPr>
      <t>弯量</t>
    </r>
  </si>
  <si>
    <t>SHOULDER SEAM WIDTH</t>
  </si>
  <si>
    <t>肩缝宽度</t>
  </si>
  <si>
    <t>FRT TOP BODY LENGTH (HPS TO WAIST SEAM)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</si>
  <si>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肩高点到腰缝</t>
    </r>
  </si>
  <si>
    <t>BACK TOP BODY LENGTH (HPS TO WAIST SEAM)</t>
  </si>
  <si>
    <r>
      <rPr>
        <sz val="12"/>
        <color theme="1"/>
        <rFont val="宋体"/>
        <charset val="134"/>
      </rPr>
      <t>后上身长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肩高点到腰缝</t>
    </r>
  </si>
  <si>
    <t>CF SKIRT LENGTH (WAIST SEAM TO HEM)</t>
  </si>
  <si>
    <r>
      <rPr>
        <sz val="12"/>
        <color theme="1"/>
        <rFont val="宋体"/>
        <charset val="134"/>
      </rPr>
      <t>前中裙长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腰缝到下摆</t>
    </r>
  </si>
  <si>
    <t>CB SKIRT LENGTH (WAIST SEAM TO HEM)</t>
  </si>
  <si>
    <r>
      <rPr>
        <sz val="12"/>
        <color theme="1"/>
        <rFont val="宋体"/>
        <charset val="134"/>
      </rPr>
      <t>后中裙长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腰缝到下摆</t>
    </r>
  </si>
  <si>
    <t xml:space="preserve">SS SKIRT LENGTH (WAIST SEAM TO HEM) </t>
  </si>
  <si>
    <r>
      <rPr>
        <sz val="12"/>
        <color theme="1"/>
        <rFont val="宋体"/>
        <charset val="134"/>
      </rPr>
      <t>侧缝裙长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腰缝到下摆</t>
    </r>
  </si>
  <si>
    <t>TOP NECK EDGE CIRC (ALONG THE EDGE)</t>
  </si>
  <si>
    <t>上领边长，延边量</t>
  </si>
  <si>
    <t>BUST WIDTH (1" BELOW AH) - SS ALIGNED CB TO CF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</si>
  <si>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英寸</t>
    </r>
  </si>
  <si>
    <t>WAIST SEAM WIDTH</t>
  </si>
  <si>
    <t>HIP WIDTH (9.5" BELOW WAIST SEAM) - STRAIGHT</t>
  </si>
  <si>
    <r>
      <rPr>
        <sz val="12"/>
        <color theme="1"/>
        <rFont val="宋体"/>
        <charset val="134"/>
      </rPr>
      <t>臀围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腰缝下</t>
    </r>
    <r>
      <rPr>
        <sz val="12"/>
        <color theme="1"/>
        <rFont val="Calibri"/>
        <charset val="134"/>
      </rPr>
      <t>8.5</t>
    </r>
    <r>
      <rPr>
        <sz val="12"/>
        <color theme="1"/>
        <rFont val="宋体"/>
        <charset val="134"/>
      </rPr>
      <t>英寸，直量</t>
    </r>
  </si>
  <si>
    <t>SWEEP WIDTH (SELF) - STRAIGHT</t>
  </si>
  <si>
    <r>
      <rPr>
        <sz val="12"/>
        <color theme="1"/>
        <rFont val="宋体"/>
        <charset val="134"/>
      </rPr>
      <t>面布摆围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直量</t>
    </r>
  </si>
  <si>
    <t>SWEEP WIDTH (LINING) - STRAIGHT</t>
  </si>
  <si>
    <r>
      <rPr>
        <sz val="12"/>
        <color theme="1"/>
        <rFont val="宋体"/>
        <charset val="134"/>
      </rPr>
      <t>里布摆围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直量</t>
    </r>
  </si>
  <si>
    <t>SLV LENGTH (SHOULDER SEAM TO SLV EDGE)</t>
  </si>
  <si>
    <r>
      <rPr>
        <sz val="12"/>
        <color theme="1"/>
        <rFont val="宋体"/>
        <charset val="134"/>
      </rPr>
      <t>袖长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肩缝到袖边</t>
    </r>
  </si>
  <si>
    <t>下摆宽度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</si>
</sst>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  <numFmt numFmtId="180" formatCode="m/d"/>
    <numFmt numFmtId="181" formatCode="m&quot;/&quot;d"/>
    <numFmt numFmtId="182" formatCode="#\ ?/?;\-?/?;0"/>
    <numFmt numFmtId="183" formatCode="_(&quot;$&quot;* #,##0.00_);_(&quot;$&quot;* \(#,##0.00\);_(&quot;$&quot;* &quot;-&quot;??_);_(@_)"/>
  </numFmts>
  <fonts count="69">
    <font>
      <sz val="11"/>
      <color rgb="FF000000"/>
      <name val="Arial"/>
      <charset val="204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DD0806"/>
      <name val="Calibri"/>
      <charset val="134"/>
    </font>
    <font>
      <sz val="12"/>
      <name val="Calibri"/>
      <charset val="134"/>
    </font>
    <font>
      <sz val="12"/>
      <color theme="1"/>
      <name val="宋体"/>
      <charset val="134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2"/>
      <color theme="2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ajor"/>
    </font>
    <font>
      <sz val="14"/>
      <name val="宋体"/>
      <charset val="134"/>
      <scheme val="minor"/>
    </font>
    <font>
      <sz val="10"/>
      <color rgb="FFFF0000"/>
      <name val="Calibri"/>
      <charset val="134"/>
    </font>
    <font>
      <b/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b/>
      <sz val="7"/>
      <color rgb="FF000000"/>
      <name val="Calibri"/>
      <charset val="134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E7B7B2"/>
        <bgColor rgb="FFE7B7B2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10" borderId="6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1" applyNumberFormat="0" applyFill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56" fillId="0" borderId="6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1" borderId="63" applyNumberFormat="0" applyAlignment="0" applyProtection="0">
      <alignment vertical="center"/>
    </xf>
    <xf numFmtId="0" fontId="58" fillId="12" borderId="64" applyNumberFormat="0" applyAlignment="0" applyProtection="0">
      <alignment vertical="center"/>
    </xf>
    <xf numFmtId="0" fontId="59" fillId="12" borderId="63" applyNumberFormat="0" applyAlignment="0" applyProtection="0">
      <alignment vertical="center"/>
    </xf>
    <xf numFmtId="0" fontId="60" fillId="13" borderId="65" applyNumberFormat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62" fillId="0" borderId="67" applyNumberFormat="0" applyFill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7" fillId="0" borderId="0"/>
    <xf numFmtId="0" fontId="1" fillId="0" borderId="0"/>
    <xf numFmtId="0" fontId="27" fillId="0" borderId="0"/>
    <xf numFmtId="0" fontId="1" fillId="0" borderId="0"/>
    <xf numFmtId="0" fontId="48" fillId="0" borderId="0"/>
    <xf numFmtId="0" fontId="1" fillId="0" borderId="0"/>
    <xf numFmtId="0" fontId="1" fillId="0" borderId="0"/>
  </cellStyleXfs>
  <cellXfs count="19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5" fillId="0" borderId="25" xfId="0" applyFont="1" applyFill="1" applyBorder="1" applyAlignment="1">
      <alignment horizontal="left"/>
    </xf>
    <xf numFmtId="0" fontId="16" fillId="0" borderId="12" xfId="54" applyFont="1" applyFill="1" applyBorder="1" applyAlignment="1"/>
    <xf numFmtId="177" fontId="17" fillId="0" borderId="12" xfId="54" applyNumberFormat="1" applyFont="1" applyFill="1" applyBorder="1" applyAlignment="1">
      <alignment horizontal="center" vertical="center" wrapText="1"/>
    </xf>
    <xf numFmtId="178" fontId="18" fillId="0" borderId="12" xfId="54" applyNumberFormat="1" applyFont="1" applyFill="1" applyBorder="1" applyAlignment="1">
      <alignment horizontal="center" vertical="center" wrapText="1"/>
    </xf>
    <xf numFmtId="0" fontId="16" fillId="0" borderId="25" xfId="54" applyFont="1" applyFill="1" applyBorder="1" applyAlignment="1"/>
    <xf numFmtId="179" fontId="17" fillId="0" borderId="14" xfId="55" applyNumberFormat="1" applyFont="1" applyFill="1" applyBorder="1" applyAlignment="1">
      <alignment horizontal="center" vertical="center" wrapText="1"/>
    </xf>
    <xf numFmtId="0" fontId="19" fillId="0" borderId="14" xfId="55" applyFont="1" applyFill="1" applyBorder="1" applyAlignment="1">
      <alignment horizontal="left" vertical="center"/>
    </xf>
    <xf numFmtId="180" fontId="17" fillId="0" borderId="14" xfId="55" applyNumberFormat="1" applyFont="1" applyFill="1" applyBorder="1" applyAlignment="1">
      <alignment horizontal="center" vertical="center" wrapText="1"/>
    </xf>
    <xf numFmtId="0" fontId="20" fillId="0" borderId="23" xfId="55" applyFont="1" applyFill="1" applyBorder="1" applyAlignment="1">
      <alignment horizontal="left" vertical="center"/>
    </xf>
    <xf numFmtId="0" fontId="20" fillId="0" borderId="13" xfId="55" applyFont="1" applyFill="1" applyBorder="1" applyAlignment="1">
      <alignment horizontal="left" vertical="center"/>
    </xf>
    <xf numFmtId="0" fontId="20" fillId="0" borderId="14" xfId="55" applyFont="1" applyFill="1" applyBorder="1" applyAlignment="1">
      <alignment horizontal="left" vertical="center"/>
    </xf>
    <xf numFmtId="177" fontId="17" fillId="0" borderId="14" xfId="55" applyNumberFormat="1" applyFont="1" applyFill="1" applyBorder="1" applyAlignment="1">
      <alignment horizontal="center" vertical="center" wrapText="1"/>
    </xf>
    <xf numFmtId="0" fontId="19" fillId="0" borderId="14" xfId="52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181" fontId="21" fillId="0" borderId="12" xfId="0" applyNumberFormat="1" applyFont="1" applyFill="1" applyBorder="1" applyAlignment="1">
      <alignment horizontal="center" wrapText="1"/>
    </xf>
    <xf numFmtId="177" fontId="1" fillId="0" borderId="12" xfId="0" applyNumberFormat="1" applyFont="1" applyFill="1" applyBorder="1" applyAlignment="1">
      <alignment horizontal="center"/>
    </xf>
    <xf numFmtId="0" fontId="12" fillId="0" borderId="12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vertical="center"/>
    </xf>
    <xf numFmtId="0" fontId="27" fillId="3" borderId="12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horizontal="center"/>
    </xf>
    <xf numFmtId="180" fontId="1" fillId="0" borderId="12" xfId="0" applyNumberFormat="1" applyFont="1" applyFill="1" applyBorder="1" applyAlignment="1">
      <alignment horizontal="center"/>
    </xf>
    <xf numFmtId="180" fontId="1" fillId="0" borderId="31" xfId="0" applyNumberFormat="1" applyFont="1" applyFill="1" applyBorder="1" applyAlignment="1">
      <alignment horizontal="center"/>
    </xf>
    <xf numFmtId="177" fontId="1" fillId="0" borderId="31" xfId="0" applyNumberFormat="1" applyFont="1" applyFill="1" applyBorder="1" applyAlignment="1"/>
    <xf numFmtId="0" fontId="12" fillId="0" borderId="31" xfId="0" applyFont="1" applyFill="1" applyBorder="1" applyAlignment="1"/>
    <xf numFmtId="177" fontId="18" fillId="0" borderId="12" xfId="54" applyNumberFormat="1" applyFont="1" applyFill="1" applyBorder="1" applyAlignment="1">
      <alignment horizontal="center" vertical="center" wrapText="1"/>
    </xf>
    <xf numFmtId="179" fontId="18" fillId="0" borderId="36" xfId="0" applyNumberFormat="1" applyFont="1" applyFill="1" applyBorder="1" applyAlignment="1">
      <alignment horizontal="center" wrapText="1"/>
    </xf>
    <xf numFmtId="179" fontId="18" fillId="0" borderId="14" xfId="0" applyNumberFormat="1" applyFont="1" applyFill="1" applyBorder="1" applyAlignment="1">
      <alignment horizontal="center" wrapText="1"/>
    </xf>
    <xf numFmtId="177" fontId="18" fillId="0" borderId="37" xfId="0" applyNumberFormat="1" applyFont="1" applyFill="1" applyBorder="1" applyAlignment="1">
      <alignment horizontal="center" wrapText="1"/>
    </xf>
    <xf numFmtId="179" fontId="18" fillId="0" borderId="37" xfId="0" applyNumberFormat="1" applyFont="1" applyFill="1" applyBorder="1" applyAlignment="1">
      <alignment horizontal="center" wrapText="1"/>
    </xf>
    <xf numFmtId="0" fontId="27" fillId="0" borderId="0" xfId="49"/>
    <xf numFmtId="0" fontId="28" fillId="0" borderId="16" xfId="49" applyFont="1" applyBorder="1" applyAlignment="1">
      <alignment horizontal="center" vertical="center"/>
    </xf>
    <xf numFmtId="0" fontId="28" fillId="0" borderId="24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29" fillId="2" borderId="39" xfId="49" applyFont="1" applyFill="1" applyBorder="1" applyAlignment="1">
      <alignment horizontal="right" vertical="center"/>
    </xf>
    <xf numFmtId="0" fontId="30" fillId="0" borderId="22" xfId="49" applyFont="1" applyBorder="1"/>
    <xf numFmtId="0" fontId="31" fillId="0" borderId="8" xfId="50" applyFont="1" applyBorder="1" applyAlignment="1">
      <alignment vertical="center"/>
    </xf>
    <xf numFmtId="0" fontId="29" fillId="2" borderId="40" xfId="49" applyFont="1" applyFill="1" applyBorder="1" applyAlignment="1">
      <alignment horizontal="right" vertical="center"/>
    </xf>
    <xf numFmtId="0" fontId="31" fillId="0" borderId="28" xfId="50" applyFont="1" applyBorder="1" applyAlignment="1">
      <alignment horizontal="left" vertical="center"/>
    </xf>
    <xf numFmtId="0" fontId="31" fillId="0" borderId="29" xfId="50" applyFont="1" applyBorder="1" applyAlignment="1">
      <alignment horizontal="left" vertical="center"/>
    </xf>
    <xf numFmtId="0" fontId="32" fillId="0" borderId="41" xfId="49" applyFont="1" applyBorder="1"/>
    <xf numFmtId="176" fontId="31" fillId="5" borderId="42" xfId="49" applyNumberFormat="1" applyFont="1" applyFill="1" applyBorder="1" applyAlignment="1">
      <alignment horizontal="center" vertical="center"/>
    </xf>
    <xf numFmtId="0" fontId="29" fillId="2" borderId="43" xfId="49" applyFont="1" applyFill="1" applyBorder="1" applyAlignment="1">
      <alignment horizontal="right" vertical="center"/>
    </xf>
    <xf numFmtId="0" fontId="30" fillId="0" borderId="13" xfId="49" applyFont="1" applyBorder="1"/>
    <xf numFmtId="14" fontId="31" fillId="0" borderId="12" xfId="50" applyNumberFormat="1" applyFont="1" applyBorder="1" applyAlignment="1">
      <alignment horizontal="left" vertical="center"/>
    </xf>
    <xf numFmtId="0" fontId="29" fillId="2" borderId="23" xfId="49" applyFont="1" applyFill="1" applyBorder="1" applyAlignment="1">
      <alignment horizontal="right" vertical="center"/>
    </xf>
    <xf numFmtId="0" fontId="31" fillId="0" borderId="16" xfId="50" applyFont="1" applyBorder="1" applyAlignment="1">
      <alignment horizontal="left" vertical="center"/>
    </xf>
    <xf numFmtId="0" fontId="31" fillId="0" borderId="24" xfId="50" applyFont="1" applyBorder="1" applyAlignment="1">
      <alignment horizontal="left" vertical="center"/>
    </xf>
    <xf numFmtId="0" fontId="32" fillId="0" borderId="14" xfId="49" applyFont="1" applyBorder="1"/>
    <xf numFmtId="176" fontId="31" fillId="5" borderId="44" xfId="49" applyNumberFormat="1" applyFont="1" applyFill="1" applyBorder="1" applyAlignment="1">
      <alignment horizontal="center" vertical="center"/>
    </xf>
    <xf numFmtId="176" fontId="31" fillId="5" borderId="40" xfId="49" applyNumberFormat="1" applyFont="1" applyFill="1" applyBorder="1" applyAlignment="1">
      <alignment horizontal="center" vertical="center"/>
    </xf>
    <xf numFmtId="0" fontId="33" fillId="6" borderId="26" xfId="49" applyFont="1" applyFill="1" applyBorder="1" applyAlignment="1">
      <alignment horizontal="center" vertical="center" wrapText="1"/>
    </xf>
    <xf numFmtId="0" fontId="33" fillId="6" borderId="0" xfId="49" applyFont="1" applyFill="1" applyAlignment="1">
      <alignment horizontal="center" vertical="center" wrapText="1"/>
    </xf>
    <xf numFmtId="0" fontId="33" fillId="6" borderId="45" xfId="49" applyFont="1" applyFill="1" applyBorder="1" applyAlignment="1">
      <alignment horizontal="center" vertical="center" wrapText="1"/>
    </xf>
    <xf numFmtId="0" fontId="34" fillId="6" borderId="46" xfId="49" applyFont="1" applyFill="1" applyBorder="1" applyAlignment="1">
      <alignment horizontal="center" vertical="center" wrapText="1"/>
    </xf>
    <xf numFmtId="0" fontId="34" fillId="6" borderId="47" xfId="49" applyFont="1" applyFill="1" applyBorder="1" applyAlignment="1">
      <alignment horizontal="center" vertical="center" wrapText="1"/>
    </xf>
    <xf numFmtId="0" fontId="33" fillId="6" borderId="39" xfId="49" applyFont="1" applyFill="1" applyBorder="1" applyAlignment="1">
      <alignment horizontal="center" vertical="center" wrapText="1"/>
    </xf>
    <xf numFmtId="0" fontId="33" fillId="6" borderId="22" xfId="49" applyFont="1" applyFill="1" applyBorder="1" applyAlignment="1">
      <alignment horizontal="center" vertical="center" wrapText="1"/>
    </xf>
    <xf numFmtId="0" fontId="33" fillId="6" borderId="41" xfId="49" applyFont="1" applyFill="1" applyBorder="1" applyAlignment="1">
      <alignment horizontal="center" vertical="center" wrapText="1"/>
    </xf>
    <xf numFmtId="0" fontId="18" fillId="0" borderId="48" xfId="49" applyFont="1" applyBorder="1"/>
    <xf numFmtId="0" fontId="34" fillId="6" borderId="48" xfId="49" applyFont="1" applyFill="1" applyBorder="1" applyAlignment="1">
      <alignment horizontal="center" vertical="center" wrapText="1"/>
    </xf>
    <xf numFmtId="0" fontId="20" fillId="0" borderId="23" xfId="50" applyFont="1" applyBorder="1" applyAlignment="1">
      <alignment vertical="center"/>
    </xf>
    <xf numFmtId="0" fontId="20" fillId="0" borderId="13" xfId="50" applyFont="1" applyBorder="1" applyAlignment="1">
      <alignment vertical="center"/>
    </xf>
    <xf numFmtId="0" fontId="20" fillId="0" borderId="14" xfId="50" applyFont="1" applyBorder="1" applyAlignment="1">
      <alignment vertical="center"/>
    </xf>
    <xf numFmtId="0" fontId="35" fillId="0" borderId="41" xfId="50" applyFont="1" applyBorder="1" applyAlignment="1">
      <alignment vertical="center"/>
    </xf>
    <xf numFmtId="179" fontId="36" fillId="7" borderId="48" xfId="51" applyNumberFormat="1" applyFont="1" applyFill="1" applyBorder="1" applyAlignment="1">
      <alignment horizontal="center" vertical="center" wrapText="1"/>
    </xf>
    <xf numFmtId="182" fontId="20" fillId="0" borderId="14" xfId="0" applyNumberFormat="1" applyFont="1" applyFill="1" applyBorder="1" applyAlignment="1">
      <alignment horizontal="center" wrapText="1"/>
    </xf>
    <xf numFmtId="183" fontId="20" fillId="0" borderId="23" xfId="50" applyNumberFormat="1" applyFont="1" applyBorder="1" applyAlignment="1">
      <alignment vertical="center"/>
    </xf>
    <xf numFmtId="183" fontId="20" fillId="0" borderId="13" xfId="50" applyNumberFormat="1" applyFont="1" applyBorder="1" applyAlignment="1">
      <alignment vertical="center"/>
    </xf>
    <xf numFmtId="177" fontId="31" fillId="0" borderId="37" xfId="50" applyNumberFormat="1" applyFont="1" applyBorder="1" applyAlignment="1">
      <alignment horizontal="center" wrapText="1"/>
    </xf>
    <xf numFmtId="182" fontId="20" fillId="0" borderId="37" xfId="0" applyNumberFormat="1" applyFont="1" applyFill="1" applyBorder="1" applyAlignment="1">
      <alignment horizontal="center" wrapText="1"/>
    </xf>
    <xf numFmtId="177" fontId="31" fillId="0" borderId="37" xfId="0" applyNumberFormat="1" applyFont="1" applyFill="1" applyBorder="1" applyAlignment="1">
      <alignment horizontal="center" wrapText="1"/>
    </xf>
    <xf numFmtId="183" fontId="20" fillId="0" borderId="23" xfId="50" applyNumberFormat="1" applyFont="1" applyBorder="1" applyAlignment="1">
      <alignment horizontal="left" vertical="center" wrapText="1"/>
    </xf>
    <xf numFmtId="183" fontId="20" fillId="0" borderId="13" xfId="50" applyNumberFormat="1" applyFont="1" applyBorder="1" applyAlignment="1">
      <alignment horizontal="left" vertical="center" wrapText="1"/>
    </xf>
    <xf numFmtId="183" fontId="20" fillId="0" borderId="14" xfId="50" applyNumberFormat="1" applyFont="1" applyBorder="1" applyAlignment="1">
      <alignment horizontal="left" vertical="center" wrapText="1"/>
    </xf>
    <xf numFmtId="183" fontId="35" fillId="0" borderId="41" xfId="50" applyNumberFormat="1" applyFont="1" applyBorder="1" applyAlignment="1">
      <alignment horizontal="left" vertical="center" wrapText="1"/>
    </xf>
    <xf numFmtId="49" fontId="36" fillId="7" borderId="48" xfId="51" applyNumberFormat="1" applyFont="1" applyFill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 wrapText="1"/>
    </xf>
    <xf numFmtId="0" fontId="20" fillId="0" borderId="13" xfId="50" applyFont="1" applyBorder="1" applyAlignment="1">
      <alignment horizontal="left" vertical="center" wrapText="1"/>
    </xf>
    <xf numFmtId="0" fontId="20" fillId="0" borderId="14" xfId="50" applyFont="1" applyBorder="1" applyAlignment="1">
      <alignment horizontal="left" vertical="center" wrapText="1"/>
    </xf>
    <xf numFmtId="0" fontId="37" fillId="0" borderId="49" xfId="0" applyFont="1" applyFill="1" applyBorder="1" applyAlignment="1">
      <alignment horizontal="left" vertical="top" wrapText="1"/>
    </xf>
    <xf numFmtId="182" fontId="31" fillId="0" borderId="37" xfId="0" applyNumberFormat="1" applyFont="1" applyFill="1" applyBorder="1" applyAlignment="1">
      <alignment horizontal="center" wrapText="1"/>
    </xf>
    <xf numFmtId="0" fontId="20" fillId="0" borderId="23" xfId="52" applyFont="1" applyBorder="1" applyAlignment="1">
      <alignment horizontal="left" vertical="center" wrapText="1"/>
    </xf>
    <xf numFmtId="0" fontId="20" fillId="0" borderId="13" xfId="52" applyFont="1" applyBorder="1" applyAlignment="1">
      <alignment horizontal="left" vertical="center" wrapText="1"/>
    </xf>
    <xf numFmtId="0" fontId="20" fillId="0" borderId="14" xfId="52" applyFont="1" applyBorder="1" applyAlignment="1">
      <alignment horizontal="left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13" xfId="50" applyFont="1" applyBorder="1" applyAlignment="1">
      <alignment horizontal="left" vertical="center"/>
    </xf>
    <xf numFmtId="0" fontId="20" fillId="0" borderId="14" xfId="50" applyFont="1" applyBorder="1" applyAlignment="1">
      <alignment horizontal="left" vertical="center"/>
    </xf>
    <xf numFmtId="0" fontId="35" fillId="0" borderId="41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177" fontId="38" fillId="7" borderId="48" xfId="0" applyNumberFormat="1" applyFont="1" applyFill="1" applyBorder="1" applyAlignment="1">
      <alignment horizontal="center"/>
    </xf>
    <xf numFmtId="0" fontId="20" fillId="0" borderId="23" xfId="52" applyFont="1" applyBorder="1" applyAlignment="1">
      <alignment vertical="center"/>
    </xf>
    <xf numFmtId="0" fontId="20" fillId="0" borderId="13" xfId="52" applyFont="1" applyBorder="1" applyAlignment="1">
      <alignment vertical="center"/>
    </xf>
    <xf numFmtId="0" fontId="20" fillId="0" borderId="14" xfId="52" applyFont="1" applyBorder="1" applyAlignment="1">
      <alignment vertical="center"/>
    </xf>
    <xf numFmtId="0" fontId="20" fillId="0" borderId="41" xfId="52" applyFont="1" applyBorder="1" applyAlignment="1">
      <alignment vertical="center"/>
    </xf>
    <xf numFmtId="179" fontId="38" fillId="0" borderId="48" xfId="0" applyNumberFormat="1" applyFont="1" applyFill="1" applyBorder="1" applyAlignment="1">
      <alignment horizontal="center"/>
    </xf>
    <xf numFmtId="0" fontId="31" fillId="0" borderId="0" xfId="49" applyFont="1"/>
    <xf numFmtId="0" fontId="39" fillId="8" borderId="50" xfId="49" applyFont="1" applyFill="1" applyBorder="1" applyAlignment="1">
      <alignment horizontal="center" vertical="center"/>
    </xf>
    <xf numFmtId="0" fontId="18" fillId="0" borderId="51" xfId="49" applyFont="1" applyBorder="1"/>
    <xf numFmtId="0" fontId="18" fillId="0" borderId="52" xfId="49" applyFont="1" applyBorder="1"/>
    <xf numFmtId="0" fontId="40" fillId="0" borderId="0" xfId="49" applyFont="1"/>
    <xf numFmtId="176" fontId="31" fillId="5" borderId="53" xfId="49" applyNumberFormat="1" applyFont="1" applyFill="1" applyBorder="1" applyAlignment="1">
      <alignment horizontal="center" vertical="center"/>
    </xf>
    <xf numFmtId="176" fontId="31" fillId="5" borderId="54" xfId="49" applyNumberFormat="1" applyFont="1" applyFill="1" applyBorder="1" applyAlignment="1">
      <alignment horizontal="center" vertical="center"/>
    </xf>
    <xf numFmtId="0" fontId="20" fillId="7" borderId="0" xfId="49" applyFont="1" applyFill="1"/>
    <xf numFmtId="176" fontId="31" fillId="5" borderId="0" xfId="49" applyNumberFormat="1" applyFont="1" applyFill="1" applyAlignment="1">
      <alignment horizontal="center" vertical="center"/>
    </xf>
    <xf numFmtId="176" fontId="31" fillId="5" borderId="55" xfId="49" applyNumberFormat="1" applyFont="1" applyFill="1" applyBorder="1" applyAlignment="1">
      <alignment horizontal="center" vertical="center"/>
    </xf>
    <xf numFmtId="176" fontId="31" fillId="5" borderId="29" xfId="49" applyNumberFormat="1" applyFont="1" applyFill="1" applyBorder="1" applyAlignment="1">
      <alignment horizontal="center" vertical="center"/>
    </xf>
    <xf numFmtId="176" fontId="31" fillId="5" borderId="56" xfId="49" applyNumberFormat="1" applyFont="1" applyFill="1" applyBorder="1" applyAlignment="1">
      <alignment horizontal="center" vertical="center"/>
    </xf>
    <xf numFmtId="176" fontId="31" fillId="5" borderId="22" xfId="49" applyNumberFormat="1" applyFont="1" applyFill="1" applyBorder="1" applyAlignment="1">
      <alignment horizontal="center" vertical="center"/>
    </xf>
    <xf numFmtId="176" fontId="31" fillId="5" borderId="57" xfId="49" applyNumberFormat="1" applyFont="1" applyFill="1" applyBorder="1" applyAlignment="1">
      <alignment horizontal="center" vertical="center"/>
    </xf>
    <xf numFmtId="0" fontId="39" fillId="6" borderId="46" xfId="49" applyFont="1" applyFill="1" applyBorder="1" applyAlignment="1">
      <alignment horizontal="center" vertical="center" wrapText="1"/>
    </xf>
    <xf numFmtId="0" fontId="41" fillId="6" borderId="46" xfId="49" applyFont="1" applyFill="1" applyBorder="1" applyAlignment="1">
      <alignment horizontal="center" vertical="center" wrapText="1"/>
    </xf>
    <xf numFmtId="0" fontId="42" fillId="6" borderId="46" xfId="49" applyFont="1" applyFill="1" applyBorder="1" applyAlignment="1">
      <alignment horizontal="center" vertical="center" wrapText="1"/>
    </xf>
    <xf numFmtId="0" fontId="39" fillId="6" borderId="58" xfId="49" applyFont="1" applyFill="1" applyBorder="1" applyAlignment="1">
      <alignment horizontal="center" vertical="center" wrapText="1"/>
    </xf>
    <xf numFmtId="0" fontId="20" fillId="0" borderId="0" xfId="49" applyFont="1" applyAlignment="1">
      <alignment vertical="center"/>
    </xf>
    <xf numFmtId="0" fontId="43" fillId="0" borderId="48" xfId="49" applyFont="1" applyBorder="1"/>
    <xf numFmtId="0" fontId="43" fillId="0" borderId="59" xfId="49" applyFont="1" applyBorder="1"/>
    <xf numFmtId="0" fontId="44" fillId="0" borderId="0" xfId="49" applyFont="1" applyAlignment="1">
      <alignment horizontal="center" vertical="center"/>
    </xf>
    <xf numFmtId="0" fontId="34" fillId="0" borderId="0" xfId="49" applyFont="1" applyAlignment="1">
      <alignment horizontal="center" vertical="center" wrapText="1"/>
    </xf>
    <xf numFmtId="178" fontId="45" fillId="0" borderId="14" xfId="53" applyNumberFormat="1" applyFont="1" applyFill="1" applyBorder="1" applyAlignment="1">
      <alignment horizontal="center" wrapText="1"/>
    </xf>
    <xf numFmtId="177" fontId="20" fillId="0" borderId="0" xfId="49" applyNumberFormat="1" applyFont="1" applyAlignment="1">
      <alignment horizontal="center" vertical="center" wrapText="1"/>
    </xf>
    <xf numFmtId="182" fontId="46" fillId="0" borderId="37" xfId="0" applyNumberFormat="1" applyFont="1" applyFill="1" applyBorder="1" applyAlignment="1">
      <alignment horizontal="center" wrapText="1"/>
    </xf>
    <xf numFmtId="179" fontId="31" fillId="0" borderId="37" xfId="0" applyNumberFormat="1" applyFont="1" applyFill="1" applyBorder="1" applyAlignment="1">
      <alignment horizontal="center" wrapText="1"/>
    </xf>
    <xf numFmtId="0" fontId="20" fillId="9" borderId="0" xfId="49" applyFont="1" applyFill="1"/>
    <xf numFmtId="0" fontId="29" fillId="0" borderId="0" xfId="49" applyFont="1" applyAlignment="1">
      <alignment horizontal="center" vertical="center"/>
    </xf>
    <xf numFmtId="177" fontId="47" fillId="0" borderId="0" xfId="49" applyNumberFormat="1" applyFont="1" applyAlignment="1">
      <alignment horizontal="center" vertical="center" wrapText="1"/>
    </xf>
    <xf numFmtId="0" fontId="20" fillId="0" borderId="0" xfId="49" applyFont="1" applyAlignment="1">
      <alignment horizontal="center" vertical="center"/>
    </xf>
    <xf numFmtId="182" fontId="45" fillId="0" borderId="14" xfId="53" applyNumberFormat="1" applyFont="1" applyFill="1" applyBorder="1" applyAlignment="1">
      <alignment horizontal="center" wrapText="1"/>
    </xf>
    <xf numFmtId="179" fontId="45" fillId="0" borderId="14" xfId="53" applyNumberFormat="1" applyFont="1" applyFill="1" applyBorder="1" applyAlignment="1">
      <alignment horizontal="center" wrapText="1"/>
    </xf>
    <xf numFmtId="177" fontId="46" fillId="0" borderId="37" xfId="53" applyNumberFormat="1" applyFont="1" applyFill="1" applyBorder="1" applyAlignment="1">
      <alignment horizontal="center" wrapText="1"/>
    </xf>
    <xf numFmtId="179" fontId="46" fillId="0" borderId="37" xfId="53" applyNumberFormat="1" applyFont="1" applyFill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 2" xfId="50"/>
    <cellStyle name="Normal 3 2 2 2 2" xfId="51"/>
    <cellStyle name="Normal 5" xfId="52"/>
    <cellStyle name="Normal 3 4" xfId="53"/>
    <cellStyle name="Normal 8 2" xfId="54"/>
    <cellStyle name="Normal 2 2" xfId="55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656971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65697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656971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65697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irdygrey\Birdy%20Grey%20Dropbox\BG%20Tech%20Design%20Development\1.%20TECH%20PACKS%20-%20DRESSES\2025\1.%20SPRING\BRIDESMAIDS%20DRESSES\MILLY\MATTE%20SATIN\CHRISTINE\BG7179%20CHRISTINE%20DRESS,%20MATTE%20SATIN,%20MILLY,%20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Construction Ref Images"/>
      <sheetName val="Reference Images"/>
      <sheetName val="Print and Artwork Placement"/>
      <sheetName val="Reference Images (2)"/>
      <sheetName val="Fabrics"/>
      <sheetName val="Trims"/>
      <sheetName val="BOM"/>
      <sheetName val="2ND FIT (1X) 2-1-24 - KNT"/>
      <sheetName val="1ST FIT (1X) 6-27-24"/>
      <sheetName val="SPEC SHEET - OPT 1"/>
      <sheetName val="2ND FIT (1X) 9.13.24"/>
      <sheetName val="PP SMPL (1X) 10.15.24 "/>
      <sheetName val="2ND PP SAMPLE (1X) 11.13.24"/>
      <sheetName val="SPEC SHEET - OPT 2"/>
      <sheetName val="GRADED SPEC (CURVE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BG7179</v>
          </cell>
        </row>
        <row r="2">
          <cell r="B2" t="str">
            <v>CHRISTINE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45196</v>
          </cell>
        </row>
        <row r="3">
          <cell r="D3" t="str">
            <v>SARAH P</v>
          </cell>
        </row>
        <row r="4">
          <cell r="B4" t="str">
            <v>SPRING 25</v>
          </cell>
        </row>
        <row r="4">
          <cell r="D4" t="str">
            <v>SOFIA/ HAYLEE/ ESTHER</v>
          </cell>
        </row>
        <row r="5">
          <cell r="B5" t="str">
            <v>SPRING</v>
          </cell>
        </row>
        <row r="5">
          <cell r="D5" t="str">
            <v>1X</v>
          </cell>
        </row>
        <row r="5">
          <cell r="I5" t="str">
            <v>NO</v>
          </cell>
        </row>
        <row r="6">
          <cell r="B6" t="str">
            <v>1X-3X</v>
          </cell>
        </row>
        <row r="6">
          <cell r="D6" t="str">
            <v>ANY AVAILABLE</v>
          </cell>
        </row>
        <row r="6">
          <cell r="I6" t="str">
            <v>MILLY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AA897"/>
  <sheetViews>
    <sheetView showGridLines="0" view="pageBreakPreview" zoomScaleNormal="100" workbookViewId="0">
      <selection activeCell="J32" sqref="J32"/>
    </sheetView>
  </sheetViews>
  <sheetFormatPr defaultColWidth="13.6833333333333" defaultRowHeight="15" customHeight="1"/>
  <cols>
    <col min="1" max="1" width="2.6" style="95" customWidth="1"/>
    <col min="2" max="2" width="6.4" style="95" customWidth="1"/>
    <col min="3" max="3" width="14" style="95" customWidth="1"/>
    <col min="4" max="4" width="12" style="95" customWidth="1"/>
    <col min="5" max="5" width="3.9" style="95" customWidth="1"/>
    <col min="6" max="6" width="23.2" style="95" customWidth="1"/>
    <col min="7" max="7" width="6.31666666666667" style="95" customWidth="1"/>
    <col min="8" max="8" width="10.8" style="95" hidden="1" customWidth="1"/>
    <col min="9" max="14" width="10.8" style="95" customWidth="1"/>
    <col min="15" max="15" width="7.01666666666667" style="95" customWidth="1"/>
    <col min="16" max="18" width="10.4416666666667" style="95" customWidth="1"/>
    <col min="19" max="19" width="6.84166666666667" style="95" customWidth="1"/>
    <col min="20" max="22" width="10.4416666666667" style="95" customWidth="1"/>
    <col min="23" max="23" width="8.1" style="95" customWidth="1"/>
    <col min="24" max="24" width="12.4166666666667" style="95" customWidth="1"/>
    <col min="25" max="25" width="35.2833333333333" style="95" customWidth="1"/>
    <col min="26" max="27" width="14.7583333333333" style="95" customWidth="1"/>
    <col min="28" max="16384" width="13.6833333333333" style="95"/>
  </cols>
  <sheetData>
    <row r="1" ht="30" customHeight="1" spans="1:27">
      <c r="A1" s="96" t="s">
        <v>0</v>
      </c>
      <c r="B1" s="97"/>
      <c r="C1" s="97"/>
      <c r="D1" s="97"/>
      <c r="E1" s="97"/>
      <c r="F1" s="97"/>
      <c r="G1" s="97"/>
      <c r="H1" s="98"/>
      <c r="I1" s="162"/>
      <c r="J1" s="163"/>
      <c r="K1" s="163"/>
      <c r="L1" s="163"/>
      <c r="M1" s="163"/>
      <c r="N1" s="164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1"/>
      <c r="Z1" s="161"/>
      <c r="AA1" s="161"/>
    </row>
    <row r="2" ht="16.25" customHeight="1" spans="1:27">
      <c r="A2" s="99" t="s">
        <v>1</v>
      </c>
      <c r="B2" s="100"/>
      <c r="C2" s="101" t="s">
        <v>2</v>
      </c>
      <c r="D2" s="102" t="s">
        <v>3</v>
      </c>
      <c r="E2" s="103" t="s">
        <v>4</v>
      </c>
      <c r="F2" s="104"/>
      <c r="G2" s="105"/>
      <c r="H2" s="106"/>
      <c r="I2" s="166"/>
      <c r="J2" s="166"/>
      <c r="K2" s="166"/>
      <c r="L2" s="166"/>
      <c r="M2" s="166"/>
      <c r="N2" s="167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1"/>
      <c r="Z2" s="161"/>
      <c r="AA2" s="161"/>
    </row>
    <row r="3" ht="16.25" customHeight="1" spans="1:27">
      <c r="A3" s="107" t="s">
        <v>5</v>
      </c>
      <c r="B3" s="108"/>
      <c r="C3" s="109">
        <v>45369</v>
      </c>
      <c r="D3" s="110" t="s">
        <v>6</v>
      </c>
      <c r="E3" s="111"/>
      <c r="F3" s="112"/>
      <c r="G3" s="113"/>
      <c r="H3" s="106"/>
      <c r="I3" s="169"/>
      <c r="J3" s="169"/>
      <c r="K3" s="169"/>
      <c r="L3" s="169"/>
      <c r="M3" s="169"/>
      <c r="N3" s="170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1"/>
      <c r="Z3" s="161"/>
      <c r="AA3" s="161"/>
    </row>
    <row r="4" ht="16.25" customHeight="1" spans="1:27">
      <c r="A4" s="107" t="s">
        <v>7</v>
      </c>
      <c r="B4" s="108"/>
      <c r="C4" s="109" t="s">
        <v>8</v>
      </c>
      <c r="D4" s="110" t="s">
        <v>9</v>
      </c>
      <c r="E4" s="111" t="s">
        <v>10</v>
      </c>
      <c r="F4" s="112"/>
      <c r="G4" s="113"/>
      <c r="H4" s="106"/>
      <c r="I4" s="169"/>
      <c r="J4" s="169"/>
      <c r="K4" s="169"/>
      <c r="L4" s="169"/>
      <c r="M4" s="169"/>
      <c r="N4" s="170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1"/>
      <c r="Z4" s="161"/>
      <c r="AA4" s="161"/>
    </row>
    <row r="5" ht="16.25" customHeight="1" spans="1:27">
      <c r="A5" s="107" t="s">
        <v>11</v>
      </c>
      <c r="B5" s="108"/>
      <c r="C5" s="109" t="s">
        <v>12</v>
      </c>
      <c r="D5" s="110" t="s">
        <v>13</v>
      </c>
      <c r="E5" s="111" t="s">
        <v>14</v>
      </c>
      <c r="F5" s="112"/>
      <c r="G5" s="113"/>
      <c r="H5" s="114"/>
      <c r="I5" s="171"/>
      <c r="J5" s="171"/>
      <c r="K5" s="171"/>
      <c r="L5" s="171"/>
      <c r="M5" s="171"/>
      <c r="N5" s="172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1"/>
      <c r="Z5" s="161"/>
      <c r="AA5" s="161"/>
    </row>
    <row r="6" ht="16.25" customHeight="1" spans="1:27">
      <c r="A6" s="107" t="s">
        <v>15</v>
      </c>
      <c r="B6" s="108"/>
      <c r="C6" s="109" t="s">
        <v>16</v>
      </c>
      <c r="D6" s="110" t="s">
        <v>17</v>
      </c>
      <c r="E6" s="111" t="s">
        <v>18</v>
      </c>
      <c r="F6" s="112"/>
      <c r="G6" s="113"/>
      <c r="H6" s="115"/>
      <c r="I6" s="173"/>
      <c r="J6" s="173"/>
      <c r="K6" s="173"/>
      <c r="L6" s="173"/>
      <c r="M6" s="173"/>
      <c r="N6" s="174"/>
      <c r="O6" s="168"/>
      <c r="P6" s="168"/>
      <c r="Q6" s="168"/>
      <c r="R6" s="168"/>
      <c r="S6" s="168"/>
      <c r="T6" s="168"/>
      <c r="U6" s="168"/>
      <c r="V6" s="168"/>
      <c r="W6" s="168"/>
      <c r="X6" s="188"/>
      <c r="Y6" s="161"/>
      <c r="Z6" s="161"/>
      <c r="AA6" s="161"/>
    </row>
    <row r="7" ht="16.25" customHeight="1" spans="1:27">
      <c r="A7" s="116" t="s">
        <v>19</v>
      </c>
      <c r="B7" s="117"/>
      <c r="C7" s="117"/>
      <c r="D7" s="117"/>
      <c r="E7" s="118"/>
      <c r="F7" s="118"/>
      <c r="G7" s="119" t="s">
        <v>20</v>
      </c>
      <c r="H7" s="120" t="s">
        <v>21</v>
      </c>
      <c r="I7" s="175" t="s">
        <v>22</v>
      </c>
      <c r="J7" s="176" t="s">
        <v>23</v>
      </c>
      <c r="K7" s="177" t="s">
        <v>24</v>
      </c>
      <c r="L7" s="175" t="s">
        <v>25</v>
      </c>
      <c r="M7" s="175" t="s">
        <v>26</v>
      </c>
      <c r="N7" s="178" t="s">
        <v>27</v>
      </c>
      <c r="O7" s="179"/>
      <c r="P7" s="179"/>
      <c r="Q7" s="189"/>
      <c r="R7" s="179"/>
      <c r="S7" s="179"/>
      <c r="T7" s="179"/>
      <c r="U7" s="189"/>
      <c r="V7" s="179"/>
      <c r="W7" s="179"/>
      <c r="X7" s="189"/>
      <c r="Y7" s="183"/>
      <c r="Z7" s="161"/>
      <c r="AA7" s="161"/>
    </row>
    <row r="8" customHeight="1" spans="1:27">
      <c r="A8" s="121"/>
      <c r="B8" s="122"/>
      <c r="C8" s="122"/>
      <c r="D8" s="122"/>
      <c r="E8" s="123"/>
      <c r="F8" s="123"/>
      <c r="G8" s="124"/>
      <c r="H8" s="125"/>
      <c r="I8" s="180"/>
      <c r="J8" s="180"/>
      <c r="K8" s="180"/>
      <c r="L8" s="180"/>
      <c r="M8" s="180"/>
      <c r="N8" s="181"/>
      <c r="O8" s="182"/>
      <c r="P8" s="183"/>
      <c r="Q8" s="183"/>
      <c r="R8" s="183"/>
      <c r="S8" s="182"/>
      <c r="T8" s="183"/>
      <c r="U8" s="183"/>
      <c r="V8" s="183"/>
      <c r="W8" s="182"/>
      <c r="X8" s="183"/>
      <c r="Y8" s="183"/>
      <c r="Z8" s="161"/>
      <c r="AA8" s="161"/>
    </row>
    <row r="9" ht="24" customHeight="1" spans="1:27">
      <c r="A9" s="126" t="s">
        <v>28</v>
      </c>
      <c r="B9" s="127"/>
      <c r="C9" s="127"/>
      <c r="D9" s="127"/>
      <c r="E9" s="128"/>
      <c r="F9" s="129" t="s">
        <v>29</v>
      </c>
      <c r="G9" s="130">
        <v>0.125</v>
      </c>
      <c r="H9" s="131">
        <f>SUM(I9-1/4)</f>
        <v>14.75</v>
      </c>
      <c r="I9" s="192">
        <f t="shared" ref="I9:I12" si="0">SUM(J9-1/4)</f>
        <v>15</v>
      </c>
      <c r="J9" s="193">
        <v>15.25</v>
      </c>
      <c r="K9" s="192">
        <f t="shared" ref="K9:N9" si="1">SUM(J9+0.25)</f>
        <v>15.5</v>
      </c>
      <c r="L9" s="192">
        <f t="shared" si="1"/>
        <v>15.75</v>
      </c>
      <c r="M9" s="192">
        <f t="shared" si="1"/>
        <v>16</v>
      </c>
      <c r="N9" s="192">
        <f t="shared" si="1"/>
        <v>16.25</v>
      </c>
      <c r="O9" s="185"/>
      <c r="P9" s="185"/>
      <c r="Q9" s="185"/>
      <c r="R9" s="190"/>
      <c r="S9" s="185"/>
      <c r="T9" s="185"/>
      <c r="U9" s="185"/>
      <c r="V9" s="190"/>
      <c r="W9" s="185"/>
      <c r="X9" s="185"/>
      <c r="Y9" s="191"/>
      <c r="Z9" s="161"/>
      <c r="AA9" s="161"/>
    </row>
    <row r="10" ht="24" customHeight="1" spans="1:27">
      <c r="A10" s="132" t="s">
        <v>30</v>
      </c>
      <c r="B10" s="133"/>
      <c r="C10" s="133"/>
      <c r="D10" s="127"/>
      <c r="E10" s="128"/>
      <c r="F10" s="129" t="s">
        <v>31</v>
      </c>
      <c r="G10" s="130">
        <v>0.125</v>
      </c>
      <c r="H10" s="134">
        <f>I10</f>
        <v>15</v>
      </c>
      <c r="I10" s="192">
        <f t="shared" si="0"/>
        <v>15</v>
      </c>
      <c r="J10" s="193">
        <v>15.25</v>
      </c>
      <c r="K10" s="192">
        <f t="shared" ref="K10:N10" si="2">SUM(J10+0.25)</f>
        <v>15.5</v>
      </c>
      <c r="L10" s="192">
        <f t="shared" si="2"/>
        <v>15.75</v>
      </c>
      <c r="M10" s="192">
        <f t="shared" si="2"/>
        <v>16</v>
      </c>
      <c r="N10" s="192">
        <f t="shared" si="2"/>
        <v>16.25</v>
      </c>
      <c r="O10" s="185"/>
      <c r="P10" s="185"/>
      <c r="Q10" s="185"/>
      <c r="R10" s="190"/>
      <c r="S10" s="185"/>
      <c r="T10" s="185"/>
      <c r="U10" s="185"/>
      <c r="V10" s="190"/>
      <c r="W10" s="185"/>
      <c r="X10" s="185"/>
      <c r="Y10" s="191"/>
      <c r="Z10" s="161"/>
      <c r="AA10" s="161"/>
    </row>
    <row r="11" ht="19" customHeight="1" spans="1:27">
      <c r="A11" s="132" t="s">
        <v>32</v>
      </c>
      <c r="B11" s="133"/>
      <c r="C11" s="133"/>
      <c r="D11" s="127"/>
      <c r="E11" s="128"/>
      <c r="F11" s="129" t="s">
        <v>33</v>
      </c>
      <c r="G11" s="130">
        <v>0.125</v>
      </c>
      <c r="H11" s="135">
        <f>SUM(I11-0.25)</f>
        <v>6.375</v>
      </c>
      <c r="I11" s="192">
        <f>SUM(J11-1/8)</f>
        <v>6.625</v>
      </c>
      <c r="J11" s="193">
        <v>6.75</v>
      </c>
      <c r="K11" s="192">
        <f>SUM(J11+0.125)</f>
        <v>6.875</v>
      </c>
      <c r="L11" s="192">
        <f>SUM(K11+0.125)</f>
        <v>7</v>
      </c>
      <c r="M11" s="192">
        <f>SUM(L11+0.125)</f>
        <v>7.125</v>
      </c>
      <c r="N11" s="192">
        <f>SUM(M11+0.125)</f>
        <v>7.25</v>
      </c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</row>
    <row r="12" ht="19" customHeight="1" spans="1:27">
      <c r="A12" s="132" t="s">
        <v>34</v>
      </c>
      <c r="B12" s="133"/>
      <c r="C12" s="133"/>
      <c r="D12" s="127"/>
      <c r="E12" s="128"/>
      <c r="F12" s="129" t="s">
        <v>35</v>
      </c>
      <c r="G12" s="130">
        <v>0.125</v>
      </c>
      <c r="H12" s="136">
        <f t="shared" ref="H12:H18" si="3">SUM(I12-1)</f>
        <v>5.375</v>
      </c>
      <c r="I12" s="192">
        <f>SUM(J12-1/8)</f>
        <v>6.375</v>
      </c>
      <c r="J12" s="193">
        <v>6.5</v>
      </c>
      <c r="K12" s="192">
        <f t="shared" ref="K12:N12" si="4">SUM(J12+0.125)</f>
        <v>6.625</v>
      </c>
      <c r="L12" s="192">
        <f t="shared" si="4"/>
        <v>6.75</v>
      </c>
      <c r="M12" s="192">
        <f t="shared" si="4"/>
        <v>6.875</v>
      </c>
      <c r="N12" s="192">
        <f t="shared" si="4"/>
        <v>7</v>
      </c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</row>
    <row r="13" ht="27" customHeight="1" spans="1:27">
      <c r="A13" s="137" t="s">
        <v>36</v>
      </c>
      <c r="B13" s="138"/>
      <c r="C13" s="138"/>
      <c r="D13" s="138"/>
      <c r="E13" s="139"/>
      <c r="F13" s="140" t="s">
        <v>37</v>
      </c>
      <c r="G13" s="130">
        <v>0.25</v>
      </c>
      <c r="H13" s="136">
        <f t="shared" si="3"/>
        <v>30</v>
      </c>
      <c r="I13" s="194">
        <f t="shared" ref="I13:I15" si="5">SUM(J13-2)</f>
        <v>31</v>
      </c>
      <c r="J13" s="195">
        <v>33</v>
      </c>
      <c r="K13" s="194">
        <f t="shared" ref="K13:N13" si="6">SUM(J13+2)</f>
        <v>35</v>
      </c>
      <c r="L13" s="194">
        <f t="shared" ref="L13:L15" si="7">SUM(K13+2.5)</f>
        <v>37.5</v>
      </c>
      <c r="M13" s="194">
        <f t="shared" si="6"/>
        <v>39.5</v>
      </c>
      <c r="N13" s="194">
        <f t="shared" si="6"/>
        <v>41.5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ht="22" customHeight="1" spans="1:27">
      <c r="A14" s="126" t="s">
        <v>38</v>
      </c>
      <c r="B14" s="127"/>
      <c r="C14" s="127"/>
      <c r="D14" s="127"/>
      <c r="E14" s="128"/>
      <c r="F14" s="129" t="s">
        <v>39</v>
      </c>
      <c r="G14" s="130">
        <v>0.25</v>
      </c>
      <c r="H14" s="136">
        <f t="shared" si="3"/>
        <v>27.25</v>
      </c>
      <c r="I14" s="194">
        <f t="shared" si="5"/>
        <v>28.25</v>
      </c>
      <c r="J14" s="195">
        <v>30.25</v>
      </c>
      <c r="K14" s="194">
        <f t="shared" ref="K14:N14" si="8">SUM(J14+2)</f>
        <v>32.25</v>
      </c>
      <c r="L14" s="194">
        <f t="shared" si="7"/>
        <v>34.75</v>
      </c>
      <c r="M14" s="194">
        <f t="shared" si="8"/>
        <v>36.75</v>
      </c>
      <c r="N14" s="194">
        <f t="shared" si="8"/>
        <v>38.75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ht="22" customHeight="1" spans="1:27">
      <c r="A15" s="126" t="s">
        <v>40</v>
      </c>
      <c r="B15" s="127"/>
      <c r="C15" s="127"/>
      <c r="D15" s="127"/>
      <c r="E15" s="128"/>
      <c r="F15" s="129" t="s">
        <v>41</v>
      </c>
      <c r="G15" s="130">
        <v>0.25</v>
      </c>
      <c r="H15" s="136">
        <f t="shared" si="3"/>
        <v>25.5</v>
      </c>
      <c r="I15" s="194">
        <f t="shared" si="5"/>
        <v>26.5</v>
      </c>
      <c r="J15" s="195">
        <v>28.5</v>
      </c>
      <c r="K15" s="194">
        <f t="shared" ref="K15:N15" si="9">SUM(J15+2)</f>
        <v>30.5</v>
      </c>
      <c r="L15" s="194">
        <f t="shared" si="7"/>
        <v>33</v>
      </c>
      <c r="M15" s="194">
        <f t="shared" si="9"/>
        <v>35</v>
      </c>
      <c r="N15" s="194">
        <f t="shared" si="9"/>
        <v>37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</row>
    <row r="16" ht="22" customHeight="1" spans="1:27">
      <c r="A16" s="126" t="s">
        <v>42</v>
      </c>
      <c r="B16" s="127"/>
      <c r="C16" s="127"/>
      <c r="D16" s="127"/>
      <c r="E16" s="128"/>
      <c r="F16" s="129" t="s">
        <v>43</v>
      </c>
      <c r="G16" s="130">
        <v>0.25</v>
      </c>
      <c r="H16" s="136">
        <f t="shared" si="3"/>
        <v>13.75</v>
      </c>
      <c r="I16" s="194">
        <f>SUM(J16-0.75)</f>
        <v>14.75</v>
      </c>
      <c r="J16" s="195">
        <v>15.5</v>
      </c>
      <c r="K16" s="194">
        <f>SUM(J16+0.75)</f>
        <v>16.25</v>
      </c>
      <c r="L16" s="194">
        <f>SUM(K16+0.75)</f>
        <v>17</v>
      </c>
      <c r="M16" s="194">
        <f>SUM(L16+0.75)</f>
        <v>17.75</v>
      </c>
      <c r="N16" s="194">
        <f>SUM(M16+0.75)</f>
        <v>18.5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</row>
    <row r="17" ht="22" customHeight="1" spans="1:27">
      <c r="A17" s="126" t="s">
        <v>44</v>
      </c>
      <c r="B17" s="127"/>
      <c r="C17" s="127"/>
      <c r="D17" s="127"/>
      <c r="E17" s="128"/>
      <c r="F17" s="129" t="s">
        <v>45</v>
      </c>
      <c r="G17" s="130">
        <v>0.25</v>
      </c>
      <c r="H17" s="136">
        <f t="shared" si="3"/>
        <v>15.25</v>
      </c>
      <c r="I17" s="194">
        <f>SUM(J17-0.75)</f>
        <v>16.25</v>
      </c>
      <c r="J17" s="195">
        <v>17</v>
      </c>
      <c r="K17" s="194">
        <f t="shared" ref="K17:N17" si="10">SUM(J17+0.75)</f>
        <v>17.75</v>
      </c>
      <c r="L17" s="194">
        <f t="shared" si="10"/>
        <v>18.5</v>
      </c>
      <c r="M17" s="194">
        <f t="shared" si="10"/>
        <v>19.25</v>
      </c>
      <c r="N17" s="194">
        <f t="shared" si="10"/>
        <v>20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</row>
    <row r="18" ht="22" customHeight="1" spans="1:27">
      <c r="A18" s="126" t="s">
        <v>46</v>
      </c>
      <c r="B18" s="127"/>
      <c r="C18" s="127"/>
      <c r="D18" s="127"/>
      <c r="E18" s="128"/>
      <c r="F18" s="129" t="s">
        <v>47</v>
      </c>
      <c r="G18" s="141">
        <v>0</v>
      </c>
      <c r="H18" s="136">
        <f t="shared" si="3"/>
        <v>-0.5</v>
      </c>
      <c r="I18" s="192">
        <f>J18</f>
        <v>0.5</v>
      </c>
      <c r="J18" s="195">
        <v>0.5</v>
      </c>
      <c r="K18" s="195">
        <f t="shared" ref="K18:N18" si="11">J18</f>
        <v>0.5</v>
      </c>
      <c r="L18" s="195">
        <f t="shared" si="11"/>
        <v>0.5</v>
      </c>
      <c r="M18" s="195">
        <f t="shared" si="11"/>
        <v>0.5</v>
      </c>
      <c r="N18" s="195">
        <f t="shared" si="11"/>
        <v>0.5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</row>
    <row r="19" ht="30" customHeight="1" spans="1:27">
      <c r="A19" s="142" t="s">
        <v>48</v>
      </c>
      <c r="B19" s="143"/>
      <c r="C19" s="143"/>
      <c r="D19" s="143"/>
      <c r="E19" s="144"/>
      <c r="F19" s="145" t="s">
        <v>49</v>
      </c>
      <c r="G19" s="130">
        <v>0.25</v>
      </c>
      <c r="H19" s="135">
        <f>SUM(I19-0.25)</f>
        <v>43.5</v>
      </c>
      <c r="I19" s="192">
        <f t="shared" ref="I19:I21" si="12">SUM(J19-1/4)</f>
        <v>43.75</v>
      </c>
      <c r="J19" s="193">
        <v>44</v>
      </c>
      <c r="K19" s="192">
        <f t="shared" ref="K19:K21" si="13">SUM(J19+0.25)</f>
        <v>44.25</v>
      </c>
      <c r="L19" s="192">
        <f t="shared" ref="L19:L21" si="14">SUM(K19+0.25)</f>
        <v>44.5</v>
      </c>
      <c r="M19" s="192">
        <f t="shared" ref="M19:M21" si="15">SUM(L19+0)</f>
        <v>44.5</v>
      </c>
      <c r="N19" s="192">
        <f t="shared" ref="N19:N21" si="16">SUM(M19+0)</f>
        <v>44.5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</row>
    <row r="20" ht="31" customHeight="1" spans="1:27">
      <c r="A20" s="142" t="s">
        <v>50</v>
      </c>
      <c r="B20" s="143"/>
      <c r="C20" s="143"/>
      <c r="D20" s="143"/>
      <c r="E20" s="144"/>
      <c r="F20" s="145" t="s">
        <v>51</v>
      </c>
      <c r="G20" s="130">
        <v>0.25</v>
      </c>
      <c r="H20" s="146">
        <f>SUM(I20-0.25)</f>
        <v>43.75</v>
      </c>
      <c r="I20" s="192">
        <f t="shared" si="12"/>
        <v>44</v>
      </c>
      <c r="J20" s="193">
        <v>44.25</v>
      </c>
      <c r="K20" s="192">
        <f t="shared" si="13"/>
        <v>44.5</v>
      </c>
      <c r="L20" s="192">
        <f t="shared" si="14"/>
        <v>44.75</v>
      </c>
      <c r="M20" s="192">
        <f t="shared" si="15"/>
        <v>44.75</v>
      </c>
      <c r="N20" s="192">
        <f t="shared" si="16"/>
        <v>44.75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ht="34" customHeight="1" spans="1:27">
      <c r="A21" s="147" t="s">
        <v>52</v>
      </c>
      <c r="B21" s="148"/>
      <c r="C21" s="148"/>
      <c r="D21" s="148"/>
      <c r="E21" s="149"/>
      <c r="F21" s="145" t="s">
        <v>49</v>
      </c>
      <c r="G21" s="130">
        <v>0.25</v>
      </c>
      <c r="H21" s="136">
        <f>SUM(I21+0)</f>
        <v>44.25</v>
      </c>
      <c r="I21" s="192">
        <f t="shared" si="12"/>
        <v>44.25</v>
      </c>
      <c r="J21" s="193">
        <v>44.5</v>
      </c>
      <c r="K21" s="192">
        <f t="shared" si="13"/>
        <v>44.75</v>
      </c>
      <c r="L21" s="192">
        <f t="shared" si="14"/>
        <v>45</v>
      </c>
      <c r="M21" s="192">
        <f t="shared" si="15"/>
        <v>45</v>
      </c>
      <c r="N21" s="192">
        <f t="shared" si="16"/>
        <v>45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</row>
    <row r="22" ht="19" customHeight="1" spans="1:27">
      <c r="A22" s="150" t="s">
        <v>53</v>
      </c>
      <c r="B22" s="151"/>
      <c r="C22" s="151"/>
      <c r="D22" s="151"/>
      <c r="E22" s="152"/>
      <c r="F22" s="145" t="s">
        <v>54</v>
      </c>
      <c r="G22" s="130">
        <v>0.25</v>
      </c>
      <c r="H22" s="146"/>
      <c r="I22" s="194">
        <f t="shared" ref="I22:I24" si="17">SUM(J22-2)</f>
        <v>37</v>
      </c>
      <c r="J22" s="195">
        <v>39</v>
      </c>
      <c r="K22" s="194">
        <f t="shared" ref="K22:N22" si="18">SUM(J22+2)</f>
        <v>41</v>
      </c>
      <c r="L22" s="194">
        <f t="shared" ref="L22:L24" si="19">SUM(K22+2.5)</f>
        <v>43.5</v>
      </c>
      <c r="M22" s="194">
        <f t="shared" si="18"/>
        <v>45.5</v>
      </c>
      <c r="N22" s="194">
        <f t="shared" si="18"/>
        <v>47.5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ht="19" customHeight="1" spans="1:27">
      <c r="A23" s="150" t="s">
        <v>55</v>
      </c>
      <c r="B23" s="151"/>
      <c r="C23" s="151"/>
      <c r="D23" s="151"/>
      <c r="E23" s="152"/>
      <c r="F23" s="145" t="s">
        <v>56</v>
      </c>
      <c r="G23" s="130">
        <v>0.25</v>
      </c>
      <c r="H23" s="146"/>
      <c r="I23" s="194">
        <f t="shared" si="17"/>
        <v>37</v>
      </c>
      <c r="J23" s="195">
        <v>39</v>
      </c>
      <c r="K23" s="194">
        <f t="shared" ref="K23:N23" si="20">SUM(J23+2)</f>
        <v>41</v>
      </c>
      <c r="L23" s="194">
        <f t="shared" si="19"/>
        <v>43.5</v>
      </c>
      <c r="M23" s="194">
        <f t="shared" si="20"/>
        <v>45.5</v>
      </c>
      <c r="N23" s="194">
        <f t="shared" si="20"/>
        <v>47.5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ht="19" customHeight="1" spans="1:27">
      <c r="A24" s="150" t="s">
        <v>57</v>
      </c>
      <c r="B24" s="151"/>
      <c r="C24" s="151"/>
      <c r="D24" s="151"/>
      <c r="E24" s="152"/>
      <c r="F24" s="145" t="s">
        <v>58</v>
      </c>
      <c r="G24" s="130">
        <v>0.25</v>
      </c>
      <c r="H24" s="146"/>
      <c r="I24" s="194">
        <f t="shared" si="17"/>
        <v>35.5</v>
      </c>
      <c r="J24" s="195">
        <v>37.5</v>
      </c>
      <c r="K24" s="194">
        <f t="shared" ref="K24:N24" si="21">SUM(J24+2)</f>
        <v>39.5</v>
      </c>
      <c r="L24" s="194">
        <f t="shared" si="19"/>
        <v>42</v>
      </c>
      <c r="M24" s="194">
        <f t="shared" si="21"/>
        <v>44</v>
      </c>
      <c r="N24" s="194">
        <f t="shared" si="21"/>
        <v>46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</row>
    <row r="25" ht="19" customHeight="1" spans="1:27">
      <c r="A25" s="150" t="s">
        <v>59</v>
      </c>
      <c r="B25" s="151"/>
      <c r="C25" s="151"/>
      <c r="D25" s="151"/>
      <c r="E25" s="152"/>
      <c r="F25" s="145" t="s">
        <v>60</v>
      </c>
      <c r="G25" s="130">
        <v>0.25</v>
      </c>
      <c r="H25" s="146"/>
      <c r="I25" s="192">
        <f>SUM(J25-1/4)</f>
        <v>30.25</v>
      </c>
      <c r="J25" s="193">
        <v>30.5</v>
      </c>
      <c r="K25" s="192">
        <f>SUM(J25+0.25)</f>
        <v>30.75</v>
      </c>
      <c r="L25" s="192">
        <f>SUM(K25+0.25)</f>
        <v>31</v>
      </c>
      <c r="M25" s="192">
        <f>SUM(L25+0)</f>
        <v>31</v>
      </c>
      <c r="N25" s="192">
        <f>SUM(M25+0)</f>
        <v>31</v>
      </c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ht="19" customHeight="1" spans="1:27">
      <c r="A26" s="150" t="s">
        <v>61</v>
      </c>
      <c r="B26" s="151"/>
      <c r="C26" s="151"/>
      <c r="D26" s="151"/>
      <c r="E26" s="152"/>
      <c r="F26" s="145" t="s">
        <v>62</v>
      </c>
      <c r="G26" s="141">
        <v>0</v>
      </c>
      <c r="H26" s="146"/>
      <c r="I26" s="194">
        <f>J26</f>
        <v>0.125</v>
      </c>
      <c r="J26" s="195">
        <v>0.125</v>
      </c>
      <c r="K26" s="194">
        <f t="shared" ref="K26:N26" si="22">J26</f>
        <v>0.125</v>
      </c>
      <c r="L26" s="194">
        <f t="shared" si="22"/>
        <v>0.125</v>
      </c>
      <c r="M26" s="194">
        <f t="shared" si="22"/>
        <v>0.125</v>
      </c>
      <c r="N26" s="194">
        <f t="shared" si="22"/>
        <v>0.125</v>
      </c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</row>
    <row r="27" ht="19" customHeight="1" spans="1:27">
      <c r="A27" s="150" t="s">
        <v>63</v>
      </c>
      <c r="B27" s="151"/>
      <c r="C27" s="151"/>
      <c r="D27" s="151"/>
      <c r="E27" s="152"/>
      <c r="F27" s="153" t="s">
        <v>64</v>
      </c>
      <c r="G27" s="130">
        <v>0.25</v>
      </c>
      <c r="H27" s="146"/>
      <c r="I27" s="194">
        <f>SUM(J27+0)</f>
        <v>12.5</v>
      </c>
      <c r="J27" s="195">
        <v>12.5</v>
      </c>
      <c r="K27" s="195">
        <f>SUM(J27+0.5)</f>
        <v>13</v>
      </c>
      <c r="L27" s="195">
        <f>SUM(K27+0)</f>
        <v>13</v>
      </c>
      <c r="M27" s="195">
        <f>SUM(L27+0.5)</f>
        <v>13.5</v>
      </c>
      <c r="N27" s="195">
        <f>SUM(M27+0)</f>
        <v>13.5</v>
      </c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</row>
    <row r="28" ht="16.25" customHeight="1" spans="1:27">
      <c r="A28" s="150"/>
      <c r="B28" s="151"/>
      <c r="C28" s="151"/>
      <c r="D28" s="151"/>
      <c r="E28" s="152"/>
      <c r="F28" s="154"/>
      <c r="G28" s="155"/>
      <c r="H28" s="146"/>
      <c r="I28" s="186"/>
      <c r="J28" s="186"/>
      <c r="K28" s="186"/>
      <c r="L28" s="186"/>
      <c r="M28" s="186"/>
      <c r="N28" s="186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</row>
    <row r="29" ht="16.25" customHeight="1" spans="1:27">
      <c r="A29" s="156"/>
      <c r="B29" s="157"/>
      <c r="C29" s="157"/>
      <c r="D29" s="157"/>
      <c r="E29" s="158"/>
      <c r="F29" s="159"/>
      <c r="G29" s="160"/>
      <c r="H29" s="136">
        <f>SUM(I29+0)</f>
        <v>0</v>
      </c>
      <c r="I29" s="136"/>
      <c r="J29" s="136"/>
      <c r="K29" s="187"/>
      <c r="L29" s="187"/>
      <c r="M29" s="187"/>
      <c r="N29" s="187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</row>
    <row r="30" ht="16.25" customHeight="1" spans="1:27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</row>
    <row r="31" ht="16.25" customHeight="1" spans="1:27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</row>
    <row r="32" ht="16.25" customHeight="1" spans="1:27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</row>
    <row r="33" ht="16.25" customHeight="1" spans="1:27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</row>
    <row r="34" ht="16.25" customHeight="1" spans="1:27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</row>
    <row r="35" ht="16.25" customHeight="1" spans="1:27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</row>
    <row r="36" ht="16.25" customHeight="1" spans="1:27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</row>
    <row r="37" ht="16.25" customHeight="1" spans="1:27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</row>
    <row r="38" ht="16.25" customHeight="1" spans="1:27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ht="16.25" customHeight="1" spans="1:27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ht="16.25" customHeight="1" spans="1:27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</row>
    <row r="41" ht="16.25" customHeight="1" spans="1:27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</row>
    <row r="42" ht="16.25" customHeight="1" spans="1:27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</row>
    <row r="43" ht="16.25" customHeight="1" spans="1:27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</row>
    <row r="44" ht="16.25" customHeight="1" spans="1:27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</row>
    <row r="45" ht="16.25" customHeight="1" spans="1:27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</row>
    <row r="46" ht="16.25" customHeight="1" spans="1:27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</row>
    <row r="47" ht="16.25" customHeight="1" spans="1:27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</row>
    <row r="48" ht="16.25" customHeight="1" spans="1:27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</row>
    <row r="49" ht="16.25" customHeight="1" spans="1:27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</row>
    <row r="50" ht="16.25" customHeight="1" spans="1:27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ht="16.25" customHeight="1" spans="1:27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</row>
    <row r="52" ht="16.25" customHeight="1" spans="1:27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</row>
    <row r="53" ht="16.25" customHeight="1" spans="1:27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</row>
    <row r="54" ht="16.25" customHeight="1" spans="1:27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</row>
    <row r="55" ht="16.25" customHeight="1" spans="1:27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</row>
    <row r="56" ht="16.25" customHeight="1" spans="1:27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</row>
    <row r="57" ht="16.25" customHeight="1" spans="1:27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</row>
    <row r="58" ht="16.25" customHeight="1" spans="1:27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</row>
    <row r="59" ht="16.25" customHeight="1" spans="1:27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</row>
    <row r="60" ht="16.25" customHeight="1" spans="1:27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</row>
    <row r="61" ht="16.25" customHeight="1" spans="1:27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  <row r="62" ht="16.25" customHeight="1" spans="1:27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</row>
    <row r="63" ht="16.25" customHeight="1" spans="1:27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</row>
    <row r="64" ht="16.25" customHeight="1" spans="1:27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</row>
    <row r="65" ht="16.25" customHeight="1" spans="1:27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</row>
    <row r="66" ht="16.25" customHeight="1" spans="1:27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</row>
    <row r="67" ht="16.25" customHeight="1" spans="1:27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</row>
    <row r="68" ht="16.25" customHeight="1" spans="1:27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</row>
    <row r="69" ht="16.25" customHeight="1" spans="1:27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</row>
    <row r="70" ht="16.25" customHeight="1" spans="1:27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</row>
    <row r="71" ht="16.25" customHeight="1" spans="1:27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</row>
    <row r="72" ht="16.25" customHeight="1" spans="1:27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</row>
    <row r="73" ht="16.25" customHeight="1" spans="1:27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</row>
    <row r="74" ht="16.25" customHeight="1" spans="1:27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</row>
    <row r="75" ht="16.25" customHeight="1" spans="1:27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</row>
    <row r="76" ht="16.25" customHeight="1" spans="1:27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</row>
    <row r="77" ht="16.25" customHeight="1" spans="1:27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</row>
    <row r="78" ht="16.25" customHeight="1" spans="1:27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</row>
    <row r="79" ht="16.25" customHeight="1" spans="1:27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</row>
    <row r="80" ht="16.25" customHeight="1" spans="1:27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</row>
    <row r="81" ht="16.25" customHeight="1" spans="1:27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</row>
    <row r="82" ht="16.25" customHeight="1" spans="1:27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</row>
    <row r="83" ht="16.25" customHeight="1" spans="1:27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</row>
    <row r="84" ht="16.25" customHeight="1" spans="1:27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</row>
    <row r="85" ht="16.25" customHeight="1" spans="1:27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</row>
    <row r="86" ht="16.25" customHeight="1" spans="1:27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</row>
    <row r="87" ht="16.25" customHeight="1" spans="1:27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</row>
    <row r="88" ht="16.25" customHeight="1" spans="1:27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</row>
    <row r="89" ht="16.25" customHeight="1" spans="1:27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</row>
    <row r="90" ht="16.25" customHeight="1" spans="1:27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</row>
    <row r="91" ht="16.25" customHeight="1" spans="1:27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</row>
    <row r="92" ht="16.25" customHeight="1" spans="1:27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</row>
    <row r="93" ht="16.25" customHeight="1" spans="1:27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</row>
    <row r="94" ht="16.25" customHeight="1" spans="1:27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</row>
    <row r="95" ht="16.25" customHeight="1" spans="1:27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</row>
    <row r="96" ht="16.25" customHeight="1" spans="1:27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</row>
    <row r="97" ht="16.25" customHeight="1" spans="1:27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</row>
    <row r="98" ht="16.25" customHeight="1" spans="1:27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</row>
    <row r="99" ht="16.25" customHeight="1" spans="1:27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</row>
    <row r="100" ht="16.25" customHeight="1" spans="1:27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</row>
    <row r="101" ht="16.25" customHeight="1" spans="1:27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</row>
    <row r="102" ht="16.25" customHeight="1" spans="1:27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</row>
    <row r="103" ht="16.25" customHeight="1" spans="1:27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</row>
    <row r="104" ht="16.25" customHeight="1" spans="1:27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</row>
    <row r="105" ht="16.25" customHeight="1" spans="1:27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</row>
    <row r="106" ht="16.25" customHeight="1" spans="1:27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</row>
    <row r="107" ht="16.25" customHeight="1" spans="1:27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</row>
    <row r="108" ht="16.25" customHeight="1" spans="1:27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</row>
    <row r="109" ht="16.25" customHeight="1" spans="1:27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</row>
    <row r="110" ht="16.25" customHeight="1" spans="1:27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</row>
    <row r="111" ht="16.25" customHeight="1" spans="1:27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</row>
    <row r="112" ht="16.25" customHeight="1" spans="1:27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</row>
    <row r="113" ht="16.25" customHeight="1" spans="1:27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</row>
    <row r="114" ht="16.25" customHeight="1" spans="1:27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</row>
    <row r="115" ht="16.25" customHeight="1" spans="1:27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</row>
    <row r="116" ht="16.25" customHeight="1" spans="1:27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</row>
    <row r="117" ht="16.25" customHeight="1" spans="1:27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</row>
    <row r="118" ht="16.25" customHeight="1" spans="1:27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</row>
    <row r="119" ht="16.25" customHeight="1" spans="1:27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</row>
    <row r="120" ht="16.25" customHeight="1" spans="1:27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</row>
    <row r="121" ht="16.25" customHeight="1" spans="1:27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</row>
    <row r="122" ht="16.25" customHeight="1" spans="1:27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</row>
    <row r="123" ht="16.25" customHeight="1" spans="1:27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</row>
    <row r="124" ht="16.25" customHeight="1" spans="1:27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</row>
    <row r="125" ht="16.25" customHeight="1" spans="1:27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</row>
    <row r="126" ht="16.25" customHeight="1" spans="1:27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</row>
    <row r="127" ht="16.25" customHeight="1" spans="1:27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</row>
    <row r="128" ht="16.25" customHeight="1" spans="1:27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</row>
    <row r="129" ht="16.25" customHeight="1" spans="1:27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</row>
    <row r="130" ht="16.25" customHeight="1" spans="1:27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</row>
    <row r="131" ht="16.25" customHeight="1" spans="1:27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</row>
    <row r="132" ht="16.25" customHeight="1" spans="1:27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</row>
    <row r="133" ht="16.25" customHeight="1" spans="1:27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</row>
    <row r="134" ht="16.25" customHeight="1" spans="1:27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</row>
    <row r="135" ht="16.25" customHeight="1" spans="1:27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</row>
    <row r="136" ht="16.25" customHeight="1" spans="1:27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</row>
    <row r="137" ht="16.25" customHeight="1" spans="1:27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</row>
    <row r="138" ht="16.25" customHeight="1" spans="1:27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</row>
    <row r="139" ht="16.25" customHeight="1" spans="1:27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</row>
    <row r="140" ht="16.25" customHeight="1" spans="1:27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</row>
    <row r="141" ht="16.25" customHeight="1" spans="1:27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</row>
    <row r="142" ht="16.25" customHeight="1" spans="1:27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</row>
    <row r="143" ht="16.25" customHeight="1" spans="1:27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</row>
    <row r="144" ht="16.25" customHeight="1" spans="1:27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</row>
    <row r="145" ht="16.25" customHeight="1" spans="1:27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</row>
    <row r="146" ht="16.25" customHeight="1" spans="1:27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</row>
    <row r="147" ht="16.25" customHeight="1" spans="1:27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</row>
    <row r="148" ht="16.25" customHeight="1" spans="1:27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</row>
    <row r="149" ht="16.25" customHeight="1" spans="1:27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</row>
    <row r="150" ht="16.25" customHeight="1" spans="1:27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</row>
    <row r="151" ht="16.25" customHeight="1" spans="1:27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</row>
    <row r="152" ht="16.25" customHeight="1" spans="1:27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</row>
    <row r="153" ht="16.25" customHeight="1" spans="1:27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</row>
    <row r="154" ht="16.25" customHeight="1" spans="1:27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</row>
    <row r="155" ht="16.25" customHeight="1" spans="1:27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</row>
    <row r="156" ht="16.25" customHeight="1" spans="1:27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</row>
    <row r="157" ht="16.25" customHeight="1" spans="1:27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</row>
    <row r="158" ht="16.25" customHeight="1" spans="1:27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</row>
    <row r="159" ht="16.25" customHeight="1" spans="1:27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</row>
    <row r="160" ht="16.25" customHeight="1" spans="1:27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</row>
    <row r="161" ht="16.25" customHeight="1" spans="1:27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</row>
    <row r="162" ht="16.25" customHeight="1" spans="1:27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</row>
    <row r="163" ht="16.25" customHeight="1" spans="1:27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</row>
    <row r="164" ht="16.25" customHeight="1" spans="1:27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</row>
    <row r="165" ht="16.25" customHeight="1" spans="1:27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</row>
    <row r="166" ht="16.25" customHeight="1" spans="1:27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</row>
    <row r="167" ht="16.25" customHeight="1" spans="1:27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</row>
    <row r="168" ht="16.25" customHeight="1" spans="1:27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</row>
    <row r="169" ht="16.25" customHeight="1" spans="1:27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</row>
    <row r="170" ht="16.25" customHeight="1" spans="1:27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</row>
    <row r="171" ht="16.25" customHeight="1" spans="1:27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</row>
    <row r="172" ht="16.25" customHeight="1" spans="1:27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</row>
    <row r="173" ht="16.25" customHeight="1" spans="1:27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</row>
    <row r="174" ht="16.25" customHeight="1" spans="1:27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</row>
    <row r="175" ht="16.25" customHeight="1" spans="1:27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</row>
    <row r="176" ht="16.25" customHeight="1" spans="1:27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</row>
    <row r="177" ht="16.25" customHeight="1" spans="1:27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</row>
    <row r="178" ht="16.25" customHeight="1" spans="1:27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</row>
    <row r="179" ht="16.25" customHeight="1" spans="1:27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</row>
    <row r="180" ht="16.25" customHeight="1" spans="1:27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</row>
    <row r="181" ht="16.25" customHeight="1" spans="1:27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</row>
    <row r="182" ht="16.25" customHeight="1" spans="1:27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</row>
    <row r="183" ht="16.25" customHeight="1" spans="1:27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</row>
    <row r="184" ht="16.25" customHeight="1" spans="1:27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</row>
    <row r="185" ht="16.25" customHeight="1" spans="1:27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</row>
    <row r="186" ht="16.25" customHeight="1" spans="1:27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</row>
    <row r="187" ht="16.25" customHeight="1" spans="1:27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</row>
    <row r="188" ht="16.25" customHeight="1" spans="1:27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</row>
    <row r="189" ht="16.25" customHeight="1" spans="1:27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</row>
    <row r="190" ht="16.25" customHeight="1" spans="1:27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</row>
    <row r="191" ht="16.25" customHeight="1" spans="1:27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</row>
    <row r="192" ht="16.25" customHeight="1" spans="1:27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</row>
    <row r="193" ht="16.25" customHeight="1" spans="1:27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</row>
    <row r="194" ht="16.25" customHeight="1" spans="1:27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</row>
    <row r="195" ht="16.25" customHeight="1" spans="1:27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</row>
    <row r="196" ht="16.25" customHeight="1" spans="1:27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</row>
    <row r="197" ht="16.25" customHeight="1" spans="1:27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</row>
    <row r="198" ht="16.25" customHeight="1" spans="1:27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</row>
    <row r="199" ht="16.25" customHeight="1" spans="1:27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</row>
    <row r="200" ht="16.25" customHeight="1" spans="1:27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</row>
    <row r="201" ht="16.25" customHeight="1" spans="1:27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</row>
    <row r="202" ht="16.25" customHeight="1" spans="1:27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</row>
    <row r="203" ht="16.25" customHeight="1" spans="1:27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</row>
    <row r="204" ht="16.25" customHeight="1" spans="1:27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</row>
    <row r="205" ht="16.25" customHeight="1" spans="1:27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</row>
    <row r="206" ht="16.25" customHeight="1" spans="1:27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</row>
    <row r="207" ht="16.25" customHeight="1" spans="1:27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</row>
    <row r="208" ht="16.25" customHeight="1" spans="1:27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</row>
    <row r="209" ht="16.25" customHeight="1" spans="1:27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</row>
    <row r="210" ht="16.25" customHeight="1" spans="1:27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</row>
    <row r="211" ht="16.25" customHeight="1" spans="1:27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</row>
    <row r="212" ht="16.25" customHeight="1" spans="1:27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</row>
    <row r="213" ht="16.25" customHeight="1" spans="1:27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</row>
    <row r="214" ht="16.25" customHeight="1" spans="1:27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</row>
    <row r="215" ht="16.25" customHeight="1" spans="1:27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</row>
    <row r="216" ht="16.25" customHeight="1" spans="1:27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</row>
    <row r="217" ht="16.25" customHeight="1" spans="1:27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</row>
    <row r="218" ht="16.25" customHeight="1" spans="1:27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</row>
    <row r="219" ht="16.25" customHeight="1" spans="1:27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</row>
    <row r="220" ht="16.25" customHeight="1" spans="1:27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</row>
    <row r="221" ht="16.25" customHeight="1" spans="1:27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</row>
    <row r="222" ht="16.25" customHeight="1" spans="1:27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</row>
    <row r="223" ht="16.25" customHeight="1" spans="1:27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</row>
    <row r="224" ht="16.25" customHeight="1" spans="1:27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</row>
    <row r="225" ht="16.25" customHeight="1" spans="1:27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</row>
    <row r="226" ht="16.25" customHeight="1" spans="1:27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</row>
    <row r="227" ht="16.25" customHeight="1" spans="1:27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</row>
    <row r="228" ht="16.25" customHeight="1" spans="1:27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</row>
    <row r="229" ht="16.25" customHeight="1" spans="1:27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</row>
    <row r="230" ht="16.25" customHeight="1" spans="1:27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</row>
    <row r="231" ht="16.25" customHeight="1" spans="1:27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</row>
    <row r="232" ht="16.25" customHeight="1" spans="1:27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</row>
    <row r="233" ht="16.25" customHeight="1" spans="1:27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</row>
    <row r="234" ht="16.25" customHeight="1" spans="1:27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</row>
    <row r="235" ht="16.25" customHeight="1" spans="1:27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</row>
    <row r="236" ht="16.25" customHeight="1" spans="1:27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</row>
    <row r="237" ht="16.25" customHeight="1" spans="1:27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</row>
    <row r="238" ht="16.25" customHeight="1" spans="1:27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</row>
    <row r="239" ht="16.25" customHeight="1" spans="1:27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</row>
    <row r="240" ht="16.25" customHeight="1" spans="1:27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</row>
    <row r="241" ht="16.25" customHeight="1" spans="1:27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</row>
    <row r="242" ht="16.25" customHeight="1" spans="1:27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</row>
    <row r="243" ht="16.25" customHeight="1" spans="1:27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</row>
    <row r="244" ht="16.25" customHeight="1" spans="1:27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</row>
    <row r="245" ht="16.25" customHeight="1" spans="1:27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</row>
    <row r="246" ht="16.25" customHeight="1" spans="1:27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</row>
    <row r="247" ht="16.25" customHeight="1" spans="1:27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</row>
    <row r="248" ht="16.25" customHeight="1" spans="1:27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</row>
    <row r="249" ht="16.25" customHeight="1" spans="1:27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</row>
    <row r="250" ht="16.25" customHeight="1" spans="1:27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</row>
    <row r="251" ht="16.25" customHeight="1" spans="1:27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</row>
    <row r="252" ht="16.25" customHeight="1" spans="1:27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</row>
    <row r="253" ht="16.25" customHeight="1" spans="1:27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</row>
    <row r="254" ht="16.25" customHeight="1" spans="1:27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</row>
    <row r="255" ht="16.25" customHeight="1" spans="1:27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</row>
    <row r="256" ht="16.25" customHeight="1" spans="1:27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</row>
    <row r="257" ht="16.25" customHeight="1" spans="1:27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</row>
    <row r="258" ht="16.25" customHeight="1" spans="1:27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</row>
    <row r="259" ht="16.25" customHeight="1" spans="1:27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</row>
    <row r="260" ht="16.25" customHeight="1" spans="1:27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</row>
    <row r="261" ht="16.25" customHeight="1" spans="1:27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</row>
    <row r="262" ht="16.25" customHeight="1" spans="1:27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</row>
    <row r="263" ht="16.25" customHeight="1" spans="1:27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</row>
    <row r="264" ht="16.25" customHeight="1" spans="1:27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</row>
    <row r="265" ht="16.25" customHeight="1" spans="1:27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</row>
    <row r="266" ht="16.25" customHeight="1" spans="1:27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</row>
    <row r="267" ht="16.25" customHeight="1" spans="1:27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</row>
    <row r="268" ht="16.25" customHeight="1" spans="1:27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</row>
    <row r="269" ht="16.25" customHeight="1" spans="1:27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</row>
    <row r="270" ht="16.25" customHeight="1" spans="1:27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</row>
    <row r="271" ht="16.25" customHeight="1" spans="1:27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</row>
    <row r="272" ht="16.25" customHeight="1" spans="1:27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</row>
    <row r="273" ht="16.25" customHeight="1" spans="1:27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</row>
    <row r="274" ht="16.25" customHeight="1" spans="1:27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</row>
    <row r="275" ht="16.25" customHeight="1" spans="1:27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</row>
    <row r="276" ht="16.25" customHeight="1" spans="1:27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</row>
    <row r="277" ht="16.25" customHeight="1" spans="1:27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</row>
    <row r="278" ht="16.25" customHeight="1" spans="1:27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</row>
    <row r="279" ht="16.25" customHeight="1" spans="1:27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</row>
    <row r="280" ht="16.25" customHeight="1" spans="1:27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</row>
    <row r="281" ht="16.25" customHeight="1" spans="1:27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</row>
    <row r="282" ht="16.25" customHeight="1" spans="1:27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</row>
    <row r="283" ht="16.25" customHeight="1" spans="1:27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</row>
    <row r="284" ht="16.25" customHeight="1" spans="1:27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</row>
    <row r="285" ht="16.25" customHeight="1" spans="1:27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</row>
    <row r="286" ht="16.25" customHeight="1" spans="1:27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</row>
    <row r="287" ht="16.25" customHeight="1" spans="1:27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</row>
    <row r="288" ht="16.25" customHeight="1" spans="1:27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</row>
    <row r="289" ht="16.25" customHeight="1" spans="1:27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</row>
    <row r="290" ht="16.25" customHeight="1" spans="1:27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</row>
    <row r="291" ht="16.25" customHeight="1" spans="1:27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</row>
    <row r="292" ht="16.25" customHeight="1" spans="1:27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</row>
    <row r="293" ht="16.25" customHeight="1" spans="1:27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</row>
    <row r="294" ht="16.25" customHeight="1" spans="1:27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</row>
    <row r="295" ht="16.25" customHeight="1" spans="1:27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</row>
    <row r="296" ht="16.25" customHeight="1" spans="1:27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</row>
    <row r="297" ht="16.25" customHeight="1" spans="1:27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</row>
    <row r="298" ht="16.25" customHeight="1" spans="1:27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</row>
    <row r="299" ht="16.25" customHeight="1" spans="1:27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</row>
    <row r="300" ht="16.25" customHeight="1" spans="1:27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</row>
    <row r="301" ht="16.25" customHeight="1" spans="1:27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</row>
    <row r="302" ht="16.25" customHeight="1" spans="1:27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</row>
    <row r="303" ht="16.25" customHeight="1" spans="1:27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</row>
    <row r="304" ht="16.25" customHeight="1" spans="1:27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</row>
    <row r="305" ht="16.25" customHeight="1" spans="1:27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</row>
    <row r="306" ht="16.25" customHeight="1" spans="1:27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</row>
    <row r="307" ht="16.25" customHeight="1" spans="1:27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</row>
    <row r="308" ht="16.25" customHeight="1" spans="1:27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</row>
    <row r="309" ht="16.25" customHeight="1" spans="1:27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</row>
    <row r="310" ht="16.25" customHeight="1" spans="1:27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</row>
    <row r="311" ht="16.25" customHeight="1" spans="1:27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</row>
    <row r="312" ht="16.25" customHeight="1" spans="1:27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</row>
    <row r="313" ht="16.25" customHeight="1" spans="1:27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</row>
    <row r="314" ht="16.25" customHeight="1" spans="1:27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</row>
    <row r="315" ht="16.25" customHeight="1" spans="1:27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</row>
    <row r="316" ht="16.25" customHeight="1" spans="1:27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</row>
    <row r="317" ht="16.25" customHeight="1" spans="1:27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</row>
    <row r="318" ht="16.25" customHeight="1" spans="1:27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</row>
    <row r="319" ht="16.25" customHeight="1" spans="1:27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</row>
    <row r="320" ht="16.25" customHeight="1" spans="1:27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</row>
    <row r="321" ht="16.25" customHeight="1" spans="1:27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</row>
    <row r="322" ht="16.25" customHeight="1" spans="1:27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</row>
    <row r="323" ht="16.25" customHeight="1" spans="1:27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</row>
    <row r="324" ht="16.25" customHeight="1" spans="1:27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</row>
    <row r="325" ht="16.25" customHeight="1" spans="1:27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</row>
    <row r="326" ht="16.25" customHeight="1" spans="1:27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</row>
    <row r="327" ht="16.25" customHeight="1" spans="1:27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</row>
    <row r="328" ht="16.25" customHeight="1" spans="1:27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</row>
    <row r="329" ht="16.25" customHeight="1" spans="1:27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</row>
    <row r="330" ht="16.25" customHeight="1" spans="1:27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</row>
    <row r="331" ht="16.25" customHeight="1" spans="1:27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</row>
    <row r="332" ht="16.25" customHeight="1" spans="1:27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</row>
    <row r="333" ht="16.25" customHeight="1" spans="1:27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</row>
    <row r="334" ht="16.25" customHeight="1" spans="1:27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</row>
    <row r="335" ht="16.25" customHeight="1" spans="1:27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</row>
    <row r="336" ht="16.25" customHeight="1" spans="1:27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</row>
    <row r="337" ht="16.25" customHeight="1" spans="1:27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</row>
    <row r="338" ht="16.25" customHeight="1" spans="1:27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</row>
    <row r="339" ht="16.25" customHeight="1" spans="1:27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</row>
    <row r="340" ht="16.25" customHeight="1" spans="1:27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</row>
    <row r="341" ht="16.25" customHeight="1" spans="1:27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</row>
    <row r="342" ht="16.25" customHeight="1" spans="1:27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</row>
    <row r="343" ht="16.25" customHeight="1" spans="1:27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</row>
    <row r="344" ht="16.25" customHeight="1" spans="1:27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</row>
    <row r="345" ht="16.25" customHeight="1" spans="1:27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</row>
    <row r="346" ht="16.25" customHeight="1" spans="1:27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</row>
    <row r="347" ht="16.25" customHeight="1" spans="1:27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</row>
    <row r="348" ht="16.25" customHeight="1" spans="1:27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</row>
    <row r="349" ht="16.25" customHeight="1" spans="1:27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</row>
    <row r="350" ht="16.25" customHeight="1" spans="1:27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</row>
    <row r="351" ht="16.25" customHeight="1" spans="1:27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</row>
    <row r="352" ht="16.25" customHeight="1" spans="1:27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</row>
    <row r="353" ht="16.25" customHeight="1" spans="1:27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</row>
    <row r="354" ht="16.25" customHeight="1" spans="1:27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</row>
    <row r="355" ht="16.25" customHeight="1" spans="1:27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</row>
    <row r="356" ht="16.25" customHeight="1" spans="1:27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</row>
    <row r="357" ht="16.25" customHeight="1" spans="1:27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</row>
    <row r="358" ht="16.25" customHeight="1" spans="1:27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</row>
    <row r="359" ht="16.25" customHeight="1" spans="1:27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</row>
    <row r="360" ht="16.25" customHeight="1" spans="1:27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</row>
    <row r="361" ht="16.25" customHeight="1" spans="1:27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</row>
    <row r="362" ht="16.25" customHeight="1" spans="1:27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</row>
    <row r="363" ht="16.25" customHeight="1" spans="1:27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</row>
    <row r="364" ht="16.25" customHeight="1" spans="1:27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</row>
    <row r="365" ht="16.25" customHeight="1" spans="1:27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</row>
    <row r="366" ht="16.25" customHeight="1" spans="1:27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</row>
    <row r="367" ht="16.25" customHeight="1" spans="1:27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</row>
    <row r="368" ht="16.25" customHeight="1" spans="1:27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</row>
    <row r="369" ht="16.25" customHeight="1" spans="1:27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</row>
    <row r="370" ht="16.25" customHeight="1" spans="1:27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</row>
    <row r="371" ht="16.25" customHeight="1" spans="1:27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</row>
    <row r="372" ht="16.25" customHeight="1" spans="1:27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</row>
    <row r="373" ht="16.25" customHeight="1" spans="1:27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</row>
    <row r="374" ht="16.25" customHeight="1" spans="1:27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</row>
    <row r="375" ht="16.25" customHeight="1" spans="1:27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</row>
    <row r="376" ht="16.25" customHeight="1" spans="1:27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</row>
    <row r="377" ht="16.25" customHeight="1" spans="1:27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</row>
    <row r="378" ht="16.25" customHeight="1" spans="1:27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</row>
    <row r="379" ht="16.25" customHeight="1" spans="1:27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</row>
    <row r="380" ht="16.25" customHeight="1" spans="1:27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</row>
    <row r="381" ht="16.25" customHeight="1" spans="1:27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</row>
    <row r="382" ht="16.25" customHeight="1" spans="1:27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</row>
    <row r="383" ht="16.25" customHeight="1" spans="1:27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</row>
    <row r="384" ht="16.25" customHeight="1" spans="1:27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</row>
    <row r="385" ht="16.25" customHeight="1" spans="1:27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</row>
    <row r="386" ht="16.25" customHeight="1" spans="1:27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</row>
    <row r="387" ht="16.25" customHeight="1" spans="1:27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</row>
    <row r="388" ht="16.25" customHeight="1" spans="1:27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</row>
    <row r="389" ht="16.25" customHeight="1" spans="1:27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</row>
    <row r="390" ht="16.25" customHeight="1" spans="1:27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</row>
    <row r="391" ht="16.25" customHeight="1" spans="1:27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</row>
    <row r="392" ht="16.25" customHeight="1" spans="1:27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</row>
    <row r="393" ht="16.25" customHeight="1" spans="1:27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</row>
    <row r="394" ht="16.25" customHeight="1" spans="1:27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</row>
    <row r="395" ht="16.25" customHeight="1" spans="1:27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</row>
    <row r="396" ht="16.25" customHeight="1" spans="1:27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</row>
    <row r="397" ht="16.25" customHeight="1" spans="1:27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</row>
    <row r="398" ht="16.25" customHeight="1" spans="1:27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</row>
    <row r="399" ht="16.25" customHeight="1" spans="1:27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</row>
    <row r="400" ht="16.25" customHeight="1" spans="1:27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</row>
    <row r="401" ht="16.25" customHeight="1" spans="1:27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</row>
    <row r="402" ht="16.25" customHeight="1" spans="1:27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</row>
    <row r="403" ht="16.25" customHeight="1" spans="1:27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</row>
    <row r="404" ht="16.25" customHeight="1" spans="1:27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</row>
    <row r="405" ht="16.25" customHeight="1" spans="1:27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</row>
    <row r="406" ht="16.25" customHeight="1" spans="1:27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</row>
    <row r="407" ht="16.25" customHeight="1" spans="1:27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</row>
    <row r="408" ht="16.25" customHeight="1" spans="1:27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</row>
    <row r="409" ht="16.25" customHeight="1" spans="1:27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</row>
    <row r="410" ht="16.25" customHeight="1" spans="1:27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</row>
    <row r="411" ht="16.25" customHeight="1" spans="1:27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</row>
    <row r="412" ht="16.25" customHeight="1" spans="1:27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</row>
    <row r="413" ht="16.25" customHeight="1" spans="1:27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</row>
    <row r="414" ht="16.25" customHeight="1" spans="1:27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</row>
    <row r="415" ht="16.25" customHeight="1" spans="1:27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</row>
    <row r="416" ht="16.25" customHeight="1" spans="1:27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</row>
    <row r="417" ht="16.25" customHeight="1" spans="1:27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</row>
    <row r="418" ht="16.25" customHeight="1" spans="1:27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</row>
    <row r="419" ht="16.25" customHeight="1" spans="1:27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</row>
    <row r="420" ht="16.25" customHeight="1" spans="1:27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</row>
    <row r="421" ht="16.25" customHeight="1" spans="1:27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</row>
    <row r="422" ht="16.25" customHeight="1" spans="1:27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</row>
    <row r="423" ht="16.25" customHeight="1" spans="1:27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</row>
    <row r="424" ht="16.25" customHeight="1" spans="1:27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</row>
    <row r="425" ht="16.25" customHeight="1" spans="1:27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</row>
    <row r="426" ht="16.25" customHeight="1" spans="1:27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</row>
    <row r="427" ht="16.25" customHeight="1" spans="1:27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</row>
    <row r="428" ht="16.25" customHeight="1" spans="1:27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</row>
    <row r="429" ht="16.25" customHeight="1" spans="1:27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</row>
    <row r="430" ht="16.25" customHeight="1" spans="1:27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</row>
    <row r="431" ht="16.25" customHeight="1" spans="1:27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</row>
    <row r="432" ht="16.25" customHeight="1" spans="1:27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</row>
    <row r="433" ht="16.25" customHeight="1" spans="1:27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</row>
    <row r="434" ht="16.25" customHeight="1" spans="1:27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</row>
    <row r="435" ht="16.25" customHeight="1" spans="1:27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</row>
    <row r="436" ht="16.25" customHeight="1" spans="1:27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</row>
    <row r="437" ht="16.25" customHeight="1" spans="1:27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</row>
    <row r="438" ht="16.25" customHeight="1" spans="1:27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</row>
    <row r="439" ht="16.25" customHeight="1" spans="1:27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</row>
    <row r="440" ht="16.25" customHeight="1" spans="1:27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</row>
    <row r="441" ht="16.25" customHeight="1" spans="1:27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</row>
    <row r="442" ht="16.25" customHeight="1" spans="1:27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</row>
    <row r="443" ht="16.25" customHeight="1" spans="1:27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</row>
    <row r="444" ht="16.25" customHeight="1" spans="1:27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</row>
    <row r="445" ht="16.25" customHeight="1" spans="1:27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</row>
    <row r="446" ht="16.25" customHeight="1" spans="1:27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</row>
    <row r="447" ht="16.25" customHeight="1" spans="1:27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</row>
    <row r="448" ht="16.25" customHeight="1" spans="1:27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</row>
    <row r="449" ht="16.25" customHeight="1" spans="1:27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</row>
    <row r="450" ht="16.25" customHeight="1" spans="1:27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</row>
    <row r="451" ht="16.25" customHeight="1" spans="1:27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</row>
    <row r="452" ht="16.25" customHeight="1" spans="1:27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</row>
    <row r="453" ht="16.25" customHeight="1" spans="1:27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</row>
    <row r="454" ht="16.25" customHeight="1" spans="1:27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</row>
    <row r="455" ht="16.25" customHeight="1" spans="1:27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</row>
    <row r="456" ht="16.25" customHeight="1" spans="1:27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</row>
    <row r="457" ht="16.25" customHeight="1" spans="1:27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</row>
    <row r="458" ht="16.25" customHeight="1" spans="1:27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</row>
    <row r="459" ht="16.25" customHeight="1" spans="1:27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</row>
    <row r="460" ht="16.25" customHeight="1" spans="1:27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</row>
    <row r="461" ht="16.25" customHeight="1" spans="1:27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</row>
    <row r="462" ht="16.25" customHeight="1" spans="1:27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</row>
    <row r="463" ht="16.25" customHeight="1" spans="1:27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</row>
    <row r="464" ht="16.25" customHeight="1" spans="1:27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</row>
    <row r="465" ht="16.25" customHeight="1" spans="1:27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</row>
    <row r="466" ht="16.25" customHeight="1" spans="1:27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</row>
    <row r="467" ht="16.25" customHeight="1" spans="1:27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</row>
    <row r="468" ht="16.25" customHeight="1" spans="1:27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</row>
    <row r="469" ht="16.25" customHeight="1" spans="1:27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</row>
    <row r="470" ht="16.25" customHeight="1" spans="1:27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</row>
    <row r="471" ht="16.25" customHeight="1" spans="1:27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</row>
    <row r="472" ht="16.25" customHeight="1" spans="1:27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</row>
    <row r="473" ht="16.25" customHeight="1" spans="1:27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</row>
    <row r="474" ht="16.25" customHeight="1" spans="1:27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</row>
    <row r="475" ht="16.25" customHeight="1" spans="1:27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</row>
    <row r="476" ht="16.25" customHeight="1" spans="1:27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</row>
    <row r="477" ht="16.25" customHeight="1" spans="1:27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</row>
    <row r="478" ht="16.25" customHeight="1" spans="1:27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</row>
    <row r="479" ht="16.25" customHeight="1" spans="1:27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</row>
    <row r="480" ht="16.25" customHeight="1" spans="1:27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</row>
    <row r="481" ht="16.25" customHeight="1" spans="1:27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</row>
    <row r="482" ht="16.25" customHeight="1" spans="1:27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</row>
    <row r="483" ht="16.25" customHeight="1" spans="1:27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</row>
    <row r="484" ht="16.25" customHeight="1" spans="1:27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</row>
    <row r="485" ht="16.25" customHeight="1" spans="1:27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</row>
    <row r="486" ht="16.25" customHeight="1" spans="1:27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</row>
    <row r="487" ht="16.25" customHeight="1" spans="1:27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</row>
    <row r="488" ht="16.25" customHeight="1" spans="1:27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</row>
    <row r="489" ht="16.25" customHeight="1" spans="1:27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</row>
    <row r="490" ht="16.25" customHeight="1" spans="1:27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</row>
    <row r="491" ht="16.25" customHeight="1" spans="1:27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</row>
    <row r="492" ht="16.25" customHeight="1" spans="1:27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</row>
    <row r="493" ht="16.25" customHeight="1" spans="1:27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</row>
    <row r="494" ht="16.25" customHeight="1" spans="1:27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</row>
    <row r="495" ht="16.25" customHeight="1" spans="1:27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</row>
    <row r="496" ht="16.25" customHeight="1" spans="1:27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</row>
    <row r="497" ht="16.25" customHeight="1" spans="1:27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</row>
    <row r="498" ht="16.25" customHeight="1" spans="1:27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</row>
    <row r="499" ht="16.25" customHeight="1" spans="1:27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</row>
    <row r="500" ht="16.25" customHeight="1" spans="1:27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</row>
    <row r="501" ht="16.25" customHeight="1" spans="1:27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</row>
    <row r="502" ht="16.25" customHeight="1" spans="1:27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</row>
    <row r="503" ht="16.25" customHeight="1" spans="1:27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</row>
    <row r="504" ht="16.25" customHeight="1" spans="1:27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</row>
    <row r="505" ht="16.25" customHeight="1" spans="1:27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</row>
    <row r="506" ht="16.25" customHeight="1" spans="1:27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</row>
    <row r="507" ht="16.25" customHeight="1" spans="1:27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</row>
    <row r="508" ht="16.25" customHeight="1" spans="1:27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</row>
    <row r="509" ht="16.25" customHeight="1" spans="1:27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</row>
    <row r="510" ht="16.25" customHeight="1" spans="1:27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</row>
    <row r="511" ht="16.25" customHeight="1" spans="1:27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</row>
    <row r="512" ht="16.25" customHeight="1" spans="1:27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</row>
    <row r="513" ht="16.25" customHeight="1" spans="1:27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</row>
    <row r="514" ht="16.25" customHeight="1" spans="1:27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</row>
    <row r="515" ht="16.25" customHeight="1" spans="1:27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</row>
    <row r="516" ht="16.25" customHeight="1" spans="1:27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</row>
    <row r="517" ht="16.25" customHeight="1" spans="1:27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</row>
    <row r="518" ht="16.25" customHeight="1" spans="1:27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</row>
    <row r="519" ht="16.25" customHeight="1" spans="1:27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</row>
    <row r="520" ht="16.25" customHeight="1" spans="1:27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</row>
    <row r="521" ht="16.25" customHeight="1" spans="1:27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</row>
    <row r="522" ht="16.25" customHeight="1" spans="1:27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</row>
    <row r="523" ht="16.25" customHeight="1" spans="1:27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</row>
    <row r="524" ht="16.25" customHeight="1" spans="1:27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</row>
    <row r="525" ht="16.25" customHeight="1" spans="1:27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</row>
    <row r="526" ht="16.25" customHeight="1" spans="1:27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</row>
    <row r="527" ht="16.25" customHeight="1" spans="1:27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</row>
    <row r="528" ht="16.25" customHeight="1" spans="1:27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</row>
    <row r="529" ht="16.25" customHeight="1" spans="1:27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</row>
    <row r="530" ht="16.25" customHeight="1" spans="1:27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</row>
    <row r="531" ht="16.25" customHeight="1" spans="1:27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</row>
    <row r="532" ht="16.25" customHeight="1" spans="1:27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</row>
    <row r="533" ht="16.25" customHeight="1" spans="1:27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</row>
    <row r="534" ht="16.25" customHeight="1" spans="1:27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</row>
    <row r="535" ht="16.25" customHeight="1" spans="1:27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</row>
    <row r="536" ht="16.25" customHeight="1" spans="1:27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</row>
    <row r="537" ht="16.25" customHeight="1" spans="1:27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</row>
    <row r="538" ht="16.25" customHeight="1" spans="1:27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</row>
    <row r="539" ht="16.25" customHeight="1" spans="1:27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</row>
    <row r="540" ht="16.25" customHeight="1" spans="1:27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</row>
    <row r="541" ht="16.25" customHeight="1" spans="1:27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</row>
    <row r="542" ht="16.25" customHeight="1" spans="1:27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</row>
    <row r="543" ht="16.25" customHeight="1" spans="1:27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</row>
    <row r="544" ht="16.25" customHeight="1" spans="1:27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</row>
    <row r="545" ht="16.25" customHeight="1" spans="1:27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</row>
    <row r="546" ht="16.25" customHeight="1" spans="1:27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ht="16.25" customHeight="1" spans="1:27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ht="16.25" customHeight="1" spans="1:27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ht="16.25" customHeight="1" spans="1:27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ht="16.25" customHeight="1" spans="1:27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ht="16.25" customHeight="1" spans="1:27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ht="16.25" customHeight="1" spans="1:27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</row>
    <row r="553" ht="16.25" customHeight="1" spans="1:27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ht="16.25" customHeight="1" spans="1:27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ht="16.25" customHeight="1" spans="1:27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ht="16.25" customHeight="1" spans="1:27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ht="16.25" customHeight="1" spans="1:27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ht="16.25" customHeight="1" spans="1:27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ht="16.25" customHeight="1" spans="1:27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ht="16.25" customHeight="1" spans="1:27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ht="16.25" customHeight="1" spans="1:27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ht="16.25" customHeight="1" spans="1:27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ht="16.25" customHeight="1" spans="1:27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ht="16.25" customHeight="1" spans="1:27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ht="16.25" customHeight="1" spans="1:27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ht="16.25" customHeight="1" spans="1:27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ht="16.25" customHeight="1" spans="1:27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ht="16.25" customHeight="1" spans="1:27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ht="16.25" customHeight="1" spans="1:27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ht="16.25" customHeight="1" spans="1:27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ht="16.25" customHeight="1" spans="1:27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ht="16.25" customHeight="1" spans="1:27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ht="16.25" customHeight="1" spans="1:27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ht="16.25" customHeight="1" spans="1:27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ht="16.25" customHeight="1" spans="1:27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ht="16.25" customHeight="1" spans="1:27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ht="16.25" customHeight="1" spans="1:27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ht="16.25" customHeight="1" spans="1:27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ht="16.25" customHeight="1" spans="1:27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ht="16.25" customHeight="1" spans="1:27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ht="16.25" customHeight="1" spans="1:27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ht="16.25" customHeight="1" spans="1:27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ht="16.25" customHeight="1" spans="1:27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ht="16.25" customHeight="1" spans="1:27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ht="16.25" customHeight="1" spans="1:27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ht="16.25" customHeight="1" spans="1:27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ht="16.25" customHeight="1" spans="1:27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ht="16.25" customHeight="1" spans="1:27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ht="16.25" customHeight="1" spans="1:27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ht="16.25" customHeight="1" spans="1:27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ht="16.25" customHeight="1" spans="1:27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ht="16.25" customHeight="1" spans="1:27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ht="16.25" customHeight="1" spans="1:27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ht="16.25" customHeight="1" spans="1:27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ht="16.25" customHeight="1" spans="1:27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ht="16.25" customHeight="1" spans="1:27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ht="16.25" customHeight="1" spans="1:27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ht="16.25" customHeight="1" spans="1:27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ht="16.25" customHeight="1" spans="1:27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ht="16.25" customHeight="1" spans="1:27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ht="16.25" customHeight="1" spans="1:27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ht="16.25" customHeight="1" spans="1:27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ht="16.25" customHeight="1" spans="1:27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ht="16.25" customHeight="1" spans="1:27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ht="16.25" customHeight="1" spans="1:27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ht="16.25" customHeight="1" spans="1:27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ht="16.25" customHeight="1" spans="1:27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ht="16.25" customHeight="1" spans="1:27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ht="16.25" customHeight="1" spans="1:27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ht="16.25" customHeight="1" spans="1:27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ht="16.25" customHeight="1" spans="1:27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ht="16.25" customHeight="1" spans="1:27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ht="16.25" customHeight="1" spans="1:27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ht="16.25" customHeight="1" spans="1:27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ht="16.25" customHeight="1" spans="1:27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ht="16.25" customHeight="1" spans="1:27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ht="16.25" customHeight="1" spans="1:27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ht="16.25" customHeight="1" spans="1:27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ht="16.25" customHeight="1" spans="1:27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ht="16.25" customHeight="1" spans="1:27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ht="16.25" customHeight="1" spans="1:27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ht="16.25" customHeight="1" spans="1:27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ht="16.25" customHeight="1" spans="1:27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ht="16.25" customHeight="1" spans="1:27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ht="16.25" customHeight="1" spans="1:27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ht="16.25" customHeight="1" spans="1:27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ht="16.25" customHeight="1" spans="1:27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ht="16.25" customHeight="1" spans="1:27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ht="16.25" customHeight="1" spans="1:27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ht="16.25" customHeight="1" spans="1:27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ht="16.25" customHeight="1" spans="1:27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ht="16.25" customHeight="1" spans="1:27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ht="16.25" customHeight="1" spans="1:27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ht="16.25" customHeight="1" spans="1:27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ht="16.25" customHeight="1" spans="1:27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ht="16.25" customHeight="1" spans="1:27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ht="16.25" customHeight="1" spans="1:27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ht="16.25" customHeight="1" spans="1:27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ht="16.25" customHeight="1" spans="1:27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ht="16.25" customHeight="1" spans="1:27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ht="16.25" customHeight="1" spans="1:27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ht="16.25" customHeight="1" spans="1:27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ht="16.25" customHeight="1" spans="1:27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ht="16.25" customHeight="1" spans="1:27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ht="16.25" customHeight="1" spans="1:27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ht="16.25" customHeight="1" spans="1:27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ht="16.25" customHeight="1" spans="1:27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ht="16.25" customHeight="1" spans="1:27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ht="16.25" customHeight="1" spans="1:27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ht="16.25" customHeight="1" spans="1:27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ht="16.25" customHeight="1" spans="1:27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ht="16.25" customHeight="1" spans="1:27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ht="16.25" customHeight="1" spans="1:27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ht="16.25" customHeight="1" spans="1:27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ht="16.25" customHeight="1" spans="1:27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ht="16.25" customHeight="1" spans="1:27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ht="16.25" customHeight="1" spans="1:27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ht="16.25" customHeight="1" spans="1:27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ht="16.25" customHeight="1" spans="1:27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ht="16.25" customHeight="1" spans="1:27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ht="16.25" customHeight="1" spans="1:27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ht="16.25" customHeight="1" spans="1:27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ht="16.25" customHeight="1" spans="1:27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ht="16.25" customHeight="1" spans="1:27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ht="16.25" customHeight="1" spans="1:27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ht="16.25" customHeight="1" spans="1:27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ht="16.25" customHeight="1" spans="1:27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ht="16.25" customHeight="1" spans="1:27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ht="16.25" customHeight="1" spans="1:27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ht="16.25" customHeight="1" spans="1:27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ht="16.25" customHeight="1" spans="1:27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ht="16.25" customHeight="1" spans="1:27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ht="16.25" customHeight="1" spans="1:27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ht="16.25" customHeight="1" spans="1:27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ht="16.25" customHeight="1" spans="1:27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ht="16.25" customHeight="1" spans="1:27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ht="16.25" customHeight="1" spans="1:27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ht="16.25" customHeight="1" spans="1:27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ht="16.25" customHeight="1" spans="1:27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ht="16.25" customHeight="1" spans="1:27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ht="16.25" customHeight="1" spans="1:27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ht="16.25" customHeight="1" spans="1:27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ht="16.25" customHeight="1" spans="1:27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ht="16.25" customHeight="1" spans="1:27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ht="16.25" customHeight="1" spans="1:27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ht="16.25" customHeight="1" spans="1:27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ht="16.25" customHeight="1" spans="1:27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ht="16.25" customHeight="1" spans="1:27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ht="16.25" customHeight="1" spans="1:27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ht="16.25" customHeight="1" spans="1:27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ht="16.25" customHeight="1" spans="1:27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ht="16.25" customHeight="1" spans="1:27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ht="16.25" customHeight="1" spans="1:27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ht="16.25" customHeight="1" spans="1:27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ht="16.25" customHeight="1" spans="1:27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ht="16.25" customHeight="1" spans="1:27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ht="16.25" customHeight="1" spans="1:27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ht="16.25" customHeight="1" spans="1:27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ht="16.25" customHeight="1" spans="1:27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ht="16.25" customHeight="1" spans="1:27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ht="16.25" customHeight="1" spans="1:27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ht="16.25" customHeight="1" spans="1:27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ht="16.25" customHeight="1" spans="1:27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ht="16.25" customHeight="1" spans="1:27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ht="16.25" customHeight="1" spans="1:27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ht="16.25" customHeight="1" spans="1:27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ht="16.25" customHeight="1" spans="1:27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ht="16.25" customHeight="1" spans="1:27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ht="16.25" customHeight="1" spans="1:27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ht="16.25" customHeight="1" spans="1:27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ht="16.25" customHeight="1" spans="1:27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ht="16.25" customHeight="1" spans="1:27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ht="16.25" customHeight="1" spans="1:27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ht="16.25" customHeight="1" spans="1:27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ht="16.25" customHeight="1" spans="1:27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ht="16.25" customHeight="1" spans="1:27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ht="16.25" customHeight="1" spans="1:27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ht="16.25" customHeight="1" spans="1:27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ht="16.25" customHeight="1" spans="1:27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ht="16.25" customHeight="1" spans="1:27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ht="16.25" customHeight="1" spans="1:27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ht="16.25" customHeight="1" spans="1:27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ht="16.25" customHeight="1" spans="1:27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ht="16.25" customHeight="1" spans="1:27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ht="16.25" customHeight="1" spans="1:27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ht="16.25" customHeight="1" spans="1:27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ht="16.25" customHeight="1" spans="1:27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ht="16.25" customHeight="1" spans="1:27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ht="16.25" customHeight="1" spans="1:27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ht="16.25" customHeight="1" spans="1:27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ht="16.25" customHeight="1" spans="1:27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ht="16.25" customHeight="1" spans="1:27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ht="16.25" customHeight="1" spans="1:27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ht="16.25" customHeight="1" spans="1:27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ht="16.25" customHeight="1" spans="1:27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ht="16.25" customHeight="1" spans="1:27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ht="16.25" customHeight="1" spans="1:27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ht="16.25" customHeight="1" spans="1:27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ht="16.25" customHeight="1" spans="1:27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ht="16.25" customHeight="1" spans="1:27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ht="16.25" customHeight="1" spans="1:27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ht="16.25" customHeight="1" spans="1:27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ht="16.25" customHeight="1" spans="1:27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ht="16.25" customHeight="1" spans="1:27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ht="16.25" customHeight="1" spans="1:27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ht="16.25" customHeight="1" spans="1:27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ht="16.25" customHeight="1" spans="1:27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  <row r="748" ht="16.25" customHeight="1" spans="1:27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</row>
    <row r="749" ht="16.25" customHeight="1" spans="1:27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</row>
    <row r="750" ht="16.25" customHeight="1" spans="1:27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</row>
    <row r="751" ht="16.25" customHeight="1" spans="1:27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</row>
    <row r="752" ht="16.25" customHeight="1" spans="1:27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</row>
    <row r="753" ht="16.25" customHeight="1" spans="1:27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</row>
    <row r="754" ht="16.25" customHeight="1" spans="1:27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</row>
    <row r="755" ht="16.25" customHeight="1" spans="1:27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</row>
    <row r="756" ht="16.25" customHeight="1" spans="1:27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</row>
    <row r="757" ht="16.25" customHeight="1" spans="1:27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</row>
    <row r="758" ht="16.25" customHeight="1" spans="1:27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</row>
    <row r="759" ht="16.25" customHeight="1" spans="1:27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</row>
    <row r="760" ht="16.25" customHeight="1" spans="1:27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</row>
    <row r="761" ht="16.25" customHeight="1" spans="1:27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</row>
    <row r="762" ht="16.25" customHeight="1" spans="1:27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</row>
    <row r="763" ht="16.25" customHeight="1" spans="1:27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</row>
    <row r="764" ht="16.25" customHeight="1" spans="1:27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</row>
    <row r="765" ht="16.25" customHeight="1" spans="1:27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</row>
    <row r="766" ht="16.25" customHeight="1" spans="1:27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</row>
    <row r="767" ht="16.25" customHeight="1" spans="1:27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</row>
    <row r="768" ht="16.25" customHeight="1" spans="1:27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</row>
    <row r="769" ht="16.25" customHeight="1" spans="1:27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</row>
    <row r="770" ht="16.25" customHeight="1" spans="1:27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</row>
    <row r="771" ht="16.25" customHeight="1" spans="1:27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</row>
    <row r="772" ht="16.25" customHeight="1" spans="1:27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</row>
    <row r="773" ht="16.25" customHeight="1" spans="1:27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</row>
    <row r="774" ht="16.25" customHeight="1" spans="1:27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</row>
    <row r="775" ht="16.25" customHeight="1" spans="1:27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</row>
    <row r="776" ht="16.25" customHeight="1" spans="1:27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</row>
    <row r="777" ht="16.25" customHeight="1" spans="1:27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</row>
    <row r="778" ht="16.25" customHeight="1" spans="1:27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</row>
    <row r="779" ht="16.25" customHeight="1" spans="1:27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</row>
    <row r="780" ht="16.25" customHeight="1" spans="1:27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</row>
    <row r="781" ht="16.25" customHeight="1" spans="1:27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</row>
    <row r="782" ht="16.25" customHeight="1" spans="1:27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</row>
    <row r="783" ht="16.25" customHeight="1" spans="1:27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</row>
    <row r="784" ht="16.25" customHeight="1" spans="1:27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</row>
    <row r="785" ht="16.25" customHeight="1" spans="1:27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</row>
    <row r="786" ht="16.25" customHeight="1" spans="1:27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</row>
    <row r="787" ht="16.25" customHeight="1" spans="1:27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</row>
    <row r="788" ht="16.25" customHeight="1" spans="1:27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</row>
    <row r="789" ht="16.25" customHeight="1" spans="1:27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</row>
    <row r="790" ht="16.25" customHeight="1" spans="1:27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</row>
    <row r="791" ht="16.25" customHeight="1" spans="1:27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</row>
    <row r="792" ht="16.25" customHeight="1" spans="1:27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</row>
    <row r="793" ht="16.25" customHeight="1" spans="1:27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</row>
    <row r="794" ht="16.25" customHeight="1" spans="1:27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</row>
    <row r="795" ht="16.25" customHeight="1" spans="1:27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</row>
    <row r="796" ht="16.25" customHeight="1" spans="1:27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</row>
    <row r="797" ht="16.25" customHeight="1" spans="1:27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</row>
    <row r="798" ht="16.25" customHeight="1" spans="1:27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</row>
    <row r="799" ht="16.25" customHeight="1" spans="1:27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</row>
    <row r="800" ht="16.25" customHeight="1" spans="1:27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</row>
    <row r="801" ht="16.25" customHeight="1" spans="1:27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</row>
    <row r="802" ht="16.25" customHeight="1" spans="1:27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</row>
    <row r="803" ht="16.25" customHeight="1" spans="1:27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</row>
    <row r="804" ht="16.25" customHeight="1" spans="1:27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</row>
    <row r="805" ht="16.25" customHeight="1" spans="1:27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</row>
    <row r="806" ht="16.25" customHeight="1" spans="1:27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</row>
    <row r="807" ht="16.25" customHeight="1" spans="1:27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</row>
    <row r="808" ht="16.25" customHeight="1" spans="1:27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</row>
    <row r="809" ht="16.25" customHeight="1" spans="1:27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</row>
    <row r="810" ht="16.25" customHeight="1" spans="1:27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</row>
    <row r="811" ht="16.25" customHeight="1" spans="1:27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</row>
    <row r="812" ht="16.25" customHeight="1" spans="1:27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</row>
    <row r="813" ht="16.25" customHeight="1" spans="1:27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</row>
    <row r="814" ht="16.25" customHeight="1" spans="1:27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</row>
    <row r="815" ht="16.25" customHeight="1" spans="1:27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</row>
    <row r="816" ht="16.25" customHeight="1" spans="1:27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</row>
    <row r="817" ht="16.25" customHeight="1" spans="1:27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</row>
    <row r="818" ht="16.25" customHeight="1" spans="1:27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</row>
    <row r="819" ht="16.25" customHeight="1" spans="1:27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</row>
    <row r="820" ht="16.25" customHeight="1" spans="1:27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</row>
    <row r="821" ht="16.25" customHeight="1" spans="1:27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</row>
    <row r="822" ht="16.25" customHeight="1" spans="1:27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</row>
    <row r="823" ht="16.25" customHeight="1" spans="1:27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</row>
    <row r="824" ht="16.25" customHeight="1" spans="1:27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</row>
    <row r="825" ht="16.25" customHeight="1" spans="1:27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</row>
    <row r="826" ht="16.25" customHeight="1" spans="1:27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</row>
    <row r="827" ht="16.25" customHeight="1" spans="1:27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</row>
    <row r="828" ht="16.25" customHeight="1" spans="1:27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</row>
    <row r="829" ht="16.25" customHeight="1" spans="1:27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</row>
    <row r="830" ht="16.25" customHeight="1" spans="1:27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</row>
    <row r="831" ht="16.25" customHeight="1" spans="1:27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</row>
    <row r="832" ht="16.25" customHeight="1" spans="1:27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</row>
    <row r="833" ht="16.25" customHeight="1" spans="1:27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</row>
    <row r="834" ht="16.25" customHeight="1" spans="1:27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</row>
    <row r="835" ht="16.25" customHeight="1" spans="1:27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</row>
    <row r="836" ht="16.25" customHeight="1" spans="1:27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</row>
    <row r="837" ht="16.25" customHeight="1" spans="1:27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</row>
    <row r="838" ht="16.25" customHeight="1" spans="1:27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</row>
    <row r="839" ht="16.25" customHeight="1" spans="1:27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</row>
    <row r="840" ht="16.25" customHeight="1" spans="1:27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</row>
    <row r="841" ht="16.25" customHeight="1" spans="1:27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</row>
    <row r="842" ht="16.25" customHeight="1" spans="1:27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</row>
    <row r="843" ht="16.25" customHeight="1" spans="1:27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</row>
    <row r="844" ht="16.25" customHeight="1" spans="1:27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</row>
    <row r="845" ht="16.25" customHeight="1" spans="1:27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</row>
    <row r="846" ht="16.25" customHeight="1" spans="1:27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</row>
    <row r="847" ht="16.25" customHeight="1" spans="1:27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</row>
    <row r="848" ht="16.25" customHeight="1" spans="1:27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</row>
    <row r="849" ht="16.25" customHeight="1" spans="1:27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</row>
    <row r="850" ht="16.25" customHeight="1" spans="1:27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</row>
    <row r="851" ht="16.25" customHeight="1" spans="1:27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</row>
    <row r="852" ht="16.25" customHeight="1" spans="1:27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</row>
    <row r="853" ht="16.25" customHeight="1" spans="1:27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</row>
    <row r="854" ht="16.25" customHeight="1" spans="1:27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</row>
    <row r="855" ht="16.25" customHeight="1" spans="1:27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</row>
    <row r="856" ht="16.25" customHeight="1" spans="1:27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</row>
    <row r="857" ht="16.25" customHeight="1" spans="1:27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</row>
    <row r="858" ht="16.25" customHeight="1" spans="1:27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</row>
    <row r="859" ht="16.25" customHeight="1" spans="1:27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</row>
    <row r="860" ht="16.25" customHeight="1" spans="1:27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</row>
    <row r="861" ht="16.25" customHeight="1" spans="1:27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</row>
    <row r="862" ht="16.25" customHeight="1" spans="1:27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</row>
    <row r="863" ht="16.25" customHeight="1" spans="1:27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</row>
    <row r="864" ht="16.25" customHeight="1" spans="1:27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</row>
    <row r="865" ht="16.25" customHeight="1" spans="1:27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</row>
    <row r="866" ht="16.25" customHeight="1" spans="1:27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</row>
    <row r="867" ht="16.25" customHeight="1" spans="1:27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</row>
    <row r="868" ht="16.25" customHeight="1" spans="1:27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</row>
    <row r="869" ht="16.25" customHeight="1" spans="1:27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</row>
    <row r="870" ht="16.25" customHeight="1" spans="1:27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</row>
    <row r="871" ht="16.25" customHeight="1" spans="1:27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</row>
    <row r="872" ht="16.25" customHeight="1" spans="1:27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</row>
    <row r="873" ht="16.25" customHeight="1" spans="1:27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</row>
    <row r="874" ht="16.25" customHeight="1" spans="1:27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</row>
    <row r="875" ht="16.25" customHeight="1" spans="1:27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</row>
    <row r="876" ht="16.25" customHeight="1" spans="1:27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</row>
    <row r="877" ht="16.25" customHeight="1" spans="1:27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</row>
    <row r="878" ht="16.25" customHeight="1" spans="1:27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</row>
    <row r="879" ht="16.25" customHeight="1" spans="1:27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</row>
    <row r="880" ht="16.25" customHeight="1" spans="1:27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</row>
    <row r="881" ht="16.25" customHeight="1" spans="1:27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</row>
    <row r="882" ht="16.25" customHeight="1" spans="1:27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</row>
    <row r="883" ht="16.25" customHeight="1" spans="1:27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</row>
    <row r="884" ht="16.25" customHeight="1" spans="1:27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</row>
    <row r="885" ht="16.25" customHeight="1" spans="1:27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</row>
    <row r="886" ht="16.25" customHeight="1" spans="1:27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</row>
    <row r="887" ht="16.25" customHeight="1" spans="1:27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</row>
    <row r="888" ht="16.25" customHeight="1" spans="1:27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</row>
    <row r="889" ht="16.25" customHeight="1" spans="1:27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</row>
    <row r="890" ht="16.25" customHeight="1" spans="1:27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</row>
    <row r="891" ht="16.25" customHeight="1" spans="1:27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</row>
    <row r="892" ht="16.25" customHeight="1" spans="1:27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</row>
    <row r="893" ht="16.25" customHeight="1" spans="1:27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</row>
    <row r="894" ht="16.25" customHeight="1" spans="1:27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</row>
    <row r="895" ht="16.25" customHeight="1" spans="1:27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</row>
    <row r="896" ht="16.25" customHeight="1" spans="1:27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</row>
    <row r="897" ht="16.25" customHeight="1" spans="1:27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</row>
  </sheetData>
  <mergeCells count="21">
    <mergeCell ref="A1:H1"/>
    <mergeCell ref="I1:N1"/>
    <mergeCell ref="A2:B2"/>
    <mergeCell ref="A3:B3"/>
    <mergeCell ref="A4:B4"/>
    <mergeCell ref="A5:B5"/>
    <mergeCell ref="A6:B6"/>
    <mergeCell ref="A13:E13"/>
    <mergeCell ref="A19:E19"/>
    <mergeCell ref="A20:E20"/>
    <mergeCell ref="A21:E21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K9:N9">
    <cfRule type="notContainsBlanks" dxfId="0" priority="11">
      <formula>LEN(TRIM(K9))&gt;0</formula>
    </cfRule>
  </conditionalFormatting>
  <conditionalFormatting sqref="K10:N10">
    <cfRule type="notContainsBlanks" dxfId="0" priority="10">
      <formula>LEN(TRIM(K10))&gt;0</formula>
    </cfRule>
  </conditionalFormatting>
  <conditionalFormatting sqref="K11:N11">
    <cfRule type="notContainsBlanks" dxfId="0" priority="9">
      <formula>LEN(TRIM(K11))&gt;0</formula>
    </cfRule>
  </conditionalFormatting>
  <conditionalFormatting sqref="K12:N12">
    <cfRule type="notContainsBlanks" dxfId="0" priority="2">
      <formula>LEN(TRIM(K12))&gt;0</formula>
    </cfRule>
  </conditionalFormatting>
  <conditionalFormatting sqref="K13:N13">
    <cfRule type="notContainsBlanks" dxfId="0" priority="20">
      <formula>LEN(TRIM(K13))&gt;0</formula>
    </cfRule>
  </conditionalFormatting>
  <conditionalFormatting sqref="K14:N14">
    <cfRule type="notContainsBlanks" dxfId="0" priority="19">
      <formula>LEN(TRIM(K14))&gt;0</formula>
    </cfRule>
  </conditionalFormatting>
  <conditionalFormatting sqref="K15:N15">
    <cfRule type="notContainsBlanks" dxfId="0" priority="18">
      <formula>LEN(TRIM(K15))&gt;0</formula>
    </cfRule>
  </conditionalFormatting>
  <conditionalFormatting sqref="K16:N16">
    <cfRule type="notContainsBlanks" dxfId="0" priority="7">
      <formula>LEN(TRIM(K16))&gt;0</formula>
    </cfRule>
  </conditionalFormatting>
  <conditionalFormatting sqref="K17:N17">
    <cfRule type="notContainsBlanks" dxfId="0" priority="1">
      <formula>LEN(TRIM(K17))&gt;0</formula>
    </cfRule>
  </conditionalFormatting>
  <conditionalFormatting sqref="K18:M18">
    <cfRule type="notContainsBlanks" dxfId="0" priority="13">
      <formula>LEN(TRIM(K18))&gt;0</formula>
    </cfRule>
  </conditionalFormatting>
  <conditionalFormatting sqref="K18:N18">
    <cfRule type="notContainsBlanks" dxfId="0" priority="12">
      <formula>LEN(TRIM(K18))&gt;0</formula>
    </cfRule>
  </conditionalFormatting>
  <conditionalFormatting sqref="N18">
    <cfRule type="notContainsBlanks" dxfId="0" priority="14">
      <formula>LEN(TRIM(N18))&gt;0</formula>
    </cfRule>
  </conditionalFormatting>
  <conditionalFormatting sqref="K19:N19">
    <cfRule type="notContainsBlanks" dxfId="0" priority="5">
      <formula>LEN(TRIM(K19))&gt;0</formula>
    </cfRule>
  </conditionalFormatting>
  <conditionalFormatting sqref="K20:N20">
    <cfRule type="notContainsBlanks" dxfId="0" priority="4">
      <formula>LEN(TRIM(K20))&gt;0</formula>
    </cfRule>
  </conditionalFormatting>
  <conditionalFormatting sqref="K21:N21">
    <cfRule type="notContainsBlanks" dxfId="0" priority="3">
      <formula>LEN(TRIM(K21))&gt;0</formula>
    </cfRule>
  </conditionalFormatting>
  <conditionalFormatting sqref="K22:N22">
    <cfRule type="notContainsBlanks" dxfId="0" priority="17">
      <formula>LEN(TRIM(K22))&gt;0</formula>
    </cfRule>
  </conditionalFormatting>
  <conditionalFormatting sqref="K23:N23">
    <cfRule type="notContainsBlanks" dxfId="0" priority="16">
      <formula>LEN(TRIM(K23))&gt;0</formula>
    </cfRule>
  </conditionalFormatting>
  <conditionalFormatting sqref="K24:N24">
    <cfRule type="notContainsBlanks" dxfId="0" priority="15">
      <formula>LEN(TRIM(K24))&gt;0</formula>
    </cfRule>
  </conditionalFormatting>
  <conditionalFormatting sqref="K25:N25">
    <cfRule type="notContainsBlanks" dxfId="0" priority="21">
      <formula>LEN(TRIM(K25))&gt;0</formula>
    </cfRule>
  </conditionalFormatting>
  <conditionalFormatting sqref="K26:M26">
    <cfRule type="notContainsBlanks" dxfId="0" priority="22">
      <formula>LEN(TRIM(K26))&gt;0</formula>
    </cfRule>
  </conditionalFormatting>
  <conditionalFormatting sqref="N26">
    <cfRule type="notContainsBlanks" dxfId="0" priority="23">
      <formula>LEN(TRIM(N26))&gt;0</formula>
    </cfRule>
  </conditionalFormatting>
  <conditionalFormatting sqref="K27:M27">
    <cfRule type="notContainsBlanks" dxfId="0" priority="24">
      <formula>LEN(TRIM(K27))&gt;0</formula>
    </cfRule>
  </conditionalFormatting>
  <conditionalFormatting sqref="N27">
    <cfRule type="notContainsBlanks" dxfId="0" priority="25">
      <formula>LEN(TRIM(N27))&gt;0</formula>
    </cfRule>
  </conditionalFormatting>
  <conditionalFormatting sqref="K28:N28">
    <cfRule type="notContainsBlanks" dxfId="0" priority="27">
      <formula>LEN(TRIM(K28))&gt;0</formula>
    </cfRule>
  </conditionalFormatting>
  <conditionalFormatting sqref="K29:N29">
    <cfRule type="notContainsBlanks" dxfId="0" priority="26">
      <formula>LEN(TRIM(K29))&gt;0</formula>
    </cfRule>
  </conditionalFormatting>
  <conditionalFormatting sqref="O9:O10">
    <cfRule type="notContainsBlanks" dxfId="0" priority="28">
      <formula>LEN(TRIM(O9))&gt;0</formula>
    </cfRule>
  </conditionalFormatting>
  <conditionalFormatting sqref="S9:S10">
    <cfRule type="notContainsBlanks" dxfId="0" priority="29">
      <formula>LEN(TRIM(S9))&gt;0</formula>
    </cfRule>
  </conditionalFormatting>
  <conditionalFormatting sqref="W9:W10">
    <cfRule type="notContainsBlanks" dxfId="0" priority="30">
      <formula>LEN(TRIM(W9))&gt;0</formula>
    </cfRule>
  </conditionalFormatting>
  <printOptions horizontalCentered="1" gridLines="1"/>
  <pageMargins left="0.25" right="0.25" top="0.75" bottom="0.75" header="0" footer="0"/>
  <pageSetup paperSize="9" scale="79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AA897"/>
  <sheetViews>
    <sheetView showGridLines="0" view="pageBreakPreview" zoomScaleNormal="100" workbookViewId="0">
      <selection activeCell="T15" sqref="T15"/>
    </sheetView>
  </sheetViews>
  <sheetFormatPr defaultColWidth="13.6833333333333" defaultRowHeight="15" customHeight="1"/>
  <cols>
    <col min="1" max="1" width="2.6" style="95" customWidth="1"/>
    <col min="2" max="2" width="6.4" style="95" customWidth="1"/>
    <col min="3" max="3" width="14" style="95" customWidth="1"/>
    <col min="4" max="4" width="12" style="95" customWidth="1"/>
    <col min="5" max="5" width="3.9" style="95" customWidth="1"/>
    <col min="6" max="6" width="23.2" style="95" customWidth="1"/>
    <col min="7" max="7" width="6.31666666666667" style="95" customWidth="1"/>
    <col min="8" max="8" width="10.8" style="95" hidden="1" customWidth="1"/>
    <col min="9" max="14" width="10.8" style="95" customWidth="1"/>
    <col min="15" max="15" width="7.01666666666667" style="95" customWidth="1"/>
    <col min="16" max="18" width="10.4416666666667" style="95" customWidth="1"/>
    <col min="19" max="19" width="6.84166666666667" style="95" customWidth="1"/>
    <col min="20" max="22" width="10.4416666666667" style="95" customWidth="1"/>
    <col min="23" max="23" width="8.1" style="95" customWidth="1"/>
    <col min="24" max="24" width="12.4166666666667" style="95" customWidth="1"/>
    <col min="25" max="25" width="35.2833333333333" style="95" customWidth="1"/>
    <col min="26" max="27" width="14.7583333333333" style="95" customWidth="1"/>
    <col min="28" max="16384" width="13.6833333333333" style="95"/>
  </cols>
  <sheetData>
    <row r="1" ht="30" customHeight="1" spans="1:27">
      <c r="A1" s="96" t="s">
        <v>0</v>
      </c>
      <c r="B1" s="97"/>
      <c r="C1" s="97"/>
      <c r="D1" s="97"/>
      <c r="E1" s="97"/>
      <c r="F1" s="97"/>
      <c r="G1" s="97"/>
      <c r="H1" s="98"/>
      <c r="I1" s="162"/>
      <c r="J1" s="163"/>
      <c r="K1" s="163"/>
      <c r="L1" s="163"/>
      <c r="M1" s="163"/>
      <c r="N1" s="164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1"/>
      <c r="Z1" s="161"/>
      <c r="AA1" s="161"/>
    </row>
    <row r="2" ht="16.25" customHeight="1" spans="1:27">
      <c r="A2" s="99" t="s">
        <v>1</v>
      </c>
      <c r="B2" s="100"/>
      <c r="C2" s="101" t="s">
        <v>2</v>
      </c>
      <c r="D2" s="102" t="s">
        <v>3</v>
      </c>
      <c r="E2" s="103" t="s">
        <v>4</v>
      </c>
      <c r="F2" s="104"/>
      <c r="G2" s="105"/>
      <c r="H2" s="106"/>
      <c r="I2" s="166"/>
      <c r="J2" s="166"/>
      <c r="K2" s="166"/>
      <c r="L2" s="166"/>
      <c r="M2" s="166"/>
      <c r="N2" s="167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1"/>
      <c r="Z2" s="161"/>
      <c r="AA2" s="161"/>
    </row>
    <row r="3" ht="16.25" customHeight="1" spans="1:27">
      <c r="A3" s="107" t="s">
        <v>5</v>
      </c>
      <c r="B3" s="108"/>
      <c r="C3" s="109">
        <v>45369</v>
      </c>
      <c r="D3" s="110" t="s">
        <v>6</v>
      </c>
      <c r="E3" s="111"/>
      <c r="F3" s="112"/>
      <c r="G3" s="113"/>
      <c r="H3" s="106"/>
      <c r="I3" s="169"/>
      <c r="J3" s="169"/>
      <c r="K3" s="169"/>
      <c r="L3" s="169"/>
      <c r="M3" s="169"/>
      <c r="N3" s="170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1"/>
      <c r="Z3" s="161"/>
      <c r="AA3" s="161"/>
    </row>
    <row r="4" ht="16.25" customHeight="1" spans="1:27">
      <c r="A4" s="107" t="s">
        <v>7</v>
      </c>
      <c r="B4" s="108"/>
      <c r="C4" s="109" t="s">
        <v>8</v>
      </c>
      <c r="D4" s="110" t="s">
        <v>9</v>
      </c>
      <c r="E4" s="111" t="s">
        <v>10</v>
      </c>
      <c r="F4" s="112"/>
      <c r="G4" s="113"/>
      <c r="H4" s="106"/>
      <c r="I4" s="169"/>
      <c r="J4" s="169"/>
      <c r="K4" s="169"/>
      <c r="L4" s="169"/>
      <c r="M4" s="169"/>
      <c r="N4" s="170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1"/>
      <c r="Z4" s="161"/>
      <c r="AA4" s="161"/>
    </row>
    <row r="5" ht="16.25" customHeight="1" spans="1:27">
      <c r="A5" s="107" t="s">
        <v>11</v>
      </c>
      <c r="B5" s="108"/>
      <c r="C5" s="109" t="s">
        <v>12</v>
      </c>
      <c r="D5" s="110" t="s">
        <v>13</v>
      </c>
      <c r="E5" s="111" t="s">
        <v>14</v>
      </c>
      <c r="F5" s="112"/>
      <c r="G5" s="113"/>
      <c r="H5" s="114"/>
      <c r="I5" s="171"/>
      <c r="J5" s="171"/>
      <c r="K5" s="171"/>
      <c r="L5" s="171"/>
      <c r="M5" s="171"/>
      <c r="N5" s="172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1"/>
      <c r="Z5" s="161"/>
      <c r="AA5" s="161"/>
    </row>
    <row r="6" ht="16.25" customHeight="1" spans="1:27">
      <c r="A6" s="107" t="s">
        <v>15</v>
      </c>
      <c r="B6" s="108"/>
      <c r="C6" s="109" t="s">
        <v>16</v>
      </c>
      <c r="D6" s="110" t="s">
        <v>17</v>
      </c>
      <c r="E6" s="111" t="s">
        <v>18</v>
      </c>
      <c r="F6" s="112"/>
      <c r="G6" s="113"/>
      <c r="H6" s="115"/>
      <c r="I6" s="173"/>
      <c r="J6" s="173"/>
      <c r="K6" s="173"/>
      <c r="L6" s="173"/>
      <c r="M6" s="173"/>
      <c r="N6" s="174"/>
      <c r="O6" s="168"/>
      <c r="P6" s="168"/>
      <c r="Q6" s="168"/>
      <c r="R6" s="168"/>
      <c r="S6" s="168"/>
      <c r="T6" s="168"/>
      <c r="U6" s="168"/>
      <c r="V6" s="168"/>
      <c r="W6" s="168"/>
      <c r="X6" s="188"/>
      <c r="Y6" s="161"/>
      <c r="Z6" s="161"/>
      <c r="AA6" s="161"/>
    </row>
    <row r="7" ht="16.25" customHeight="1" spans="1:27">
      <c r="A7" s="116" t="s">
        <v>19</v>
      </c>
      <c r="B7" s="117"/>
      <c r="C7" s="117"/>
      <c r="D7" s="117"/>
      <c r="E7" s="118"/>
      <c r="F7" s="118"/>
      <c r="G7" s="119" t="s">
        <v>20</v>
      </c>
      <c r="H7" s="120" t="s">
        <v>21</v>
      </c>
      <c r="I7" s="175" t="s">
        <v>22</v>
      </c>
      <c r="J7" s="176" t="s">
        <v>23</v>
      </c>
      <c r="K7" s="177" t="s">
        <v>24</v>
      </c>
      <c r="L7" s="175" t="s">
        <v>25</v>
      </c>
      <c r="M7" s="175" t="s">
        <v>26</v>
      </c>
      <c r="N7" s="178" t="s">
        <v>27</v>
      </c>
      <c r="O7" s="179"/>
      <c r="P7" s="179"/>
      <c r="Q7" s="189"/>
      <c r="R7" s="179"/>
      <c r="S7" s="179"/>
      <c r="T7" s="179"/>
      <c r="U7" s="189"/>
      <c r="V7" s="179"/>
      <c r="W7" s="179"/>
      <c r="X7" s="189"/>
      <c r="Y7" s="183"/>
      <c r="Z7" s="161"/>
      <c r="AA7" s="161"/>
    </row>
    <row r="8" customHeight="1" spans="1:27">
      <c r="A8" s="121"/>
      <c r="B8" s="122"/>
      <c r="C8" s="122"/>
      <c r="D8" s="122"/>
      <c r="E8" s="123"/>
      <c r="F8" s="123"/>
      <c r="G8" s="124"/>
      <c r="H8" s="125"/>
      <c r="I8" s="180"/>
      <c r="J8" s="180"/>
      <c r="K8" s="180"/>
      <c r="L8" s="180"/>
      <c r="M8" s="180"/>
      <c r="N8" s="181"/>
      <c r="O8" s="182"/>
      <c r="P8" s="183"/>
      <c r="Q8" s="183"/>
      <c r="R8" s="183"/>
      <c r="S8" s="182"/>
      <c r="T8" s="183"/>
      <c r="U8" s="183"/>
      <c r="V8" s="183"/>
      <c r="W8" s="182"/>
      <c r="X8" s="183"/>
      <c r="Y8" s="183"/>
      <c r="Z8" s="161"/>
      <c r="AA8" s="161"/>
    </row>
    <row r="9" ht="24" customHeight="1" spans="1:27">
      <c r="A9" s="126" t="s">
        <v>28</v>
      </c>
      <c r="B9" s="127"/>
      <c r="C9" s="127"/>
      <c r="D9" s="127"/>
      <c r="E9" s="128"/>
      <c r="F9" s="129" t="s">
        <v>29</v>
      </c>
      <c r="G9" s="130">
        <v>0.125</v>
      </c>
      <c r="H9" s="131">
        <f>SUM(I9-1/4)</f>
        <v>37.85</v>
      </c>
      <c r="I9" s="184">
        <f>'XS-XXL'!I9*2.54</f>
        <v>38.1</v>
      </c>
      <c r="J9" s="184">
        <f>'XS-XXL'!J9*2.54</f>
        <v>38.735</v>
      </c>
      <c r="K9" s="184">
        <f>'XS-XXL'!K9*2.54</f>
        <v>39.37</v>
      </c>
      <c r="L9" s="184">
        <f>'XS-XXL'!L9*2.54</f>
        <v>40.005</v>
      </c>
      <c r="M9" s="184">
        <f>'XS-XXL'!M9*2.54</f>
        <v>40.64</v>
      </c>
      <c r="N9" s="184">
        <f>'XS-XXL'!N9*2.54</f>
        <v>41.275</v>
      </c>
      <c r="O9" s="185"/>
      <c r="P9" s="185"/>
      <c r="Q9" s="185"/>
      <c r="R9" s="190"/>
      <c r="S9" s="185"/>
      <c r="T9" s="185"/>
      <c r="U9" s="185"/>
      <c r="V9" s="190"/>
      <c r="W9" s="185"/>
      <c r="X9" s="185"/>
      <c r="Y9" s="191"/>
      <c r="Z9" s="161"/>
      <c r="AA9" s="161"/>
    </row>
    <row r="10" ht="24" customHeight="1" spans="1:27">
      <c r="A10" s="132" t="s">
        <v>30</v>
      </c>
      <c r="B10" s="133"/>
      <c r="C10" s="133"/>
      <c r="D10" s="127"/>
      <c r="E10" s="128"/>
      <c r="F10" s="129" t="s">
        <v>31</v>
      </c>
      <c r="G10" s="130">
        <v>0.125</v>
      </c>
      <c r="H10" s="134">
        <f>I10</f>
        <v>38.1</v>
      </c>
      <c r="I10" s="184">
        <f>'XS-XXL'!I10*2.54</f>
        <v>38.1</v>
      </c>
      <c r="J10" s="184">
        <f>'XS-XXL'!J10*2.54</f>
        <v>38.735</v>
      </c>
      <c r="K10" s="184">
        <f>'XS-XXL'!K10*2.54</f>
        <v>39.37</v>
      </c>
      <c r="L10" s="184">
        <f>'XS-XXL'!L10*2.54</f>
        <v>40.005</v>
      </c>
      <c r="M10" s="184">
        <f>'XS-XXL'!M10*2.54</f>
        <v>40.64</v>
      </c>
      <c r="N10" s="184">
        <f>'XS-XXL'!N10*2.54</f>
        <v>41.275</v>
      </c>
      <c r="O10" s="185"/>
      <c r="P10" s="185"/>
      <c r="Q10" s="185"/>
      <c r="R10" s="190"/>
      <c r="S10" s="185"/>
      <c r="T10" s="185"/>
      <c r="U10" s="185"/>
      <c r="V10" s="190"/>
      <c r="W10" s="185"/>
      <c r="X10" s="185"/>
      <c r="Y10" s="191"/>
      <c r="Z10" s="161"/>
      <c r="AA10" s="161"/>
    </row>
    <row r="11" ht="19" customHeight="1" spans="1:27">
      <c r="A11" s="132" t="s">
        <v>32</v>
      </c>
      <c r="B11" s="133"/>
      <c r="C11" s="133"/>
      <c r="D11" s="127"/>
      <c r="E11" s="128"/>
      <c r="F11" s="129" t="s">
        <v>33</v>
      </c>
      <c r="G11" s="130">
        <v>0.125</v>
      </c>
      <c r="H11" s="135">
        <f>SUM(I11-0.25)</f>
        <v>16.5775</v>
      </c>
      <c r="I11" s="184">
        <f>'XS-XXL'!I11*2.54</f>
        <v>16.8275</v>
      </c>
      <c r="J11" s="184">
        <f>'XS-XXL'!J11*2.54</f>
        <v>17.145</v>
      </c>
      <c r="K11" s="184">
        <f>'XS-XXL'!K11*2.54</f>
        <v>17.4625</v>
      </c>
      <c r="L11" s="184">
        <f>'XS-XXL'!L11*2.54</f>
        <v>17.78</v>
      </c>
      <c r="M11" s="184">
        <f>'XS-XXL'!M11*2.54</f>
        <v>18.0975</v>
      </c>
      <c r="N11" s="184">
        <f>'XS-XXL'!N11*2.54</f>
        <v>18.415</v>
      </c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</row>
    <row r="12" ht="19" customHeight="1" spans="1:27">
      <c r="A12" s="132" t="s">
        <v>34</v>
      </c>
      <c r="B12" s="133"/>
      <c r="C12" s="133"/>
      <c r="D12" s="127"/>
      <c r="E12" s="128"/>
      <c r="F12" s="129" t="s">
        <v>35</v>
      </c>
      <c r="G12" s="130">
        <v>0.125</v>
      </c>
      <c r="H12" s="136">
        <f t="shared" ref="H12:H18" si="0">SUM(I12-1)</f>
        <v>15.1925</v>
      </c>
      <c r="I12" s="184">
        <f>'XS-XXL'!I12*2.54</f>
        <v>16.1925</v>
      </c>
      <c r="J12" s="184">
        <f>'XS-XXL'!J12*2.54</f>
        <v>16.51</v>
      </c>
      <c r="K12" s="184">
        <f>'XS-XXL'!K12*2.54</f>
        <v>16.8275</v>
      </c>
      <c r="L12" s="184">
        <f>'XS-XXL'!L12*2.54</f>
        <v>17.145</v>
      </c>
      <c r="M12" s="184">
        <f>'XS-XXL'!M12*2.54</f>
        <v>17.4625</v>
      </c>
      <c r="N12" s="184">
        <f>'XS-XXL'!N12*2.54</f>
        <v>17.78</v>
      </c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</row>
    <row r="13" ht="27" customHeight="1" spans="1:27">
      <c r="A13" s="137" t="s">
        <v>36</v>
      </c>
      <c r="B13" s="138"/>
      <c r="C13" s="138"/>
      <c r="D13" s="138"/>
      <c r="E13" s="139"/>
      <c r="F13" s="140" t="s">
        <v>37</v>
      </c>
      <c r="G13" s="130">
        <v>0.25</v>
      </c>
      <c r="H13" s="136">
        <f t="shared" si="0"/>
        <v>77.74</v>
      </c>
      <c r="I13" s="184">
        <f>'XS-XXL'!I13*2.54</f>
        <v>78.74</v>
      </c>
      <c r="J13" s="184">
        <f>'XS-XXL'!J13*2.54</f>
        <v>83.82</v>
      </c>
      <c r="K13" s="184">
        <f>'XS-XXL'!K13*2.54</f>
        <v>88.9</v>
      </c>
      <c r="L13" s="184">
        <f>'XS-XXL'!L13*2.54</f>
        <v>95.25</v>
      </c>
      <c r="M13" s="184">
        <f>'XS-XXL'!M13*2.54</f>
        <v>100.33</v>
      </c>
      <c r="N13" s="184">
        <f>'XS-XXL'!N13*2.54</f>
        <v>105.41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ht="22" customHeight="1" spans="1:27">
      <c r="A14" s="126" t="s">
        <v>38</v>
      </c>
      <c r="B14" s="127"/>
      <c r="C14" s="127"/>
      <c r="D14" s="127"/>
      <c r="E14" s="128"/>
      <c r="F14" s="129" t="s">
        <v>39</v>
      </c>
      <c r="G14" s="130">
        <v>0.25</v>
      </c>
      <c r="H14" s="136">
        <f t="shared" si="0"/>
        <v>70.755</v>
      </c>
      <c r="I14" s="184">
        <f>'XS-XXL'!I14*2.54</f>
        <v>71.755</v>
      </c>
      <c r="J14" s="184">
        <f>'XS-XXL'!J14*2.54</f>
        <v>76.835</v>
      </c>
      <c r="K14" s="184">
        <f>'XS-XXL'!K14*2.54</f>
        <v>81.915</v>
      </c>
      <c r="L14" s="184">
        <f>'XS-XXL'!L14*2.54</f>
        <v>88.265</v>
      </c>
      <c r="M14" s="184">
        <f>'XS-XXL'!M14*2.54</f>
        <v>93.345</v>
      </c>
      <c r="N14" s="184">
        <f>'XS-XXL'!N14*2.54</f>
        <v>98.425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ht="22" customHeight="1" spans="1:27">
      <c r="A15" s="126" t="s">
        <v>40</v>
      </c>
      <c r="B15" s="127"/>
      <c r="C15" s="127"/>
      <c r="D15" s="127"/>
      <c r="E15" s="128"/>
      <c r="F15" s="129" t="s">
        <v>41</v>
      </c>
      <c r="G15" s="130">
        <v>0.25</v>
      </c>
      <c r="H15" s="136">
        <f t="shared" si="0"/>
        <v>66.31</v>
      </c>
      <c r="I15" s="184">
        <f>'XS-XXL'!I15*2.54</f>
        <v>67.31</v>
      </c>
      <c r="J15" s="184">
        <f>'XS-XXL'!J15*2.54</f>
        <v>72.39</v>
      </c>
      <c r="K15" s="184">
        <f>'XS-XXL'!K15*2.54</f>
        <v>77.47</v>
      </c>
      <c r="L15" s="184">
        <f>'XS-XXL'!L15*2.54</f>
        <v>83.82</v>
      </c>
      <c r="M15" s="184">
        <f>'XS-XXL'!M15*2.54</f>
        <v>88.9</v>
      </c>
      <c r="N15" s="184">
        <f>'XS-XXL'!N15*2.54</f>
        <v>93.98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</row>
    <row r="16" ht="22" customHeight="1" spans="1:27">
      <c r="A16" s="126" t="s">
        <v>42</v>
      </c>
      <c r="B16" s="127"/>
      <c r="C16" s="127"/>
      <c r="D16" s="127"/>
      <c r="E16" s="128"/>
      <c r="F16" s="129" t="s">
        <v>43</v>
      </c>
      <c r="G16" s="130">
        <v>0.25</v>
      </c>
      <c r="H16" s="136">
        <f t="shared" si="0"/>
        <v>36.465</v>
      </c>
      <c r="I16" s="184">
        <f>'XS-XXL'!I16*2.54</f>
        <v>37.465</v>
      </c>
      <c r="J16" s="184">
        <f>'XS-XXL'!J16*2.54</f>
        <v>39.37</v>
      </c>
      <c r="K16" s="184">
        <f>'XS-XXL'!K16*2.54</f>
        <v>41.275</v>
      </c>
      <c r="L16" s="184">
        <f>'XS-XXL'!L16*2.54</f>
        <v>43.18</v>
      </c>
      <c r="M16" s="184">
        <f>'XS-XXL'!M16*2.54</f>
        <v>45.085</v>
      </c>
      <c r="N16" s="184">
        <f>'XS-XXL'!N16*2.54</f>
        <v>46.99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</row>
    <row r="17" ht="22" customHeight="1" spans="1:27">
      <c r="A17" s="126" t="s">
        <v>44</v>
      </c>
      <c r="B17" s="127"/>
      <c r="C17" s="127"/>
      <c r="D17" s="127"/>
      <c r="E17" s="128"/>
      <c r="F17" s="129" t="s">
        <v>45</v>
      </c>
      <c r="G17" s="130">
        <v>0.25</v>
      </c>
      <c r="H17" s="136">
        <f t="shared" si="0"/>
        <v>40.275</v>
      </c>
      <c r="I17" s="184">
        <f>'XS-XXL'!I17*2.54</f>
        <v>41.275</v>
      </c>
      <c r="J17" s="184">
        <f>'XS-XXL'!J17*2.54</f>
        <v>43.18</v>
      </c>
      <c r="K17" s="184">
        <f>'XS-XXL'!K17*2.54</f>
        <v>45.085</v>
      </c>
      <c r="L17" s="184">
        <f>'XS-XXL'!L17*2.54</f>
        <v>46.99</v>
      </c>
      <c r="M17" s="184">
        <f>'XS-XXL'!M17*2.54</f>
        <v>48.895</v>
      </c>
      <c r="N17" s="184">
        <f>'XS-XXL'!N17*2.54</f>
        <v>50.8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</row>
    <row r="18" ht="22" customHeight="1" spans="1:27">
      <c r="A18" s="126" t="s">
        <v>46</v>
      </c>
      <c r="B18" s="127"/>
      <c r="C18" s="127"/>
      <c r="D18" s="127"/>
      <c r="E18" s="128"/>
      <c r="F18" s="129" t="s">
        <v>47</v>
      </c>
      <c r="G18" s="141">
        <v>0</v>
      </c>
      <c r="H18" s="136">
        <f t="shared" si="0"/>
        <v>0.27</v>
      </c>
      <c r="I18" s="184">
        <f>'XS-XXL'!I18*2.54</f>
        <v>1.27</v>
      </c>
      <c r="J18" s="184">
        <f>'XS-XXL'!J18*2.54</f>
        <v>1.27</v>
      </c>
      <c r="K18" s="184">
        <f>'XS-XXL'!K18*2.54</f>
        <v>1.27</v>
      </c>
      <c r="L18" s="184">
        <f>'XS-XXL'!L18*2.54</f>
        <v>1.27</v>
      </c>
      <c r="M18" s="184">
        <f>'XS-XXL'!M18*2.54</f>
        <v>1.27</v>
      </c>
      <c r="N18" s="184">
        <f>'XS-XXL'!N18*2.54</f>
        <v>1.27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</row>
    <row r="19" ht="30" customHeight="1" spans="1:27">
      <c r="A19" s="142" t="s">
        <v>48</v>
      </c>
      <c r="B19" s="143"/>
      <c r="C19" s="143"/>
      <c r="D19" s="143"/>
      <c r="E19" s="144"/>
      <c r="F19" s="145" t="s">
        <v>49</v>
      </c>
      <c r="G19" s="130">
        <v>0.25</v>
      </c>
      <c r="H19" s="135">
        <f>SUM(I19-0.25)</f>
        <v>110.875</v>
      </c>
      <c r="I19" s="184">
        <f>'XS-XXL'!I19*2.54</f>
        <v>111.125</v>
      </c>
      <c r="J19" s="184">
        <f>'XS-XXL'!J19*2.54</f>
        <v>111.76</v>
      </c>
      <c r="K19" s="184">
        <f>'XS-XXL'!K19*2.54</f>
        <v>112.395</v>
      </c>
      <c r="L19" s="184">
        <f>'XS-XXL'!L19*2.54</f>
        <v>113.03</v>
      </c>
      <c r="M19" s="184">
        <f>'XS-XXL'!M19*2.54</f>
        <v>113.03</v>
      </c>
      <c r="N19" s="184">
        <f>'XS-XXL'!N19*2.54</f>
        <v>113.03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</row>
    <row r="20" ht="31" customHeight="1" spans="1:27">
      <c r="A20" s="142" t="s">
        <v>50</v>
      </c>
      <c r="B20" s="143"/>
      <c r="C20" s="143"/>
      <c r="D20" s="143"/>
      <c r="E20" s="144"/>
      <c r="F20" s="145" t="s">
        <v>51</v>
      </c>
      <c r="G20" s="130">
        <v>0.25</v>
      </c>
      <c r="H20" s="146">
        <f>SUM(I20-0.25)</f>
        <v>111.51</v>
      </c>
      <c r="I20" s="184">
        <f>'XS-XXL'!I20*2.54</f>
        <v>111.76</v>
      </c>
      <c r="J20" s="184">
        <f>'XS-XXL'!J20*2.54</f>
        <v>112.395</v>
      </c>
      <c r="K20" s="184">
        <f>'XS-XXL'!K20*2.54</f>
        <v>113.03</v>
      </c>
      <c r="L20" s="184">
        <f>'XS-XXL'!L20*2.54</f>
        <v>113.665</v>
      </c>
      <c r="M20" s="184">
        <f>'XS-XXL'!M20*2.54</f>
        <v>113.665</v>
      </c>
      <c r="N20" s="184">
        <f>'XS-XXL'!N20*2.54</f>
        <v>113.665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ht="34" customHeight="1" spans="1:27">
      <c r="A21" s="147" t="s">
        <v>52</v>
      </c>
      <c r="B21" s="148"/>
      <c r="C21" s="148"/>
      <c r="D21" s="148"/>
      <c r="E21" s="149"/>
      <c r="F21" s="145" t="s">
        <v>49</v>
      </c>
      <c r="G21" s="130">
        <v>0.25</v>
      </c>
      <c r="H21" s="136">
        <f>SUM(I21+0)</f>
        <v>112.395</v>
      </c>
      <c r="I21" s="184">
        <f>'XS-XXL'!I21*2.54</f>
        <v>112.395</v>
      </c>
      <c r="J21" s="184">
        <f>'XS-XXL'!J21*2.54</f>
        <v>113.03</v>
      </c>
      <c r="K21" s="184">
        <f>'XS-XXL'!K21*2.54</f>
        <v>113.665</v>
      </c>
      <c r="L21" s="184">
        <f>'XS-XXL'!L21*2.54</f>
        <v>114.3</v>
      </c>
      <c r="M21" s="184">
        <f>'XS-XXL'!M21*2.54</f>
        <v>114.3</v>
      </c>
      <c r="N21" s="184">
        <f>'XS-XXL'!N21*2.54</f>
        <v>114.3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</row>
    <row r="22" ht="19" customHeight="1" spans="1:27">
      <c r="A22" s="150" t="s">
        <v>53</v>
      </c>
      <c r="B22" s="151"/>
      <c r="C22" s="151"/>
      <c r="D22" s="151"/>
      <c r="E22" s="152"/>
      <c r="F22" s="145" t="s">
        <v>54</v>
      </c>
      <c r="G22" s="130">
        <v>0.25</v>
      </c>
      <c r="H22" s="146"/>
      <c r="I22" s="184">
        <f>'XS-XXL'!I22*2.54</f>
        <v>93.98</v>
      </c>
      <c r="J22" s="184">
        <f>'XS-XXL'!J22*2.54</f>
        <v>99.06</v>
      </c>
      <c r="K22" s="184">
        <f>'XS-XXL'!K22*2.54</f>
        <v>104.14</v>
      </c>
      <c r="L22" s="184">
        <f>'XS-XXL'!L22*2.54</f>
        <v>110.49</v>
      </c>
      <c r="M22" s="184">
        <f>'XS-XXL'!M22*2.54</f>
        <v>115.57</v>
      </c>
      <c r="N22" s="184">
        <f>'XS-XXL'!N22*2.54</f>
        <v>120.65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ht="19" customHeight="1" spans="1:27">
      <c r="A23" s="150" t="s">
        <v>55</v>
      </c>
      <c r="B23" s="151"/>
      <c r="C23" s="151"/>
      <c r="D23" s="151"/>
      <c r="E23" s="152"/>
      <c r="F23" s="145" t="s">
        <v>56</v>
      </c>
      <c r="G23" s="130">
        <v>0.25</v>
      </c>
      <c r="H23" s="146"/>
      <c r="I23" s="184">
        <f>'XS-XXL'!I23*2.54</f>
        <v>93.98</v>
      </c>
      <c r="J23" s="184">
        <f>'XS-XXL'!J23*2.54</f>
        <v>99.06</v>
      </c>
      <c r="K23" s="184">
        <f>'XS-XXL'!K23*2.54</f>
        <v>104.14</v>
      </c>
      <c r="L23" s="184">
        <f>'XS-XXL'!L23*2.54</f>
        <v>110.49</v>
      </c>
      <c r="M23" s="184">
        <f>'XS-XXL'!M23*2.54</f>
        <v>115.57</v>
      </c>
      <c r="N23" s="184">
        <f>'XS-XXL'!N23*2.54</f>
        <v>120.65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ht="19" customHeight="1" spans="1:27">
      <c r="A24" s="150" t="s">
        <v>57</v>
      </c>
      <c r="B24" s="151"/>
      <c r="C24" s="151"/>
      <c r="D24" s="151"/>
      <c r="E24" s="152"/>
      <c r="F24" s="145" t="s">
        <v>58</v>
      </c>
      <c r="G24" s="130">
        <v>0.25</v>
      </c>
      <c r="H24" s="146"/>
      <c r="I24" s="184">
        <f>'XS-XXL'!I24*2.54</f>
        <v>90.17</v>
      </c>
      <c r="J24" s="184">
        <f>'XS-XXL'!J24*2.54</f>
        <v>95.25</v>
      </c>
      <c r="K24" s="184">
        <f>'XS-XXL'!K24*2.54</f>
        <v>100.33</v>
      </c>
      <c r="L24" s="184">
        <f>'XS-XXL'!L24*2.54</f>
        <v>106.68</v>
      </c>
      <c r="M24" s="184">
        <f>'XS-XXL'!M24*2.54</f>
        <v>111.76</v>
      </c>
      <c r="N24" s="184">
        <f>'XS-XXL'!N24*2.54</f>
        <v>116.84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</row>
    <row r="25" ht="19" customHeight="1" spans="1:27">
      <c r="A25" s="150" t="s">
        <v>59</v>
      </c>
      <c r="B25" s="151"/>
      <c r="C25" s="151"/>
      <c r="D25" s="151"/>
      <c r="E25" s="152"/>
      <c r="F25" s="145" t="s">
        <v>60</v>
      </c>
      <c r="G25" s="130">
        <v>0.25</v>
      </c>
      <c r="H25" s="146"/>
      <c r="I25" s="184">
        <f>'XS-XXL'!I25*2.54</f>
        <v>76.835</v>
      </c>
      <c r="J25" s="184">
        <f>'XS-XXL'!J25*2.54</f>
        <v>77.47</v>
      </c>
      <c r="K25" s="184">
        <f>'XS-XXL'!K25*2.54</f>
        <v>78.105</v>
      </c>
      <c r="L25" s="184">
        <f>'XS-XXL'!L25*2.54</f>
        <v>78.74</v>
      </c>
      <c r="M25" s="184">
        <f>'XS-XXL'!M25*2.54</f>
        <v>78.74</v>
      </c>
      <c r="N25" s="184">
        <f>'XS-XXL'!N25*2.54</f>
        <v>78.74</v>
      </c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ht="19" customHeight="1" spans="1:27">
      <c r="A26" s="150" t="s">
        <v>61</v>
      </c>
      <c r="B26" s="151"/>
      <c r="C26" s="151"/>
      <c r="D26" s="151"/>
      <c r="E26" s="152"/>
      <c r="F26" s="145" t="s">
        <v>62</v>
      </c>
      <c r="G26" s="141">
        <v>0</v>
      </c>
      <c r="H26" s="146"/>
      <c r="I26" s="184">
        <f>'XS-XXL'!I26*2.54</f>
        <v>0.3175</v>
      </c>
      <c r="J26" s="184">
        <f>'XS-XXL'!J26*2.54</f>
        <v>0.3175</v>
      </c>
      <c r="K26" s="184">
        <f>'XS-XXL'!K26*2.54</f>
        <v>0.3175</v>
      </c>
      <c r="L26" s="184">
        <f>'XS-XXL'!L26*2.54</f>
        <v>0.3175</v>
      </c>
      <c r="M26" s="184">
        <f>'XS-XXL'!M26*2.54</f>
        <v>0.3175</v>
      </c>
      <c r="N26" s="184">
        <f>'XS-XXL'!N26*2.54</f>
        <v>0.3175</v>
      </c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</row>
    <row r="27" ht="19" customHeight="1" spans="1:27">
      <c r="A27" s="150" t="s">
        <v>63</v>
      </c>
      <c r="B27" s="151"/>
      <c r="C27" s="151"/>
      <c r="D27" s="151"/>
      <c r="E27" s="152"/>
      <c r="F27" s="153" t="s">
        <v>64</v>
      </c>
      <c r="G27" s="130">
        <v>0.25</v>
      </c>
      <c r="H27" s="146"/>
      <c r="I27" s="184">
        <f>'XS-XXL'!I27*2.54</f>
        <v>31.75</v>
      </c>
      <c r="J27" s="184">
        <f>'XS-XXL'!J27*2.54</f>
        <v>31.75</v>
      </c>
      <c r="K27" s="184">
        <f>'XS-XXL'!K27*2.54</f>
        <v>33.02</v>
      </c>
      <c r="L27" s="184">
        <f>'XS-XXL'!L27*2.54</f>
        <v>33.02</v>
      </c>
      <c r="M27" s="184">
        <f>'XS-XXL'!M27*2.54</f>
        <v>34.29</v>
      </c>
      <c r="N27" s="184">
        <f>'XS-XXL'!N27*2.54</f>
        <v>34.29</v>
      </c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</row>
    <row r="28" ht="16.25" customHeight="1" spans="1:27">
      <c r="A28" s="150"/>
      <c r="B28" s="151"/>
      <c r="C28" s="151"/>
      <c r="D28" s="151"/>
      <c r="E28" s="152"/>
      <c r="F28" s="154"/>
      <c r="G28" s="155"/>
      <c r="H28" s="146"/>
      <c r="I28" s="186"/>
      <c r="J28" s="186"/>
      <c r="K28" s="186"/>
      <c r="L28" s="186"/>
      <c r="M28" s="186"/>
      <c r="N28" s="186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</row>
    <row r="29" ht="16.25" customHeight="1" spans="1:27">
      <c r="A29" s="156"/>
      <c r="B29" s="157"/>
      <c r="C29" s="157"/>
      <c r="D29" s="157"/>
      <c r="E29" s="158"/>
      <c r="F29" s="159"/>
      <c r="G29" s="160"/>
      <c r="H29" s="136">
        <f>SUM(I29+0)</f>
        <v>0</v>
      </c>
      <c r="I29" s="136"/>
      <c r="J29" s="136"/>
      <c r="K29" s="187"/>
      <c r="L29" s="187"/>
      <c r="M29" s="187"/>
      <c r="N29" s="187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</row>
    <row r="30" ht="16.25" customHeight="1" spans="1:27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</row>
    <row r="31" ht="16.25" customHeight="1" spans="1:27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</row>
    <row r="32" ht="16.25" customHeight="1" spans="1:27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</row>
    <row r="33" ht="16.25" customHeight="1" spans="1:27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</row>
    <row r="34" ht="16.25" customHeight="1" spans="1:27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</row>
    <row r="35" ht="16.25" customHeight="1" spans="1:27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</row>
    <row r="36" ht="16.25" customHeight="1" spans="1:27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</row>
    <row r="37" ht="16.25" customHeight="1" spans="1:27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</row>
    <row r="38" ht="16.25" customHeight="1" spans="1:27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ht="16.25" customHeight="1" spans="1:27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ht="16.25" customHeight="1" spans="1:27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</row>
    <row r="41" ht="16.25" customHeight="1" spans="1:27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</row>
    <row r="42" ht="16.25" customHeight="1" spans="1:27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</row>
    <row r="43" ht="16.25" customHeight="1" spans="1:27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</row>
    <row r="44" ht="16.25" customHeight="1" spans="1:27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</row>
    <row r="45" ht="16.25" customHeight="1" spans="1:27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</row>
    <row r="46" ht="16.25" customHeight="1" spans="1:27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</row>
    <row r="47" ht="16.25" customHeight="1" spans="1:27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</row>
    <row r="48" ht="16.25" customHeight="1" spans="1:27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</row>
    <row r="49" ht="16.25" customHeight="1" spans="1:27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</row>
    <row r="50" ht="16.25" customHeight="1" spans="1:27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ht="16.25" customHeight="1" spans="1:27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</row>
    <row r="52" ht="16.25" customHeight="1" spans="1:27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</row>
    <row r="53" ht="16.25" customHeight="1" spans="1:27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</row>
    <row r="54" ht="16.25" customHeight="1" spans="1:27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</row>
    <row r="55" ht="16.25" customHeight="1" spans="1:27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</row>
    <row r="56" ht="16.25" customHeight="1" spans="1:27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</row>
    <row r="57" ht="16.25" customHeight="1" spans="1:27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</row>
    <row r="58" ht="16.25" customHeight="1" spans="1:27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</row>
    <row r="59" ht="16.25" customHeight="1" spans="1:27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</row>
    <row r="60" ht="16.25" customHeight="1" spans="1:27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</row>
    <row r="61" ht="16.25" customHeight="1" spans="1:27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  <row r="62" ht="16.25" customHeight="1" spans="1:27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</row>
    <row r="63" ht="16.25" customHeight="1" spans="1:27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</row>
    <row r="64" ht="16.25" customHeight="1" spans="1:27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</row>
    <row r="65" ht="16.25" customHeight="1" spans="1:27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</row>
    <row r="66" ht="16.25" customHeight="1" spans="1:27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</row>
    <row r="67" ht="16.25" customHeight="1" spans="1:27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</row>
    <row r="68" ht="16.25" customHeight="1" spans="1:27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</row>
    <row r="69" ht="16.25" customHeight="1" spans="1:27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</row>
    <row r="70" ht="16.25" customHeight="1" spans="1:27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</row>
    <row r="71" ht="16.25" customHeight="1" spans="1:27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</row>
    <row r="72" ht="16.25" customHeight="1" spans="1:27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</row>
    <row r="73" ht="16.25" customHeight="1" spans="1:27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</row>
    <row r="74" ht="16.25" customHeight="1" spans="1:27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</row>
    <row r="75" ht="16.25" customHeight="1" spans="1:27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</row>
    <row r="76" ht="16.25" customHeight="1" spans="1:27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</row>
    <row r="77" ht="16.25" customHeight="1" spans="1:27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</row>
    <row r="78" ht="16.25" customHeight="1" spans="1:27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</row>
    <row r="79" ht="16.25" customHeight="1" spans="1:27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</row>
    <row r="80" ht="16.25" customHeight="1" spans="1:27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</row>
    <row r="81" ht="16.25" customHeight="1" spans="1:27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</row>
    <row r="82" ht="16.25" customHeight="1" spans="1:27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</row>
    <row r="83" ht="16.25" customHeight="1" spans="1:27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</row>
    <row r="84" ht="16.25" customHeight="1" spans="1:27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</row>
    <row r="85" ht="16.25" customHeight="1" spans="1:27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</row>
    <row r="86" ht="16.25" customHeight="1" spans="1:27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</row>
    <row r="87" ht="16.25" customHeight="1" spans="1:27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</row>
    <row r="88" ht="16.25" customHeight="1" spans="1:27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</row>
    <row r="89" ht="16.25" customHeight="1" spans="1:27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</row>
    <row r="90" ht="16.25" customHeight="1" spans="1:27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</row>
    <row r="91" ht="16.25" customHeight="1" spans="1:27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</row>
    <row r="92" ht="16.25" customHeight="1" spans="1:27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</row>
    <row r="93" ht="16.25" customHeight="1" spans="1:27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</row>
    <row r="94" ht="16.25" customHeight="1" spans="1:27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</row>
    <row r="95" ht="16.25" customHeight="1" spans="1:27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</row>
    <row r="96" ht="16.25" customHeight="1" spans="1:27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</row>
    <row r="97" ht="16.25" customHeight="1" spans="1:27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</row>
    <row r="98" ht="16.25" customHeight="1" spans="1:27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</row>
    <row r="99" ht="16.25" customHeight="1" spans="1:27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</row>
    <row r="100" ht="16.25" customHeight="1" spans="1:27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</row>
    <row r="101" ht="16.25" customHeight="1" spans="1:27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</row>
    <row r="102" ht="16.25" customHeight="1" spans="1:27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</row>
    <row r="103" ht="16.25" customHeight="1" spans="1:27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</row>
    <row r="104" ht="16.25" customHeight="1" spans="1:27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</row>
    <row r="105" ht="16.25" customHeight="1" spans="1:27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</row>
    <row r="106" ht="16.25" customHeight="1" spans="1:27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</row>
    <row r="107" ht="16.25" customHeight="1" spans="1:27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</row>
    <row r="108" ht="16.25" customHeight="1" spans="1:27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</row>
    <row r="109" ht="16.25" customHeight="1" spans="1:27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</row>
    <row r="110" ht="16.25" customHeight="1" spans="1:27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</row>
    <row r="111" ht="16.25" customHeight="1" spans="1:27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</row>
    <row r="112" ht="16.25" customHeight="1" spans="1:27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</row>
    <row r="113" ht="16.25" customHeight="1" spans="1:27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</row>
    <row r="114" ht="16.25" customHeight="1" spans="1:27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</row>
    <row r="115" ht="16.25" customHeight="1" spans="1:27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</row>
    <row r="116" ht="16.25" customHeight="1" spans="1:27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</row>
    <row r="117" ht="16.25" customHeight="1" spans="1:27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</row>
    <row r="118" ht="16.25" customHeight="1" spans="1:27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</row>
    <row r="119" ht="16.25" customHeight="1" spans="1:27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</row>
    <row r="120" ht="16.25" customHeight="1" spans="1:27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</row>
    <row r="121" ht="16.25" customHeight="1" spans="1:27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</row>
    <row r="122" ht="16.25" customHeight="1" spans="1:27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</row>
    <row r="123" ht="16.25" customHeight="1" spans="1:27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</row>
    <row r="124" ht="16.25" customHeight="1" spans="1:27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</row>
    <row r="125" ht="16.25" customHeight="1" spans="1:27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</row>
    <row r="126" ht="16.25" customHeight="1" spans="1:27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</row>
    <row r="127" ht="16.25" customHeight="1" spans="1:27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</row>
    <row r="128" ht="16.25" customHeight="1" spans="1:27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</row>
    <row r="129" ht="16.25" customHeight="1" spans="1:27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</row>
    <row r="130" ht="16.25" customHeight="1" spans="1:27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</row>
    <row r="131" ht="16.25" customHeight="1" spans="1:27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</row>
    <row r="132" ht="16.25" customHeight="1" spans="1:27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</row>
    <row r="133" ht="16.25" customHeight="1" spans="1:27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</row>
    <row r="134" ht="16.25" customHeight="1" spans="1:27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</row>
    <row r="135" ht="16.25" customHeight="1" spans="1:27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</row>
    <row r="136" ht="16.25" customHeight="1" spans="1:27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</row>
    <row r="137" ht="16.25" customHeight="1" spans="1:27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</row>
    <row r="138" ht="16.25" customHeight="1" spans="1:27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</row>
    <row r="139" ht="16.25" customHeight="1" spans="1:27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</row>
    <row r="140" ht="16.25" customHeight="1" spans="1:27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</row>
    <row r="141" ht="16.25" customHeight="1" spans="1:27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</row>
    <row r="142" ht="16.25" customHeight="1" spans="1:27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</row>
    <row r="143" ht="16.25" customHeight="1" spans="1:27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</row>
    <row r="144" ht="16.25" customHeight="1" spans="1:27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</row>
    <row r="145" ht="16.25" customHeight="1" spans="1:27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</row>
    <row r="146" ht="16.25" customHeight="1" spans="1:27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</row>
    <row r="147" ht="16.25" customHeight="1" spans="1:27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</row>
    <row r="148" ht="16.25" customHeight="1" spans="1:27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</row>
    <row r="149" ht="16.25" customHeight="1" spans="1:27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</row>
    <row r="150" ht="16.25" customHeight="1" spans="1:27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</row>
    <row r="151" ht="16.25" customHeight="1" spans="1:27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</row>
    <row r="152" ht="16.25" customHeight="1" spans="1:27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</row>
    <row r="153" ht="16.25" customHeight="1" spans="1:27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</row>
    <row r="154" ht="16.25" customHeight="1" spans="1:27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</row>
    <row r="155" ht="16.25" customHeight="1" spans="1:27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</row>
    <row r="156" ht="16.25" customHeight="1" spans="1:27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</row>
    <row r="157" ht="16.25" customHeight="1" spans="1:27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</row>
    <row r="158" ht="16.25" customHeight="1" spans="1:27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</row>
    <row r="159" ht="16.25" customHeight="1" spans="1:27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</row>
    <row r="160" ht="16.25" customHeight="1" spans="1:27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</row>
    <row r="161" ht="16.25" customHeight="1" spans="1:27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</row>
    <row r="162" ht="16.25" customHeight="1" spans="1:27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</row>
    <row r="163" ht="16.25" customHeight="1" spans="1:27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</row>
    <row r="164" ht="16.25" customHeight="1" spans="1:27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</row>
    <row r="165" ht="16.25" customHeight="1" spans="1:27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</row>
    <row r="166" ht="16.25" customHeight="1" spans="1:27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</row>
    <row r="167" ht="16.25" customHeight="1" spans="1:27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</row>
    <row r="168" ht="16.25" customHeight="1" spans="1:27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</row>
    <row r="169" ht="16.25" customHeight="1" spans="1:27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</row>
    <row r="170" ht="16.25" customHeight="1" spans="1:27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</row>
    <row r="171" ht="16.25" customHeight="1" spans="1:27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</row>
    <row r="172" ht="16.25" customHeight="1" spans="1:27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</row>
    <row r="173" ht="16.25" customHeight="1" spans="1:27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</row>
    <row r="174" ht="16.25" customHeight="1" spans="1:27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</row>
    <row r="175" ht="16.25" customHeight="1" spans="1:27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</row>
    <row r="176" ht="16.25" customHeight="1" spans="1:27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</row>
    <row r="177" ht="16.25" customHeight="1" spans="1:27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</row>
    <row r="178" ht="16.25" customHeight="1" spans="1:27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</row>
    <row r="179" ht="16.25" customHeight="1" spans="1:27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</row>
    <row r="180" ht="16.25" customHeight="1" spans="1:27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</row>
    <row r="181" ht="16.25" customHeight="1" spans="1:27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</row>
    <row r="182" ht="16.25" customHeight="1" spans="1:27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</row>
    <row r="183" ht="16.25" customHeight="1" spans="1:27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</row>
    <row r="184" ht="16.25" customHeight="1" spans="1:27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</row>
    <row r="185" ht="16.25" customHeight="1" spans="1:27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</row>
    <row r="186" ht="16.25" customHeight="1" spans="1:27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</row>
    <row r="187" ht="16.25" customHeight="1" spans="1:27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</row>
    <row r="188" ht="16.25" customHeight="1" spans="1:27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</row>
    <row r="189" ht="16.25" customHeight="1" spans="1:27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</row>
    <row r="190" ht="16.25" customHeight="1" spans="1:27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</row>
    <row r="191" ht="16.25" customHeight="1" spans="1:27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</row>
    <row r="192" ht="16.25" customHeight="1" spans="1:27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</row>
    <row r="193" ht="16.25" customHeight="1" spans="1:27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</row>
    <row r="194" ht="16.25" customHeight="1" spans="1:27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</row>
    <row r="195" ht="16.25" customHeight="1" spans="1:27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</row>
    <row r="196" ht="16.25" customHeight="1" spans="1:27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</row>
    <row r="197" ht="16.25" customHeight="1" spans="1:27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</row>
    <row r="198" ht="16.25" customHeight="1" spans="1:27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</row>
    <row r="199" ht="16.25" customHeight="1" spans="1:27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</row>
    <row r="200" ht="16.25" customHeight="1" spans="1:27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</row>
    <row r="201" ht="16.25" customHeight="1" spans="1:27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</row>
    <row r="202" ht="16.25" customHeight="1" spans="1:27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</row>
    <row r="203" ht="16.25" customHeight="1" spans="1:27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</row>
    <row r="204" ht="16.25" customHeight="1" spans="1:27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</row>
    <row r="205" ht="16.25" customHeight="1" spans="1:27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</row>
    <row r="206" ht="16.25" customHeight="1" spans="1:27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</row>
    <row r="207" ht="16.25" customHeight="1" spans="1:27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</row>
    <row r="208" ht="16.25" customHeight="1" spans="1:27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</row>
    <row r="209" ht="16.25" customHeight="1" spans="1:27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</row>
    <row r="210" ht="16.25" customHeight="1" spans="1:27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</row>
    <row r="211" ht="16.25" customHeight="1" spans="1:27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</row>
    <row r="212" ht="16.25" customHeight="1" spans="1:27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</row>
    <row r="213" ht="16.25" customHeight="1" spans="1:27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</row>
    <row r="214" ht="16.25" customHeight="1" spans="1:27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</row>
    <row r="215" ht="16.25" customHeight="1" spans="1:27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</row>
    <row r="216" ht="16.25" customHeight="1" spans="1:27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</row>
    <row r="217" ht="16.25" customHeight="1" spans="1:27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</row>
    <row r="218" ht="16.25" customHeight="1" spans="1:27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</row>
    <row r="219" ht="16.25" customHeight="1" spans="1:27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</row>
    <row r="220" ht="16.25" customHeight="1" spans="1:27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</row>
    <row r="221" ht="16.25" customHeight="1" spans="1:27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</row>
    <row r="222" ht="16.25" customHeight="1" spans="1:27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</row>
    <row r="223" ht="16.25" customHeight="1" spans="1:27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</row>
    <row r="224" ht="16.25" customHeight="1" spans="1:27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</row>
    <row r="225" ht="16.25" customHeight="1" spans="1:27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</row>
    <row r="226" ht="16.25" customHeight="1" spans="1:27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</row>
    <row r="227" ht="16.25" customHeight="1" spans="1:27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</row>
    <row r="228" ht="16.25" customHeight="1" spans="1:27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</row>
    <row r="229" ht="16.25" customHeight="1" spans="1:27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</row>
    <row r="230" ht="16.25" customHeight="1" spans="1:27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</row>
    <row r="231" ht="16.25" customHeight="1" spans="1:27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</row>
    <row r="232" ht="16.25" customHeight="1" spans="1:27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</row>
    <row r="233" ht="16.25" customHeight="1" spans="1:27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</row>
    <row r="234" ht="16.25" customHeight="1" spans="1:27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</row>
    <row r="235" ht="16.25" customHeight="1" spans="1:27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</row>
    <row r="236" ht="16.25" customHeight="1" spans="1:27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</row>
    <row r="237" ht="16.25" customHeight="1" spans="1:27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</row>
    <row r="238" ht="16.25" customHeight="1" spans="1:27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</row>
    <row r="239" ht="16.25" customHeight="1" spans="1:27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</row>
    <row r="240" ht="16.25" customHeight="1" spans="1:27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</row>
    <row r="241" ht="16.25" customHeight="1" spans="1:27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</row>
    <row r="242" ht="16.25" customHeight="1" spans="1:27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</row>
    <row r="243" ht="16.25" customHeight="1" spans="1:27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</row>
    <row r="244" ht="16.25" customHeight="1" spans="1:27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</row>
    <row r="245" ht="16.25" customHeight="1" spans="1:27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</row>
    <row r="246" ht="16.25" customHeight="1" spans="1:27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</row>
    <row r="247" ht="16.25" customHeight="1" spans="1:27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</row>
    <row r="248" ht="16.25" customHeight="1" spans="1:27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</row>
    <row r="249" ht="16.25" customHeight="1" spans="1:27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</row>
    <row r="250" ht="16.25" customHeight="1" spans="1:27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</row>
    <row r="251" ht="16.25" customHeight="1" spans="1:27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</row>
    <row r="252" ht="16.25" customHeight="1" spans="1:27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</row>
    <row r="253" ht="16.25" customHeight="1" spans="1:27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</row>
    <row r="254" ht="16.25" customHeight="1" spans="1:27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</row>
    <row r="255" ht="16.25" customHeight="1" spans="1:27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</row>
    <row r="256" ht="16.25" customHeight="1" spans="1:27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</row>
    <row r="257" ht="16.25" customHeight="1" spans="1:27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</row>
    <row r="258" ht="16.25" customHeight="1" spans="1:27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</row>
    <row r="259" ht="16.25" customHeight="1" spans="1:27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</row>
    <row r="260" ht="16.25" customHeight="1" spans="1:27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</row>
    <row r="261" ht="16.25" customHeight="1" spans="1:27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</row>
    <row r="262" ht="16.25" customHeight="1" spans="1:27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</row>
    <row r="263" ht="16.25" customHeight="1" spans="1:27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</row>
    <row r="264" ht="16.25" customHeight="1" spans="1:27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</row>
    <row r="265" ht="16.25" customHeight="1" spans="1:27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</row>
    <row r="266" ht="16.25" customHeight="1" spans="1:27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</row>
    <row r="267" ht="16.25" customHeight="1" spans="1:27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</row>
    <row r="268" ht="16.25" customHeight="1" spans="1:27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</row>
    <row r="269" ht="16.25" customHeight="1" spans="1:27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</row>
    <row r="270" ht="16.25" customHeight="1" spans="1:27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</row>
    <row r="271" ht="16.25" customHeight="1" spans="1:27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</row>
    <row r="272" ht="16.25" customHeight="1" spans="1:27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</row>
    <row r="273" ht="16.25" customHeight="1" spans="1:27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</row>
    <row r="274" ht="16.25" customHeight="1" spans="1:27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</row>
    <row r="275" ht="16.25" customHeight="1" spans="1:27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</row>
    <row r="276" ht="16.25" customHeight="1" spans="1:27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</row>
    <row r="277" ht="16.25" customHeight="1" spans="1:27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</row>
    <row r="278" ht="16.25" customHeight="1" spans="1:27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</row>
    <row r="279" ht="16.25" customHeight="1" spans="1:27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</row>
    <row r="280" ht="16.25" customHeight="1" spans="1:27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</row>
    <row r="281" ht="16.25" customHeight="1" spans="1:27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</row>
    <row r="282" ht="16.25" customHeight="1" spans="1:27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</row>
    <row r="283" ht="16.25" customHeight="1" spans="1:27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</row>
    <row r="284" ht="16.25" customHeight="1" spans="1:27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</row>
    <row r="285" ht="16.25" customHeight="1" spans="1:27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</row>
    <row r="286" ht="16.25" customHeight="1" spans="1:27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</row>
    <row r="287" ht="16.25" customHeight="1" spans="1:27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</row>
    <row r="288" ht="16.25" customHeight="1" spans="1:27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</row>
    <row r="289" ht="16.25" customHeight="1" spans="1:27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</row>
    <row r="290" ht="16.25" customHeight="1" spans="1:27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</row>
    <row r="291" ht="16.25" customHeight="1" spans="1:27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</row>
    <row r="292" ht="16.25" customHeight="1" spans="1:27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</row>
    <row r="293" ht="16.25" customHeight="1" spans="1:27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</row>
    <row r="294" ht="16.25" customHeight="1" spans="1:27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</row>
    <row r="295" ht="16.25" customHeight="1" spans="1:27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</row>
    <row r="296" ht="16.25" customHeight="1" spans="1:27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</row>
    <row r="297" ht="16.25" customHeight="1" spans="1:27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</row>
    <row r="298" ht="16.25" customHeight="1" spans="1:27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</row>
    <row r="299" ht="16.25" customHeight="1" spans="1:27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</row>
    <row r="300" ht="16.25" customHeight="1" spans="1:27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</row>
    <row r="301" ht="16.25" customHeight="1" spans="1:27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</row>
    <row r="302" ht="16.25" customHeight="1" spans="1:27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</row>
    <row r="303" ht="16.25" customHeight="1" spans="1:27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</row>
    <row r="304" ht="16.25" customHeight="1" spans="1:27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</row>
    <row r="305" ht="16.25" customHeight="1" spans="1:27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</row>
    <row r="306" ht="16.25" customHeight="1" spans="1:27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</row>
    <row r="307" ht="16.25" customHeight="1" spans="1:27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</row>
    <row r="308" ht="16.25" customHeight="1" spans="1:27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</row>
    <row r="309" ht="16.25" customHeight="1" spans="1:27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</row>
    <row r="310" ht="16.25" customHeight="1" spans="1:27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</row>
    <row r="311" ht="16.25" customHeight="1" spans="1:27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</row>
    <row r="312" ht="16.25" customHeight="1" spans="1:27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</row>
    <row r="313" ht="16.25" customHeight="1" spans="1:27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</row>
    <row r="314" ht="16.25" customHeight="1" spans="1:27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</row>
    <row r="315" ht="16.25" customHeight="1" spans="1:27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</row>
    <row r="316" ht="16.25" customHeight="1" spans="1:27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</row>
    <row r="317" ht="16.25" customHeight="1" spans="1:27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</row>
    <row r="318" ht="16.25" customHeight="1" spans="1:27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</row>
    <row r="319" ht="16.25" customHeight="1" spans="1:27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</row>
    <row r="320" ht="16.25" customHeight="1" spans="1:27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</row>
    <row r="321" ht="16.25" customHeight="1" spans="1:27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</row>
    <row r="322" ht="16.25" customHeight="1" spans="1:27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</row>
    <row r="323" ht="16.25" customHeight="1" spans="1:27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</row>
    <row r="324" ht="16.25" customHeight="1" spans="1:27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</row>
    <row r="325" ht="16.25" customHeight="1" spans="1:27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</row>
    <row r="326" ht="16.25" customHeight="1" spans="1:27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</row>
    <row r="327" ht="16.25" customHeight="1" spans="1:27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</row>
    <row r="328" ht="16.25" customHeight="1" spans="1:27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</row>
    <row r="329" ht="16.25" customHeight="1" spans="1:27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</row>
    <row r="330" ht="16.25" customHeight="1" spans="1:27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</row>
    <row r="331" ht="16.25" customHeight="1" spans="1:27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</row>
    <row r="332" ht="16.25" customHeight="1" spans="1:27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</row>
    <row r="333" ht="16.25" customHeight="1" spans="1:27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</row>
    <row r="334" ht="16.25" customHeight="1" spans="1:27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</row>
    <row r="335" ht="16.25" customHeight="1" spans="1:27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</row>
    <row r="336" ht="16.25" customHeight="1" spans="1:27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</row>
    <row r="337" ht="16.25" customHeight="1" spans="1:27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</row>
    <row r="338" ht="16.25" customHeight="1" spans="1:27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</row>
    <row r="339" ht="16.25" customHeight="1" spans="1:27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</row>
    <row r="340" ht="16.25" customHeight="1" spans="1:27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</row>
    <row r="341" ht="16.25" customHeight="1" spans="1:27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</row>
    <row r="342" ht="16.25" customHeight="1" spans="1:27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</row>
    <row r="343" ht="16.25" customHeight="1" spans="1:27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</row>
    <row r="344" ht="16.25" customHeight="1" spans="1:27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</row>
    <row r="345" ht="16.25" customHeight="1" spans="1:27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</row>
    <row r="346" ht="16.25" customHeight="1" spans="1:27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</row>
    <row r="347" ht="16.25" customHeight="1" spans="1:27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</row>
    <row r="348" ht="16.25" customHeight="1" spans="1:27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</row>
    <row r="349" ht="16.25" customHeight="1" spans="1:27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</row>
    <row r="350" ht="16.25" customHeight="1" spans="1:27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</row>
    <row r="351" ht="16.25" customHeight="1" spans="1:27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</row>
    <row r="352" ht="16.25" customHeight="1" spans="1:27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</row>
    <row r="353" ht="16.25" customHeight="1" spans="1:27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</row>
    <row r="354" ht="16.25" customHeight="1" spans="1:27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</row>
    <row r="355" ht="16.25" customHeight="1" spans="1:27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</row>
    <row r="356" ht="16.25" customHeight="1" spans="1:27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</row>
    <row r="357" ht="16.25" customHeight="1" spans="1:27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</row>
    <row r="358" ht="16.25" customHeight="1" spans="1:27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</row>
    <row r="359" ht="16.25" customHeight="1" spans="1:27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</row>
    <row r="360" ht="16.25" customHeight="1" spans="1:27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</row>
    <row r="361" ht="16.25" customHeight="1" spans="1:27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</row>
    <row r="362" ht="16.25" customHeight="1" spans="1:27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</row>
    <row r="363" ht="16.25" customHeight="1" spans="1:27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</row>
    <row r="364" ht="16.25" customHeight="1" spans="1:27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</row>
    <row r="365" ht="16.25" customHeight="1" spans="1:27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</row>
    <row r="366" ht="16.25" customHeight="1" spans="1:27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</row>
    <row r="367" ht="16.25" customHeight="1" spans="1:27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</row>
    <row r="368" ht="16.25" customHeight="1" spans="1:27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</row>
    <row r="369" ht="16.25" customHeight="1" spans="1:27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</row>
    <row r="370" ht="16.25" customHeight="1" spans="1:27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</row>
    <row r="371" ht="16.25" customHeight="1" spans="1:27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</row>
    <row r="372" ht="16.25" customHeight="1" spans="1:27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</row>
    <row r="373" ht="16.25" customHeight="1" spans="1:27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</row>
    <row r="374" ht="16.25" customHeight="1" spans="1:27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</row>
    <row r="375" ht="16.25" customHeight="1" spans="1:27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</row>
    <row r="376" ht="16.25" customHeight="1" spans="1:27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</row>
    <row r="377" ht="16.25" customHeight="1" spans="1:27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</row>
    <row r="378" ht="16.25" customHeight="1" spans="1:27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</row>
    <row r="379" ht="16.25" customHeight="1" spans="1:27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</row>
    <row r="380" ht="16.25" customHeight="1" spans="1:27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</row>
    <row r="381" ht="16.25" customHeight="1" spans="1:27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</row>
    <row r="382" ht="16.25" customHeight="1" spans="1:27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</row>
    <row r="383" ht="16.25" customHeight="1" spans="1:27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</row>
    <row r="384" ht="16.25" customHeight="1" spans="1:27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</row>
    <row r="385" ht="16.25" customHeight="1" spans="1:27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</row>
    <row r="386" ht="16.25" customHeight="1" spans="1:27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</row>
    <row r="387" ht="16.25" customHeight="1" spans="1:27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</row>
    <row r="388" ht="16.25" customHeight="1" spans="1:27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</row>
    <row r="389" ht="16.25" customHeight="1" spans="1:27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</row>
    <row r="390" ht="16.25" customHeight="1" spans="1:27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</row>
    <row r="391" ht="16.25" customHeight="1" spans="1:27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</row>
    <row r="392" ht="16.25" customHeight="1" spans="1:27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</row>
    <row r="393" ht="16.25" customHeight="1" spans="1:27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</row>
    <row r="394" ht="16.25" customHeight="1" spans="1:27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</row>
    <row r="395" ht="16.25" customHeight="1" spans="1:27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</row>
    <row r="396" ht="16.25" customHeight="1" spans="1:27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</row>
    <row r="397" ht="16.25" customHeight="1" spans="1:27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</row>
    <row r="398" ht="16.25" customHeight="1" spans="1:27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</row>
    <row r="399" ht="16.25" customHeight="1" spans="1:27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</row>
    <row r="400" ht="16.25" customHeight="1" spans="1:27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</row>
    <row r="401" ht="16.25" customHeight="1" spans="1:27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</row>
    <row r="402" ht="16.25" customHeight="1" spans="1:27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</row>
    <row r="403" ht="16.25" customHeight="1" spans="1:27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</row>
    <row r="404" ht="16.25" customHeight="1" spans="1:27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</row>
    <row r="405" ht="16.25" customHeight="1" spans="1:27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</row>
    <row r="406" ht="16.25" customHeight="1" spans="1:27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</row>
    <row r="407" ht="16.25" customHeight="1" spans="1:27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</row>
    <row r="408" ht="16.25" customHeight="1" spans="1:27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</row>
    <row r="409" ht="16.25" customHeight="1" spans="1:27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</row>
    <row r="410" ht="16.25" customHeight="1" spans="1:27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</row>
    <row r="411" ht="16.25" customHeight="1" spans="1:27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</row>
    <row r="412" ht="16.25" customHeight="1" spans="1:27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</row>
    <row r="413" ht="16.25" customHeight="1" spans="1:27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</row>
    <row r="414" ht="16.25" customHeight="1" spans="1:27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</row>
    <row r="415" ht="16.25" customHeight="1" spans="1:27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</row>
    <row r="416" ht="16.25" customHeight="1" spans="1:27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</row>
    <row r="417" ht="16.25" customHeight="1" spans="1:27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</row>
    <row r="418" ht="16.25" customHeight="1" spans="1:27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</row>
    <row r="419" ht="16.25" customHeight="1" spans="1:27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</row>
    <row r="420" ht="16.25" customHeight="1" spans="1:27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</row>
    <row r="421" ht="16.25" customHeight="1" spans="1:27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</row>
    <row r="422" ht="16.25" customHeight="1" spans="1:27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</row>
    <row r="423" ht="16.25" customHeight="1" spans="1:27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</row>
    <row r="424" ht="16.25" customHeight="1" spans="1:27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</row>
    <row r="425" ht="16.25" customHeight="1" spans="1:27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</row>
    <row r="426" ht="16.25" customHeight="1" spans="1:27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</row>
    <row r="427" ht="16.25" customHeight="1" spans="1:27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</row>
    <row r="428" ht="16.25" customHeight="1" spans="1:27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</row>
    <row r="429" ht="16.25" customHeight="1" spans="1:27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</row>
    <row r="430" ht="16.25" customHeight="1" spans="1:27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</row>
    <row r="431" ht="16.25" customHeight="1" spans="1:27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</row>
    <row r="432" ht="16.25" customHeight="1" spans="1:27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</row>
    <row r="433" ht="16.25" customHeight="1" spans="1:27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</row>
    <row r="434" ht="16.25" customHeight="1" spans="1:27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</row>
    <row r="435" ht="16.25" customHeight="1" spans="1:27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</row>
    <row r="436" ht="16.25" customHeight="1" spans="1:27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</row>
    <row r="437" ht="16.25" customHeight="1" spans="1:27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</row>
    <row r="438" ht="16.25" customHeight="1" spans="1:27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</row>
    <row r="439" ht="16.25" customHeight="1" spans="1:27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</row>
    <row r="440" ht="16.25" customHeight="1" spans="1:27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</row>
    <row r="441" ht="16.25" customHeight="1" spans="1:27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</row>
    <row r="442" ht="16.25" customHeight="1" spans="1:27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</row>
    <row r="443" ht="16.25" customHeight="1" spans="1:27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</row>
    <row r="444" ht="16.25" customHeight="1" spans="1:27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</row>
    <row r="445" ht="16.25" customHeight="1" spans="1:27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</row>
    <row r="446" ht="16.25" customHeight="1" spans="1:27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</row>
    <row r="447" ht="16.25" customHeight="1" spans="1:27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</row>
    <row r="448" ht="16.25" customHeight="1" spans="1:27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</row>
    <row r="449" ht="16.25" customHeight="1" spans="1:27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</row>
    <row r="450" ht="16.25" customHeight="1" spans="1:27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</row>
    <row r="451" ht="16.25" customHeight="1" spans="1:27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</row>
    <row r="452" ht="16.25" customHeight="1" spans="1:27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</row>
    <row r="453" ht="16.25" customHeight="1" spans="1:27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</row>
    <row r="454" ht="16.25" customHeight="1" spans="1:27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</row>
    <row r="455" ht="16.25" customHeight="1" spans="1:27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</row>
    <row r="456" ht="16.25" customHeight="1" spans="1:27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</row>
    <row r="457" ht="16.25" customHeight="1" spans="1:27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</row>
    <row r="458" ht="16.25" customHeight="1" spans="1:27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</row>
    <row r="459" ht="16.25" customHeight="1" spans="1:27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</row>
    <row r="460" ht="16.25" customHeight="1" spans="1:27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</row>
    <row r="461" ht="16.25" customHeight="1" spans="1:27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</row>
    <row r="462" ht="16.25" customHeight="1" spans="1:27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</row>
    <row r="463" ht="16.25" customHeight="1" spans="1:27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</row>
    <row r="464" ht="16.25" customHeight="1" spans="1:27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</row>
    <row r="465" ht="16.25" customHeight="1" spans="1:27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</row>
    <row r="466" ht="16.25" customHeight="1" spans="1:27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</row>
    <row r="467" ht="16.25" customHeight="1" spans="1:27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</row>
    <row r="468" ht="16.25" customHeight="1" spans="1:27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</row>
    <row r="469" ht="16.25" customHeight="1" spans="1:27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</row>
    <row r="470" ht="16.25" customHeight="1" spans="1:27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</row>
    <row r="471" ht="16.25" customHeight="1" spans="1:27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</row>
    <row r="472" ht="16.25" customHeight="1" spans="1:27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</row>
    <row r="473" ht="16.25" customHeight="1" spans="1:27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</row>
    <row r="474" ht="16.25" customHeight="1" spans="1:27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</row>
    <row r="475" ht="16.25" customHeight="1" spans="1:27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</row>
    <row r="476" ht="16.25" customHeight="1" spans="1:27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</row>
    <row r="477" ht="16.25" customHeight="1" spans="1:27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</row>
    <row r="478" ht="16.25" customHeight="1" spans="1:27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</row>
    <row r="479" ht="16.25" customHeight="1" spans="1:27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</row>
    <row r="480" ht="16.25" customHeight="1" spans="1:27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</row>
    <row r="481" ht="16.25" customHeight="1" spans="1:27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</row>
    <row r="482" ht="16.25" customHeight="1" spans="1:27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</row>
    <row r="483" ht="16.25" customHeight="1" spans="1:27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</row>
    <row r="484" ht="16.25" customHeight="1" spans="1:27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</row>
    <row r="485" ht="16.25" customHeight="1" spans="1:27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</row>
    <row r="486" ht="16.25" customHeight="1" spans="1:27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</row>
    <row r="487" ht="16.25" customHeight="1" spans="1:27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</row>
    <row r="488" ht="16.25" customHeight="1" spans="1:27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</row>
    <row r="489" ht="16.25" customHeight="1" spans="1:27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</row>
    <row r="490" ht="16.25" customHeight="1" spans="1:27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</row>
    <row r="491" ht="16.25" customHeight="1" spans="1:27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</row>
    <row r="492" ht="16.25" customHeight="1" spans="1:27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</row>
    <row r="493" ht="16.25" customHeight="1" spans="1:27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</row>
    <row r="494" ht="16.25" customHeight="1" spans="1:27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</row>
    <row r="495" ht="16.25" customHeight="1" spans="1:27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</row>
    <row r="496" ht="16.25" customHeight="1" spans="1:27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</row>
    <row r="497" ht="16.25" customHeight="1" spans="1:27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</row>
    <row r="498" ht="16.25" customHeight="1" spans="1:27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</row>
    <row r="499" ht="16.25" customHeight="1" spans="1:27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</row>
    <row r="500" ht="16.25" customHeight="1" spans="1:27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</row>
    <row r="501" ht="16.25" customHeight="1" spans="1:27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</row>
    <row r="502" ht="16.25" customHeight="1" spans="1:27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</row>
    <row r="503" ht="16.25" customHeight="1" spans="1:27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</row>
    <row r="504" ht="16.25" customHeight="1" spans="1:27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</row>
    <row r="505" ht="16.25" customHeight="1" spans="1:27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</row>
    <row r="506" ht="16.25" customHeight="1" spans="1:27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</row>
    <row r="507" ht="16.25" customHeight="1" spans="1:27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</row>
    <row r="508" ht="16.25" customHeight="1" spans="1:27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</row>
    <row r="509" ht="16.25" customHeight="1" spans="1:27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</row>
    <row r="510" ht="16.25" customHeight="1" spans="1:27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</row>
    <row r="511" ht="16.25" customHeight="1" spans="1:27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</row>
    <row r="512" ht="16.25" customHeight="1" spans="1:27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</row>
    <row r="513" ht="16.25" customHeight="1" spans="1:27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</row>
    <row r="514" ht="16.25" customHeight="1" spans="1:27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</row>
    <row r="515" ht="16.25" customHeight="1" spans="1:27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</row>
    <row r="516" ht="16.25" customHeight="1" spans="1:27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</row>
    <row r="517" ht="16.25" customHeight="1" spans="1:27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</row>
    <row r="518" ht="16.25" customHeight="1" spans="1:27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</row>
    <row r="519" ht="16.25" customHeight="1" spans="1:27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</row>
    <row r="520" ht="16.25" customHeight="1" spans="1:27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</row>
    <row r="521" ht="16.25" customHeight="1" spans="1:27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</row>
    <row r="522" ht="16.25" customHeight="1" spans="1:27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</row>
    <row r="523" ht="16.25" customHeight="1" spans="1:27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</row>
    <row r="524" ht="16.25" customHeight="1" spans="1:27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</row>
    <row r="525" ht="16.25" customHeight="1" spans="1:27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</row>
    <row r="526" ht="16.25" customHeight="1" spans="1:27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</row>
    <row r="527" ht="16.25" customHeight="1" spans="1:27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</row>
    <row r="528" ht="16.25" customHeight="1" spans="1:27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</row>
    <row r="529" ht="16.25" customHeight="1" spans="1:27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</row>
    <row r="530" ht="16.25" customHeight="1" spans="1:27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</row>
    <row r="531" ht="16.25" customHeight="1" spans="1:27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</row>
    <row r="532" ht="16.25" customHeight="1" spans="1:27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</row>
    <row r="533" ht="16.25" customHeight="1" spans="1:27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</row>
    <row r="534" ht="16.25" customHeight="1" spans="1:27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</row>
    <row r="535" ht="16.25" customHeight="1" spans="1:27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</row>
    <row r="536" ht="16.25" customHeight="1" spans="1:27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</row>
    <row r="537" ht="16.25" customHeight="1" spans="1:27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</row>
    <row r="538" ht="16.25" customHeight="1" spans="1:27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</row>
    <row r="539" ht="16.25" customHeight="1" spans="1:27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</row>
    <row r="540" ht="16.25" customHeight="1" spans="1:27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</row>
    <row r="541" ht="16.25" customHeight="1" spans="1:27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</row>
    <row r="542" ht="16.25" customHeight="1" spans="1:27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</row>
    <row r="543" ht="16.25" customHeight="1" spans="1:27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</row>
    <row r="544" ht="16.25" customHeight="1" spans="1:27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</row>
    <row r="545" ht="16.25" customHeight="1" spans="1:27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</row>
    <row r="546" ht="16.25" customHeight="1" spans="1:27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ht="16.25" customHeight="1" spans="1:27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ht="16.25" customHeight="1" spans="1:27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ht="16.25" customHeight="1" spans="1:27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ht="16.25" customHeight="1" spans="1:27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ht="16.25" customHeight="1" spans="1:27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ht="16.25" customHeight="1" spans="1:27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</row>
    <row r="553" ht="16.25" customHeight="1" spans="1:27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ht="16.25" customHeight="1" spans="1:27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ht="16.25" customHeight="1" spans="1:27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ht="16.25" customHeight="1" spans="1:27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ht="16.25" customHeight="1" spans="1:27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ht="16.25" customHeight="1" spans="1:27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ht="16.25" customHeight="1" spans="1:27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ht="16.25" customHeight="1" spans="1:27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ht="16.25" customHeight="1" spans="1:27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ht="16.25" customHeight="1" spans="1:27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ht="16.25" customHeight="1" spans="1:27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ht="16.25" customHeight="1" spans="1:27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ht="16.25" customHeight="1" spans="1:27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ht="16.25" customHeight="1" spans="1:27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ht="16.25" customHeight="1" spans="1:27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ht="16.25" customHeight="1" spans="1:27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ht="16.25" customHeight="1" spans="1:27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ht="16.25" customHeight="1" spans="1:27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ht="16.25" customHeight="1" spans="1:27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ht="16.25" customHeight="1" spans="1:27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ht="16.25" customHeight="1" spans="1:27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ht="16.25" customHeight="1" spans="1:27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ht="16.25" customHeight="1" spans="1:27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ht="16.25" customHeight="1" spans="1:27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ht="16.25" customHeight="1" spans="1:27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ht="16.25" customHeight="1" spans="1:27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ht="16.25" customHeight="1" spans="1:27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ht="16.25" customHeight="1" spans="1:27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ht="16.25" customHeight="1" spans="1:27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ht="16.25" customHeight="1" spans="1:27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ht="16.25" customHeight="1" spans="1:27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ht="16.25" customHeight="1" spans="1:27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ht="16.25" customHeight="1" spans="1:27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ht="16.25" customHeight="1" spans="1:27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ht="16.25" customHeight="1" spans="1:27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ht="16.25" customHeight="1" spans="1:27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ht="16.25" customHeight="1" spans="1:27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ht="16.25" customHeight="1" spans="1:27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ht="16.25" customHeight="1" spans="1:27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ht="16.25" customHeight="1" spans="1:27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ht="16.25" customHeight="1" spans="1:27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ht="16.25" customHeight="1" spans="1:27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ht="16.25" customHeight="1" spans="1:27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ht="16.25" customHeight="1" spans="1:27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ht="16.25" customHeight="1" spans="1:27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ht="16.25" customHeight="1" spans="1:27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ht="16.25" customHeight="1" spans="1:27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ht="16.25" customHeight="1" spans="1:27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ht="16.25" customHeight="1" spans="1:27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ht="16.25" customHeight="1" spans="1:27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ht="16.25" customHeight="1" spans="1:27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ht="16.25" customHeight="1" spans="1:27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ht="16.25" customHeight="1" spans="1:27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ht="16.25" customHeight="1" spans="1:27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ht="16.25" customHeight="1" spans="1:27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ht="16.25" customHeight="1" spans="1:27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ht="16.25" customHeight="1" spans="1:27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ht="16.25" customHeight="1" spans="1:27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ht="16.25" customHeight="1" spans="1:27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ht="16.25" customHeight="1" spans="1:27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ht="16.25" customHeight="1" spans="1:27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ht="16.25" customHeight="1" spans="1:27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ht="16.25" customHeight="1" spans="1:27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ht="16.25" customHeight="1" spans="1:27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ht="16.25" customHeight="1" spans="1:27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ht="16.25" customHeight="1" spans="1:27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ht="16.25" customHeight="1" spans="1:27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ht="16.25" customHeight="1" spans="1:27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ht="16.25" customHeight="1" spans="1:27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ht="16.25" customHeight="1" spans="1:27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ht="16.25" customHeight="1" spans="1:27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ht="16.25" customHeight="1" spans="1:27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ht="16.25" customHeight="1" spans="1:27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ht="16.25" customHeight="1" spans="1:27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ht="16.25" customHeight="1" spans="1:27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ht="16.25" customHeight="1" spans="1:27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ht="16.25" customHeight="1" spans="1:27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ht="16.25" customHeight="1" spans="1:27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ht="16.25" customHeight="1" spans="1:27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ht="16.25" customHeight="1" spans="1:27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ht="16.25" customHeight="1" spans="1:27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ht="16.25" customHeight="1" spans="1:27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ht="16.25" customHeight="1" spans="1:27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ht="16.25" customHeight="1" spans="1:27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ht="16.25" customHeight="1" spans="1:27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ht="16.25" customHeight="1" spans="1:27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ht="16.25" customHeight="1" spans="1:27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ht="16.25" customHeight="1" spans="1:27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ht="16.25" customHeight="1" spans="1:27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ht="16.25" customHeight="1" spans="1:27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ht="16.25" customHeight="1" spans="1:27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ht="16.25" customHeight="1" spans="1:27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ht="16.25" customHeight="1" spans="1:27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ht="16.25" customHeight="1" spans="1:27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ht="16.25" customHeight="1" spans="1:27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ht="16.25" customHeight="1" spans="1:27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ht="16.25" customHeight="1" spans="1:27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ht="16.25" customHeight="1" spans="1:27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ht="16.25" customHeight="1" spans="1:27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ht="16.25" customHeight="1" spans="1:27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ht="16.25" customHeight="1" spans="1:27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ht="16.25" customHeight="1" spans="1:27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ht="16.25" customHeight="1" spans="1:27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ht="16.25" customHeight="1" spans="1:27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ht="16.25" customHeight="1" spans="1:27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ht="16.25" customHeight="1" spans="1:27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ht="16.25" customHeight="1" spans="1:27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ht="16.25" customHeight="1" spans="1:27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ht="16.25" customHeight="1" spans="1:27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ht="16.25" customHeight="1" spans="1:27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ht="16.25" customHeight="1" spans="1:27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ht="16.25" customHeight="1" spans="1:27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ht="16.25" customHeight="1" spans="1:27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ht="16.25" customHeight="1" spans="1:27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ht="16.25" customHeight="1" spans="1:27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ht="16.25" customHeight="1" spans="1:27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ht="16.25" customHeight="1" spans="1:27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ht="16.25" customHeight="1" spans="1:27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ht="16.25" customHeight="1" spans="1:27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ht="16.25" customHeight="1" spans="1:27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ht="16.25" customHeight="1" spans="1:27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ht="16.25" customHeight="1" spans="1:27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ht="16.25" customHeight="1" spans="1:27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ht="16.25" customHeight="1" spans="1:27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ht="16.25" customHeight="1" spans="1:27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ht="16.25" customHeight="1" spans="1:27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ht="16.25" customHeight="1" spans="1:27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ht="16.25" customHeight="1" spans="1:27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ht="16.25" customHeight="1" spans="1:27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ht="16.25" customHeight="1" spans="1:27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ht="16.25" customHeight="1" spans="1:27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ht="16.25" customHeight="1" spans="1:27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ht="16.25" customHeight="1" spans="1:27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ht="16.25" customHeight="1" spans="1:27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ht="16.25" customHeight="1" spans="1:27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ht="16.25" customHeight="1" spans="1:27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ht="16.25" customHeight="1" spans="1:27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ht="16.25" customHeight="1" spans="1:27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ht="16.25" customHeight="1" spans="1:27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ht="16.25" customHeight="1" spans="1:27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ht="16.25" customHeight="1" spans="1:27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ht="16.25" customHeight="1" spans="1:27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ht="16.25" customHeight="1" spans="1:27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ht="16.25" customHeight="1" spans="1:27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ht="16.25" customHeight="1" spans="1:27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ht="16.25" customHeight="1" spans="1:27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ht="16.25" customHeight="1" spans="1:27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ht="16.25" customHeight="1" spans="1:27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ht="16.25" customHeight="1" spans="1:27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ht="16.25" customHeight="1" spans="1:27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ht="16.25" customHeight="1" spans="1:27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ht="16.25" customHeight="1" spans="1:27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ht="16.25" customHeight="1" spans="1:27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ht="16.25" customHeight="1" spans="1:27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ht="16.25" customHeight="1" spans="1:27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ht="16.25" customHeight="1" spans="1:27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ht="16.25" customHeight="1" spans="1:27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ht="16.25" customHeight="1" spans="1:27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ht="16.25" customHeight="1" spans="1:27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ht="16.25" customHeight="1" spans="1:27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ht="16.25" customHeight="1" spans="1:27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ht="16.25" customHeight="1" spans="1:27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ht="16.25" customHeight="1" spans="1:27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ht="16.25" customHeight="1" spans="1:27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ht="16.25" customHeight="1" spans="1:27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ht="16.25" customHeight="1" spans="1:27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ht="16.25" customHeight="1" spans="1:27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ht="16.25" customHeight="1" spans="1:27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ht="16.25" customHeight="1" spans="1:27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ht="16.25" customHeight="1" spans="1:27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ht="16.25" customHeight="1" spans="1:27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ht="16.25" customHeight="1" spans="1:27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ht="16.25" customHeight="1" spans="1:27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ht="16.25" customHeight="1" spans="1:27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ht="16.25" customHeight="1" spans="1:27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ht="16.25" customHeight="1" spans="1:27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ht="16.25" customHeight="1" spans="1:27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ht="16.25" customHeight="1" spans="1:27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ht="16.25" customHeight="1" spans="1:27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ht="16.25" customHeight="1" spans="1:27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ht="16.25" customHeight="1" spans="1:27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ht="16.25" customHeight="1" spans="1:27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ht="16.25" customHeight="1" spans="1:27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ht="16.25" customHeight="1" spans="1:27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ht="16.25" customHeight="1" spans="1:27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ht="16.25" customHeight="1" spans="1:27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ht="16.25" customHeight="1" spans="1:27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ht="16.25" customHeight="1" spans="1:27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ht="16.25" customHeight="1" spans="1:27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ht="16.25" customHeight="1" spans="1:27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ht="16.25" customHeight="1" spans="1:27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ht="16.25" customHeight="1" spans="1:27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ht="16.25" customHeight="1" spans="1:27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ht="16.25" customHeight="1" spans="1:27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ht="16.25" customHeight="1" spans="1:27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  <row r="748" ht="16.25" customHeight="1" spans="1:27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</row>
    <row r="749" ht="16.25" customHeight="1" spans="1:27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</row>
    <row r="750" ht="16.25" customHeight="1" spans="1:27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</row>
    <row r="751" ht="16.25" customHeight="1" spans="1:27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</row>
    <row r="752" ht="16.25" customHeight="1" spans="1:27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</row>
    <row r="753" ht="16.25" customHeight="1" spans="1:27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</row>
    <row r="754" ht="16.25" customHeight="1" spans="1:27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</row>
    <row r="755" ht="16.25" customHeight="1" spans="1:27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</row>
    <row r="756" ht="16.25" customHeight="1" spans="1:27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</row>
    <row r="757" ht="16.25" customHeight="1" spans="1:27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</row>
    <row r="758" ht="16.25" customHeight="1" spans="1:27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</row>
    <row r="759" ht="16.25" customHeight="1" spans="1:27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</row>
    <row r="760" ht="16.25" customHeight="1" spans="1:27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</row>
    <row r="761" ht="16.25" customHeight="1" spans="1:27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</row>
    <row r="762" ht="16.25" customHeight="1" spans="1:27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</row>
    <row r="763" ht="16.25" customHeight="1" spans="1:27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</row>
    <row r="764" ht="16.25" customHeight="1" spans="1:27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</row>
    <row r="765" ht="16.25" customHeight="1" spans="1:27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</row>
    <row r="766" ht="16.25" customHeight="1" spans="1:27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</row>
    <row r="767" ht="16.25" customHeight="1" spans="1:27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</row>
    <row r="768" ht="16.25" customHeight="1" spans="1:27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</row>
    <row r="769" ht="16.25" customHeight="1" spans="1:27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</row>
    <row r="770" ht="16.25" customHeight="1" spans="1:27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</row>
    <row r="771" ht="16.25" customHeight="1" spans="1:27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</row>
    <row r="772" ht="16.25" customHeight="1" spans="1:27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</row>
    <row r="773" ht="16.25" customHeight="1" spans="1:27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</row>
    <row r="774" ht="16.25" customHeight="1" spans="1:27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</row>
    <row r="775" ht="16.25" customHeight="1" spans="1:27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</row>
    <row r="776" ht="16.25" customHeight="1" spans="1:27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</row>
    <row r="777" ht="16.25" customHeight="1" spans="1:27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</row>
    <row r="778" ht="16.25" customHeight="1" spans="1:27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</row>
    <row r="779" ht="16.25" customHeight="1" spans="1:27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</row>
    <row r="780" ht="16.25" customHeight="1" spans="1:27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</row>
    <row r="781" ht="16.25" customHeight="1" spans="1:27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</row>
    <row r="782" ht="16.25" customHeight="1" spans="1:27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</row>
    <row r="783" ht="16.25" customHeight="1" spans="1:27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</row>
    <row r="784" ht="16.25" customHeight="1" spans="1:27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</row>
    <row r="785" ht="16.25" customHeight="1" spans="1:27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</row>
    <row r="786" ht="16.25" customHeight="1" spans="1:27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</row>
    <row r="787" ht="16.25" customHeight="1" spans="1:27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</row>
    <row r="788" ht="16.25" customHeight="1" spans="1:27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</row>
    <row r="789" ht="16.25" customHeight="1" spans="1:27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</row>
    <row r="790" ht="16.25" customHeight="1" spans="1:27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</row>
    <row r="791" ht="16.25" customHeight="1" spans="1:27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</row>
    <row r="792" ht="16.25" customHeight="1" spans="1:27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</row>
    <row r="793" ht="16.25" customHeight="1" spans="1:27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</row>
    <row r="794" ht="16.25" customHeight="1" spans="1:27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</row>
    <row r="795" ht="16.25" customHeight="1" spans="1:27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</row>
    <row r="796" ht="16.25" customHeight="1" spans="1:27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</row>
    <row r="797" ht="16.25" customHeight="1" spans="1:27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</row>
    <row r="798" ht="16.25" customHeight="1" spans="1:27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</row>
    <row r="799" ht="16.25" customHeight="1" spans="1:27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</row>
    <row r="800" ht="16.25" customHeight="1" spans="1:27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</row>
    <row r="801" ht="16.25" customHeight="1" spans="1:27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</row>
    <row r="802" ht="16.25" customHeight="1" spans="1:27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</row>
    <row r="803" ht="16.25" customHeight="1" spans="1:27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</row>
    <row r="804" ht="16.25" customHeight="1" spans="1:27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</row>
    <row r="805" ht="16.25" customHeight="1" spans="1:27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</row>
    <row r="806" ht="16.25" customHeight="1" spans="1:27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</row>
    <row r="807" ht="16.25" customHeight="1" spans="1:27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</row>
    <row r="808" ht="16.25" customHeight="1" spans="1:27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</row>
    <row r="809" ht="16.25" customHeight="1" spans="1:27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</row>
    <row r="810" ht="16.25" customHeight="1" spans="1:27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</row>
    <row r="811" ht="16.25" customHeight="1" spans="1:27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</row>
    <row r="812" ht="16.25" customHeight="1" spans="1:27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</row>
    <row r="813" ht="16.25" customHeight="1" spans="1:27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</row>
    <row r="814" ht="16.25" customHeight="1" spans="1:27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</row>
    <row r="815" ht="16.25" customHeight="1" spans="1:27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</row>
    <row r="816" ht="16.25" customHeight="1" spans="1:27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</row>
    <row r="817" ht="16.25" customHeight="1" spans="1:27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</row>
    <row r="818" ht="16.25" customHeight="1" spans="1:27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</row>
    <row r="819" ht="16.25" customHeight="1" spans="1:27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</row>
    <row r="820" ht="16.25" customHeight="1" spans="1:27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</row>
    <row r="821" ht="16.25" customHeight="1" spans="1:27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</row>
    <row r="822" ht="16.25" customHeight="1" spans="1:27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</row>
    <row r="823" ht="16.25" customHeight="1" spans="1:27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</row>
    <row r="824" ht="16.25" customHeight="1" spans="1:27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</row>
    <row r="825" ht="16.25" customHeight="1" spans="1:27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</row>
    <row r="826" ht="16.25" customHeight="1" spans="1:27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</row>
    <row r="827" ht="16.25" customHeight="1" spans="1:27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</row>
    <row r="828" ht="16.25" customHeight="1" spans="1:27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</row>
    <row r="829" ht="16.25" customHeight="1" spans="1:27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</row>
    <row r="830" ht="16.25" customHeight="1" spans="1:27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</row>
    <row r="831" ht="16.25" customHeight="1" spans="1:27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</row>
    <row r="832" ht="16.25" customHeight="1" spans="1:27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</row>
    <row r="833" ht="16.25" customHeight="1" spans="1:27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</row>
    <row r="834" ht="16.25" customHeight="1" spans="1:27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</row>
    <row r="835" ht="16.25" customHeight="1" spans="1:27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</row>
    <row r="836" ht="16.25" customHeight="1" spans="1:27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</row>
    <row r="837" ht="16.25" customHeight="1" spans="1:27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</row>
    <row r="838" ht="16.25" customHeight="1" spans="1:27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</row>
    <row r="839" ht="16.25" customHeight="1" spans="1:27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</row>
    <row r="840" ht="16.25" customHeight="1" spans="1:27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</row>
    <row r="841" ht="16.25" customHeight="1" spans="1:27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</row>
    <row r="842" ht="16.25" customHeight="1" spans="1:27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</row>
    <row r="843" ht="16.25" customHeight="1" spans="1:27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</row>
    <row r="844" ht="16.25" customHeight="1" spans="1:27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</row>
    <row r="845" ht="16.25" customHeight="1" spans="1:27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</row>
    <row r="846" ht="16.25" customHeight="1" spans="1:27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</row>
    <row r="847" ht="16.25" customHeight="1" spans="1:27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</row>
    <row r="848" ht="16.25" customHeight="1" spans="1:27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</row>
    <row r="849" ht="16.25" customHeight="1" spans="1:27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</row>
    <row r="850" ht="16.25" customHeight="1" spans="1:27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</row>
    <row r="851" ht="16.25" customHeight="1" spans="1:27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</row>
    <row r="852" ht="16.25" customHeight="1" spans="1:27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</row>
    <row r="853" ht="16.25" customHeight="1" spans="1:27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</row>
    <row r="854" ht="16.25" customHeight="1" spans="1:27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</row>
    <row r="855" ht="16.25" customHeight="1" spans="1:27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</row>
    <row r="856" ht="16.25" customHeight="1" spans="1:27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</row>
    <row r="857" ht="16.25" customHeight="1" spans="1:27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</row>
    <row r="858" ht="16.25" customHeight="1" spans="1:27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</row>
    <row r="859" ht="16.25" customHeight="1" spans="1:27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</row>
    <row r="860" ht="16.25" customHeight="1" spans="1:27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</row>
    <row r="861" ht="16.25" customHeight="1" spans="1:27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</row>
    <row r="862" ht="16.25" customHeight="1" spans="1:27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</row>
    <row r="863" ht="16.25" customHeight="1" spans="1:27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</row>
    <row r="864" ht="16.25" customHeight="1" spans="1:27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</row>
    <row r="865" ht="16.25" customHeight="1" spans="1:27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</row>
    <row r="866" ht="16.25" customHeight="1" spans="1:27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</row>
    <row r="867" ht="16.25" customHeight="1" spans="1:27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</row>
    <row r="868" ht="16.25" customHeight="1" spans="1:27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</row>
    <row r="869" ht="16.25" customHeight="1" spans="1:27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</row>
    <row r="870" ht="16.25" customHeight="1" spans="1:27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</row>
    <row r="871" ht="16.25" customHeight="1" spans="1:27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</row>
    <row r="872" ht="16.25" customHeight="1" spans="1:27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</row>
    <row r="873" ht="16.25" customHeight="1" spans="1:27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</row>
    <row r="874" ht="16.25" customHeight="1" spans="1:27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</row>
    <row r="875" ht="16.25" customHeight="1" spans="1:27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</row>
    <row r="876" ht="16.25" customHeight="1" spans="1:27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</row>
    <row r="877" ht="16.25" customHeight="1" spans="1:27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</row>
    <row r="878" ht="16.25" customHeight="1" spans="1:27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</row>
    <row r="879" ht="16.25" customHeight="1" spans="1:27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</row>
    <row r="880" ht="16.25" customHeight="1" spans="1:27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</row>
    <row r="881" ht="16.25" customHeight="1" spans="1:27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</row>
    <row r="882" ht="16.25" customHeight="1" spans="1:27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</row>
    <row r="883" ht="16.25" customHeight="1" spans="1:27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</row>
    <row r="884" ht="16.25" customHeight="1" spans="1:27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</row>
    <row r="885" ht="16.25" customHeight="1" spans="1:27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</row>
    <row r="886" ht="16.25" customHeight="1" spans="1:27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</row>
    <row r="887" ht="16.25" customHeight="1" spans="1:27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</row>
    <row r="888" ht="16.25" customHeight="1" spans="1:27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</row>
    <row r="889" ht="16.25" customHeight="1" spans="1:27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</row>
    <row r="890" ht="16.25" customHeight="1" spans="1:27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</row>
    <row r="891" ht="16.25" customHeight="1" spans="1:27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</row>
    <row r="892" ht="16.25" customHeight="1" spans="1:27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</row>
    <row r="893" ht="16.25" customHeight="1" spans="1:27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</row>
    <row r="894" ht="16.25" customHeight="1" spans="1:27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</row>
    <row r="895" ht="16.25" customHeight="1" spans="1:27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</row>
    <row r="896" ht="16.25" customHeight="1" spans="1:27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</row>
    <row r="897" ht="16.25" customHeight="1" spans="1:27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</row>
  </sheetData>
  <mergeCells count="21">
    <mergeCell ref="A1:H1"/>
    <mergeCell ref="I1:N1"/>
    <mergeCell ref="A2:B2"/>
    <mergeCell ref="A3:B3"/>
    <mergeCell ref="A4:B4"/>
    <mergeCell ref="A5:B5"/>
    <mergeCell ref="A6:B6"/>
    <mergeCell ref="A13:E13"/>
    <mergeCell ref="A19:E19"/>
    <mergeCell ref="A20:E20"/>
    <mergeCell ref="A21:E21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K28:N28">
    <cfRule type="notContainsBlanks" dxfId="0" priority="25">
      <formula>LEN(TRIM(K28))&gt;0</formula>
    </cfRule>
  </conditionalFormatting>
  <conditionalFormatting sqref="K29:N29">
    <cfRule type="notContainsBlanks" dxfId="0" priority="24">
      <formula>LEN(TRIM(K29))&gt;0</formula>
    </cfRule>
  </conditionalFormatting>
  <conditionalFormatting sqref="O9:O10">
    <cfRule type="notContainsBlanks" dxfId="0" priority="26">
      <formula>LEN(TRIM(O9))&gt;0</formula>
    </cfRule>
  </conditionalFormatting>
  <conditionalFormatting sqref="S9:S10">
    <cfRule type="notContainsBlanks" dxfId="0" priority="27">
      <formula>LEN(TRIM(S9))&gt;0</formula>
    </cfRule>
  </conditionalFormatting>
  <conditionalFormatting sqref="W9:W10">
    <cfRule type="notContainsBlanks" dxfId="0" priority="28">
      <formula>LEN(TRIM(W9))&gt;0</formula>
    </cfRule>
  </conditionalFormatting>
  <conditionalFormatting sqref="K9:N27">
    <cfRule type="notContainsBlanks" dxfId="0" priority="9">
      <formula>LEN(TRIM(K9))&gt;0</formula>
    </cfRule>
  </conditionalFormatting>
  <printOptions horizontalCentered="1" gridLines="1"/>
  <pageMargins left="0.25" right="0.25" top="0.75" bottom="0.75" header="0" footer="0"/>
  <pageSetup paperSize="9" scale="79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view="pageBreakPreview" zoomScaleNormal="100" workbookViewId="0">
      <selection activeCell="Q6" sqref="Q6"/>
    </sheetView>
  </sheetViews>
  <sheetFormatPr defaultColWidth="13.3" defaultRowHeight="16.25" customHeight="1"/>
  <cols>
    <col min="1" max="1" width="4.375" style="1" customWidth="1"/>
    <col min="2" max="2" width="17.15" style="1" customWidth="1"/>
    <col min="3" max="3" width="15.2583333333333" style="1" customWidth="1"/>
    <col min="4" max="4" width="16.6916666666667" style="1" customWidth="1"/>
    <col min="5" max="5" width="14.0083333333333" style="1" customWidth="1"/>
    <col min="6" max="6" width="27.3833333333333" style="1" customWidth="1"/>
    <col min="7" max="7" width="9.45" style="1" customWidth="1"/>
    <col min="8" max="11" width="9.275" style="1" customWidth="1"/>
    <col min="12" max="14" width="9.275" style="1" hidden="1" customWidth="1"/>
    <col min="15" max="15" width="5.95" style="1" customWidth="1"/>
    <col min="16" max="18" width="9.1" style="1" customWidth="1"/>
    <col min="19" max="19" width="5.775" style="1" customWidth="1"/>
    <col min="20" max="20" width="9.1" style="1" customWidth="1"/>
    <col min="21" max="22" width="8.925" style="1" customWidth="1"/>
    <col min="23" max="23" width="7" style="1" customWidth="1"/>
    <col min="24" max="24" width="10.675" style="1" customWidth="1"/>
    <col min="25" max="25" width="30.1" style="1" customWidth="1"/>
    <col min="26" max="16384" width="13.3" style="1"/>
  </cols>
  <sheetData>
    <row r="1" s="1" customFormat="1" ht="30" customHeight="1" spans="1:14">
      <c r="A1" s="2" t="s">
        <v>0</v>
      </c>
      <c r="B1" s="3"/>
      <c r="C1" s="3"/>
      <c r="D1" s="4"/>
      <c r="E1" s="5" t="s">
        <v>65</v>
      </c>
      <c r="F1" s="6"/>
      <c r="G1" s="7" t="str">
        <f>'[1]Style Summary Cover Page'!E1</f>
        <v>BG7179</v>
      </c>
      <c r="H1" s="8"/>
      <c r="I1" s="63" t="s">
        <v>66</v>
      </c>
      <c r="J1" s="5"/>
      <c r="K1" s="7"/>
      <c r="L1" s="64"/>
      <c r="M1" s="64"/>
      <c r="N1" s="8"/>
    </row>
    <row r="2" s="1" customFormat="1" customHeight="1" spans="1:14">
      <c r="A2" s="9" t="s">
        <v>1</v>
      </c>
      <c r="B2" s="10"/>
      <c r="C2" s="11" t="str">
        <f>'[1]Style Summary Cover Page'!B2</f>
        <v>CHRISTINE DRESS</v>
      </c>
      <c r="D2" s="12" t="s">
        <v>67</v>
      </c>
      <c r="E2" s="13" t="str">
        <f>'[1]Style Summary Cover Page'!D2</f>
        <v>SARAH PUNTER</v>
      </c>
      <c r="F2" s="13"/>
      <c r="G2" s="14"/>
      <c r="H2" s="15" t="s">
        <v>68</v>
      </c>
      <c r="I2" s="15"/>
      <c r="J2" s="15"/>
      <c r="K2" s="65" t="str">
        <f>'[1]Style Summary Cover Page'!I2</f>
        <v>NEW ORIGINAL SAMPLE </v>
      </c>
      <c r="L2" s="66"/>
      <c r="M2" s="66"/>
      <c r="N2" s="67"/>
    </row>
    <row r="3" s="1" customFormat="1" customHeight="1" spans="1:14">
      <c r="A3" s="16" t="s">
        <v>69</v>
      </c>
      <c r="B3" s="17"/>
      <c r="C3" s="18">
        <f>'[1]Style Summary Cover Page'!B3</f>
        <v>45196</v>
      </c>
      <c r="D3" s="19" t="s">
        <v>6</v>
      </c>
      <c r="E3" s="20" t="str">
        <f>'[1]Style Summary Cover Page'!D3</f>
        <v>SARAH P</v>
      </c>
      <c r="F3" s="20"/>
      <c r="G3" s="21"/>
      <c r="H3" s="22"/>
      <c r="I3" s="22"/>
      <c r="J3" s="22"/>
      <c r="K3" s="65"/>
      <c r="L3" s="66"/>
      <c r="M3" s="66"/>
      <c r="N3" s="67"/>
    </row>
    <row r="4" s="1" customFormat="1" customHeight="1" spans="1:14">
      <c r="A4" s="16" t="s">
        <v>7</v>
      </c>
      <c r="B4" s="17"/>
      <c r="C4" s="18" t="str">
        <f>'[1]Style Summary Cover Page'!B4</f>
        <v>SPRING 25</v>
      </c>
      <c r="D4" s="19" t="s">
        <v>70</v>
      </c>
      <c r="E4" s="20" t="str">
        <f>'[1]Style Summary Cover Page'!D4</f>
        <v>SOFIA/ HAYLEE/ ESTHER</v>
      </c>
      <c r="F4" s="20"/>
      <c r="G4" s="23"/>
      <c r="H4" s="22"/>
      <c r="I4" s="22"/>
      <c r="J4" s="22"/>
      <c r="K4" s="68"/>
      <c r="L4" s="69"/>
      <c r="M4" s="69"/>
      <c r="N4" s="70"/>
    </row>
    <row r="5" s="1" customFormat="1" customHeight="1" spans="1:14">
      <c r="A5" s="16" t="s">
        <v>11</v>
      </c>
      <c r="B5" s="17"/>
      <c r="C5" s="18" t="str">
        <f>'[1]Style Summary Cover Page'!B5</f>
        <v>SPRING</v>
      </c>
      <c r="D5" s="19" t="s">
        <v>13</v>
      </c>
      <c r="E5" s="20" t="str">
        <f>'[1]Style Summary Cover Page'!D5</f>
        <v>1X</v>
      </c>
      <c r="F5" s="20"/>
      <c r="G5" s="23"/>
      <c r="H5" s="24" t="s">
        <v>71</v>
      </c>
      <c r="I5" s="71"/>
      <c r="J5" s="72"/>
      <c r="K5" s="73" t="str">
        <f>'[1]Style Summary Cover Page'!I5</f>
        <v>NO</v>
      </c>
      <c r="L5" s="73"/>
      <c r="M5" s="73"/>
      <c r="N5" s="74"/>
    </row>
    <row r="6" s="1" customFormat="1" customHeight="1" spans="1:14">
      <c r="A6" s="25" t="s">
        <v>15</v>
      </c>
      <c r="B6" s="26"/>
      <c r="C6" s="27" t="str">
        <f>'[1]Style Summary Cover Page'!B6</f>
        <v>1X-3X</v>
      </c>
      <c r="D6" s="28" t="s">
        <v>72</v>
      </c>
      <c r="E6" s="29" t="str">
        <f>'[1]Style Summary Cover Page'!D6</f>
        <v>ANY AVAILABLE</v>
      </c>
      <c r="F6" s="29"/>
      <c r="G6" s="30"/>
      <c r="H6" s="31" t="s">
        <v>73</v>
      </c>
      <c r="I6" s="75"/>
      <c r="J6" s="76"/>
      <c r="K6" s="77" t="str">
        <f>'[1]Style Summary Cover Page'!I6</f>
        <v>MILLY</v>
      </c>
      <c r="L6" s="77"/>
      <c r="M6" s="77"/>
      <c r="N6" s="78"/>
    </row>
    <row r="7" s="1" customFormat="1" customHeight="1" spans="1:14">
      <c r="A7" s="32"/>
      <c r="B7" s="33" t="s">
        <v>74</v>
      </c>
      <c r="C7" s="34"/>
      <c r="D7" s="34"/>
      <c r="E7" s="34"/>
      <c r="F7" s="34"/>
      <c r="G7" s="35" t="s">
        <v>20</v>
      </c>
      <c r="H7" s="36" t="s">
        <v>75</v>
      </c>
      <c r="I7" s="79" t="s">
        <v>76</v>
      </c>
      <c r="J7" s="80" t="s">
        <v>77</v>
      </c>
      <c r="K7" s="80" t="s">
        <v>78</v>
      </c>
      <c r="L7" s="35" t="s">
        <v>25</v>
      </c>
      <c r="M7" s="35" t="s">
        <v>26</v>
      </c>
      <c r="N7" s="81" t="s">
        <v>27</v>
      </c>
    </row>
    <row r="8" s="1" customFormat="1" ht="15" customHeight="1" spans="1:14">
      <c r="A8" s="37"/>
      <c r="B8" s="38"/>
      <c r="C8" s="38"/>
      <c r="D8" s="38"/>
      <c r="E8" s="38"/>
      <c r="F8" s="38"/>
      <c r="G8" s="39"/>
      <c r="H8" s="40"/>
      <c r="I8" s="82"/>
      <c r="J8" s="83"/>
      <c r="K8" s="40"/>
      <c r="L8" s="39"/>
      <c r="M8" s="39"/>
      <c r="N8" s="84"/>
    </row>
    <row r="9" s="1" customFormat="1" customHeight="1" spans="1:14">
      <c r="A9" s="41">
        <v>1</v>
      </c>
      <c r="B9" s="42" t="s">
        <v>46</v>
      </c>
      <c r="C9" s="43"/>
      <c r="D9" s="43"/>
      <c r="E9" s="44"/>
      <c r="F9" s="45" t="s">
        <v>79</v>
      </c>
      <c r="G9" s="46">
        <v>0.125</v>
      </c>
      <c r="H9" s="90">
        <v>0.375</v>
      </c>
      <c r="I9" s="91">
        <v>0.375</v>
      </c>
      <c r="J9" s="91">
        <v>0.375</v>
      </c>
      <c r="K9" s="91">
        <v>0.375</v>
      </c>
      <c r="L9" s="61"/>
      <c r="M9" s="61"/>
      <c r="N9" s="85"/>
    </row>
    <row r="10" s="1" customFormat="1" customHeight="1" spans="1:14">
      <c r="A10" s="41">
        <f>A9+1</f>
        <v>2</v>
      </c>
      <c r="B10" s="42" t="s">
        <v>80</v>
      </c>
      <c r="C10" s="43"/>
      <c r="D10" s="43"/>
      <c r="E10" s="44"/>
      <c r="F10" s="48" t="s">
        <v>81</v>
      </c>
      <c r="G10" s="49">
        <v>0.5</v>
      </c>
      <c r="H10" s="90">
        <v>11.75</v>
      </c>
      <c r="I10" s="92">
        <v>12</v>
      </c>
      <c r="J10" s="92">
        <v>12.25</v>
      </c>
      <c r="K10" s="92">
        <v>12.5</v>
      </c>
      <c r="L10" s="61"/>
      <c r="M10" s="61"/>
      <c r="N10" s="85"/>
    </row>
    <row r="11" s="1" customFormat="1" customHeight="1" spans="1:14">
      <c r="A11" s="41"/>
      <c r="B11" s="42" t="s">
        <v>82</v>
      </c>
      <c r="C11" s="43"/>
      <c r="D11" s="43"/>
      <c r="E11" s="44"/>
      <c r="F11" s="48" t="s">
        <v>83</v>
      </c>
      <c r="G11" s="49">
        <v>0.5</v>
      </c>
      <c r="H11" s="90">
        <v>11.625</v>
      </c>
      <c r="I11" s="92">
        <v>12</v>
      </c>
      <c r="J11" s="92">
        <v>12.375</v>
      </c>
      <c r="K11" s="92">
        <v>12.75</v>
      </c>
      <c r="L11" s="61"/>
      <c r="M11" s="61"/>
      <c r="N11" s="85"/>
    </row>
    <row r="12" s="1" customFormat="1" customHeight="1" spans="1:14">
      <c r="A12" s="41">
        <f>A10+1</f>
        <v>3</v>
      </c>
      <c r="B12" s="42" t="s">
        <v>84</v>
      </c>
      <c r="C12" s="43"/>
      <c r="D12" s="43"/>
      <c r="E12" s="44"/>
      <c r="F12" s="45" t="s">
        <v>85</v>
      </c>
      <c r="G12" s="46">
        <v>0.125</v>
      </c>
      <c r="H12" s="90">
        <v>2</v>
      </c>
      <c r="I12" s="91">
        <v>2</v>
      </c>
      <c r="J12" s="91">
        <v>2</v>
      </c>
      <c r="K12" s="91">
        <v>2</v>
      </c>
      <c r="L12" s="61"/>
      <c r="M12" s="61"/>
      <c r="N12" s="85"/>
    </row>
    <row r="13" s="1" customFormat="1" customHeight="1" spans="1:14">
      <c r="A13" s="41">
        <f>A12+1</f>
        <v>4</v>
      </c>
      <c r="B13" s="42" t="s">
        <v>86</v>
      </c>
      <c r="C13" s="43"/>
      <c r="D13" s="43"/>
      <c r="E13" s="44"/>
      <c r="F13" s="50" t="s">
        <v>87</v>
      </c>
      <c r="G13" s="51">
        <v>44930</v>
      </c>
      <c r="H13" s="90">
        <v>16</v>
      </c>
      <c r="I13" s="93">
        <v>16.25</v>
      </c>
      <c r="J13" s="93">
        <v>16.5</v>
      </c>
      <c r="K13" s="93">
        <v>16.75</v>
      </c>
      <c r="L13" s="86"/>
      <c r="M13" s="86"/>
      <c r="N13" s="85"/>
    </row>
    <row r="14" s="1" customFormat="1" customHeight="1" spans="1:14">
      <c r="A14" s="41"/>
      <c r="B14" s="42" t="s">
        <v>88</v>
      </c>
      <c r="C14" s="43"/>
      <c r="D14" s="43"/>
      <c r="E14" s="44"/>
      <c r="F14" s="50" t="s">
        <v>89</v>
      </c>
      <c r="G14" s="51">
        <v>44930</v>
      </c>
      <c r="H14" s="90">
        <v>15.5</v>
      </c>
      <c r="I14" s="93">
        <v>15.75</v>
      </c>
      <c r="J14" s="93">
        <v>16</v>
      </c>
      <c r="K14" s="93">
        <v>16.25</v>
      </c>
      <c r="L14" s="86"/>
      <c r="M14" s="86"/>
      <c r="N14" s="85"/>
    </row>
    <row r="15" s="1" customFormat="1" customHeight="1" spans="1:14">
      <c r="A15" s="41">
        <f>A13+1</f>
        <v>5</v>
      </c>
      <c r="B15" s="42" t="s">
        <v>90</v>
      </c>
      <c r="C15" s="43"/>
      <c r="D15" s="43"/>
      <c r="E15" s="44"/>
      <c r="F15" s="50" t="s">
        <v>91</v>
      </c>
      <c r="G15" s="51">
        <v>45293</v>
      </c>
      <c r="H15" s="90">
        <v>44.5</v>
      </c>
      <c r="I15" s="92">
        <v>45</v>
      </c>
      <c r="J15" s="92">
        <v>45.5</v>
      </c>
      <c r="K15" s="92">
        <v>46</v>
      </c>
      <c r="L15" s="61"/>
      <c r="M15" s="61"/>
      <c r="N15" s="85"/>
    </row>
    <row r="16" s="1" customFormat="1" customHeight="1" spans="1:14">
      <c r="A16" s="41">
        <f t="shared" ref="A16:A29" si="0">A15+1</f>
        <v>6</v>
      </c>
      <c r="B16" s="42" t="s">
        <v>92</v>
      </c>
      <c r="C16" s="43"/>
      <c r="D16" s="43"/>
      <c r="E16" s="44"/>
      <c r="F16" s="50" t="s">
        <v>93</v>
      </c>
      <c r="G16" s="51">
        <v>44928</v>
      </c>
      <c r="H16" s="90">
        <v>45</v>
      </c>
      <c r="I16" s="92">
        <v>45.5</v>
      </c>
      <c r="J16" s="92">
        <v>46</v>
      </c>
      <c r="K16" s="92">
        <v>46.5</v>
      </c>
      <c r="L16" s="61"/>
      <c r="M16" s="61"/>
      <c r="N16" s="85"/>
    </row>
    <row r="17" s="1" customFormat="1" customHeight="1" spans="1:14">
      <c r="A17" s="41"/>
      <c r="B17" s="52" t="s">
        <v>94</v>
      </c>
      <c r="C17" s="53"/>
      <c r="D17" s="53"/>
      <c r="E17" s="54"/>
      <c r="F17" s="50" t="s">
        <v>95</v>
      </c>
      <c r="G17" s="51">
        <v>45293</v>
      </c>
      <c r="H17" s="90">
        <v>44.5</v>
      </c>
      <c r="I17" s="92">
        <v>45</v>
      </c>
      <c r="J17" s="92">
        <v>45.5</v>
      </c>
      <c r="K17" s="92">
        <v>46</v>
      </c>
      <c r="L17" s="61"/>
      <c r="M17" s="61"/>
      <c r="N17" s="85"/>
    </row>
    <row r="18" s="1" customFormat="1" customHeight="1" spans="1:14">
      <c r="A18" s="41">
        <f>A16+1</f>
        <v>7</v>
      </c>
      <c r="B18" s="42" t="s">
        <v>96</v>
      </c>
      <c r="C18" s="43"/>
      <c r="D18" s="43"/>
      <c r="E18" s="44"/>
      <c r="F18" s="50" t="s">
        <v>97</v>
      </c>
      <c r="G18" s="51">
        <v>44928</v>
      </c>
      <c r="H18" s="90">
        <v>37.875</v>
      </c>
      <c r="I18" s="92">
        <v>39.5</v>
      </c>
      <c r="J18" s="92">
        <v>41.125</v>
      </c>
      <c r="K18" s="92">
        <v>42.75</v>
      </c>
      <c r="L18" s="61"/>
      <c r="M18" s="61"/>
      <c r="N18" s="85"/>
    </row>
    <row r="19" s="1" customFormat="1" customHeight="1" spans="1:14">
      <c r="A19" s="41">
        <f t="shared" si="0"/>
        <v>8</v>
      </c>
      <c r="B19" s="42" t="s">
        <v>98</v>
      </c>
      <c r="C19" s="43"/>
      <c r="D19" s="43"/>
      <c r="E19" s="44"/>
      <c r="F19" s="50" t="s">
        <v>99</v>
      </c>
      <c r="G19" s="51">
        <v>44928</v>
      </c>
      <c r="H19" s="90">
        <v>43.5</v>
      </c>
      <c r="I19" s="92">
        <v>46</v>
      </c>
      <c r="J19" s="92">
        <v>48.5</v>
      </c>
      <c r="K19" s="92">
        <v>51</v>
      </c>
      <c r="L19" s="61"/>
      <c r="M19" s="61"/>
      <c r="N19" s="85"/>
    </row>
    <row r="20" s="1" customFormat="1" customHeight="1" spans="1:14">
      <c r="A20" s="41">
        <f t="shared" si="0"/>
        <v>9</v>
      </c>
      <c r="B20" s="42" t="s">
        <v>100</v>
      </c>
      <c r="C20" s="43"/>
      <c r="D20" s="43"/>
      <c r="E20" s="44"/>
      <c r="F20" s="50" t="s">
        <v>41</v>
      </c>
      <c r="G20" s="51">
        <v>44928</v>
      </c>
      <c r="H20" s="90">
        <v>38.5</v>
      </c>
      <c r="I20" s="92">
        <v>41</v>
      </c>
      <c r="J20" s="92">
        <v>43.5</v>
      </c>
      <c r="K20" s="92">
        <v>46</v>
      </c>
      <c r="L20" s="86"/>
      <c r="M20" s="86"/>
      <c r="N20" s="85"/>
    </row>
    <row r="21" s="1" customFormat="1" customHeight="1" spans="1:14">
      <c r="A21" s="41">
        <f t="shared" si="0"/>
        <v>10</v>
      </c>
      <c r="B21" s="42" t="s">
        <v>101</v>
      </c>
      <c r="C21" s="43"/>
      <c r="D21" s="43"/>
      <c r="E21" s="44"/>
      <c r="F21" s="50" t="s">
        <v>102</v>
      </c>
      <c r="G21" s="51">
        <v>44928</v>
      </c>
      <c r="H21" s="90">
        <v>50.5</v>
      </c>
      <c r="I21" s="92">
        <v>53</v>
      </c>
      <c r="J21" s="92">
        <v>55.5</v>
      </c>
      <c r="K21" s="92">
        <v>58</v>
      </c>
      <c r="L21" s="86"/>
      <c r="M21" s="86"/>
      <c r="N21" s="87"/>
    </row>
    <row r="22" s="1" customFormat="1" customHeight="1" spans="1:14">
      <c r="A22" s="41">
        <f t="shared" si="0"/>
        <v>11</v>
      </c>
      <c r="B22" s="42" t="s">
        <v>103</v>
      </c>
      <c r="C22" s="43"/>
      <c r="D22" s="43"/>
      <c r="E22" s="44"/>
      <c r="F22" s="50" t="s">
        <v>104</v>
      </c>
      <c r="G22" s="51">
        <v>44928</v>
      </c>
      <c r="H22" s="90">
        <v>51.5</v>
      </c>
      <c r="I22" s="92">
        <v>54</v>
      </c>
      <c r="J22" s="92">
        <v>56.5</v>
      </c>
      <c r="K22" s="92">
        <v>59</v>
      </c>
      <c r="L22" s="86"/>
      <c r="M22" s="86"/>
      <c r="N22" s="87"/>
    </row>
    <row r="23" s="1" customFormat="1" customHeight="1" spans="1:14">
      <c r="A23" s="41">
        <f t="shared" si="0"/>
        <v>12</v>
      </c>
      <c r="B23" s="42" t="s">
        <v>105</v>
      </c>
      <c r="C23" s="43"/>
      <c r="D23" s="43"/>
      <c r="E23" s="44"/>
      <c r="F23" s="50" t="s">
        <v>106</v>
      </c>
      <c r="G23" s="51">
        <v>44928</v>
      </c>
      <c r="H23" s="90">
        <v>49.5</v>
      </c>
      <c r="I23" s="92">
        <v>52</v>
      </c>
      <c r="J23" s="92">
        <v>54.5</v>
      </c>
      <c r="K23" s="92">
        <v>57</v>
      </c>
      <c r="L23" s="61"/>
      <c r="M23" s="61"/>
      <c r="N23" s="88"/>
    </row>
    <row r="24" s="1" customFormat="1" customHeight="1" spans="1:14">
      <c r="A24" s="41">
        <f t="shared" si="0"/>
        <v>13</v>
      </c>
      <c r="B24" s="42" t="s">
        <v>59</v>
      </c>
      <c r="C24" s="43"/>
      <c r="D24" s="43"/>
      <c r="E24" s="44"/>
      <c r="F24" s="50" t="s">
        <v>60</v>
      </c>
      <c r="G24" s="49">
        <v>0.25</v>
      </c>
      <c r="H24" s="90">
        <v>29</v>
      </c>
      <c r="I24" s="94">
        <v>29</v>
      </c>
      <c r="J24" s="94">
        <v>29</v>
      </c>
      <c r="K24" s="94">
        <v>29</v>
      </c>
      <c r="L24" s="61"/>
      <c r="M24" s="61"/>
      <c r="N24" s="85"/>
    </row>
    <row r="25" s="1" customFormat="1" customHeight="1" spans="1:14">
      <c r="A25" s="41">
        <f t="shared" si="0"/>
        <v>14</v>
      </c>
      <c r="B25" s="42" t="s">
        <v>107</v>
      </c>
      <c r="C25" s="43"/>
      <c r="D25" s="43"/>
      <c r="E25" s="44"/>
      <c r="F25" s="50" t="s">
        <v>108</v>
      </c>
      <c r="G25" s="55">
        <v>0.125</v>
      </c>
      <c r="H25" s="90">
        <v>19.75</v>
      </c>
      <c r="I25" s="92">
        <v>20</v>
      </c>
      <c r="J25" s="92">
        <v>20.25</v>
      </c>
      <c r="K25" s="92">
        <v>20.5</v>
      </c>
      <c r="L25" s="61"/>
      <c r="M25" s="61"/>
      <c r="N25" s="85"/>
    </row>
    <row r="26" s="1" customFormat="1" customHeight="1" spans="1:14">
      <c r="A26" s="41">
        <f t="shared" si="0"/>
        <v>15</v>
      </c>
      <c r="B26" s="42" t="s">
        <v>63</v>
      </c>
      <c r="C26" s="43"/>
      <c r="D26" s="43"/>
      <c r="E26" s="44"/>
      <c r="F26" s="56" t="s">
        <v>64</v>
      </c>
      <c r="G26" s="49">
        <v>0.25</v>
      </c>
      <c r="H26" s="90">
        <v>13.5</v>
      </c>
      <c r="I26" s="92">
        <v>13.5</v>
      </c>
      <c r="J26" s="92">
        <v>13.5</v>
      </c>
      <c r="K26" s="92">
        <v>13.5</v>
      </c>
      <c r="L26" s="61"/>
      <c r="M26" s="61"/>
      <c r="N26" s="85"/>
    </row>
    <row r="27" s="1" customFormat="1" customHeight="1" spans="1:14">
      <c r="A27" s="41">
        <f t="shared" si="0"/>
        <v>16</v>
      </c>
      <c r="B27" s="42" t="s">
        <v>61</v>
      </c>
      <c r="C27" s="43"/>
      <c r="D27" s="43"/>
      <c r="E27" s="44"/>
      <c r="F27" s="45" t="s">
        <v>109</v>
      </c>
      <c r="G27" s="46">
        <v>0</v>
      </c>
      <c r="H27" s="90">
        <v>0.125</v>
      </c>
      <c r="I27" s="94">
        <v>0.125</v>
      </c>
      <c r="J27" s="94">
        <v>0.125</v>
      </c>
      <c r="K27" s="94">
        <v>0.125</v>
      </c>
      <c r="L27" s="61"/>
      <c r="M27" s="61"/>
      <c r="N27" s="85"/>
    </row>
    <row r="28" s="1" customFormat="1" customHeight="1" spans="1:14">
      <c r="A28" s="41">
        <f t="shared" si="0"/>
        <v>17</v>
      </c>
      <c r="B28" s="57"/>
      <c r="C28" s="58"/>
      <c r="D28" s="58"/>
      <c r="E28" s="59"/>
      <c r="F28" s="59"/>
      <c r="G28" s="60"/>
      <c r="H28" s="61"/>
      <c r="I28" s="61"/>
      <c r="J28" s="61"/>
      <c r="K28" s="86"/>
      <c r="L28" s="61"/>
      <c r="M28" s="61"/>
      <c r="N28" s="85"/>
    </row>
    <row r="29" s="1" customFormat="1" customHeight="1" spans="1:14">
      <c r="A29" s="41">
        <f t="shared" si="0"/>
        <v>18</v>
      </c>
      <c r="B29" s="57"/>
      <c r="C29" s="58"/>
      <c r="D29" s="58"/>
      <c r="E29" s="59"/>
      <c r="F29" s="59"/>
      <c r="G29" s="60"/>
      <c r="H29" s="61"/>
      <c r="I29" s="61"/>
      <c r="J29" s="61"/>
      <c r="K29" s="61"/>
      <c r="L29" s="61"/>
      <c r="M29" s="61"/>
      <c r="N29" s="85"/>
    </row>
    <row r="30" s="1" customFormat="1" customHeight="1" spans="1:14">
      <c r="A30" s="41" t="e">
        <f>#REF!+1</f>
        <v>#REF!</v>
      </c>
      <c r="B30" s="57"/>
      <c r="C30" s="58"/>
      <c r="D30" s="58"/>
      <c r="E30" s="59"/>
      <c r="F30" s="59"/>
      <c r="G30" s="62"/>
      <c r="H30" s="62"/>
      <c r="I30" s="62"/>
      <c r="J30" s="62"/>
      <c r="K30" s="62"/>
      <c r="L30" s="62"/>
      <c r="M30" s="62"/>
      <c r="N30" s="89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26:K26">
    <cfRule type="notContainsBlanks" dxfId="0" priority="1">
      <formula>LEN(TRIM(J26))&gt;0</formula>
    </cfRule>
  </conditionalFormatting>
  <conditionalFormatting sqref="K28:K29">
    <cfRule type="notContainsBlanks" dxfId="0" priority="5">
      <formula>LEN(TRIM(K28))&gt;0</formula>
    </cfRule>
  </conditionalFormatting>
  <conditionalFormatting sqref="O9:O29">
    <cfRule type="notContainsBlanks" dxfId="0" priority="4">
      <formula>LEN(TRIM(O9))&gt;0</formula>
    </cfRule>
  </conditionalFormatting>
  <conditionalFormatting sqref="S9:S29">
    <cfRule type="notContainsBlanks" dxfId="0" priority="3">
      <formula>LEN(TRIM(S9))&gt;0</formula>
    </cfRule>
  </conditionalFormatting>
  <conditionalFormatting sqref="W9:W29">
    <cfRule type="notContainsBlanks" dxfId="0" priority="2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5" right="0.75" top="1" bottom="1" header="0.5" footer="0.5"/>
  <pageSetup paperSize="9" scale="8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view="pageBreakPreview" zoomScaleNormal="100" workbookViewId="0">
      <selection activeCell="Q22" sqref="Q22"/>
    </sheetView>
  </sheetViews>
  <sheetFormatPr defaultColWidth="13.3" defaultRowHeight="16.25" customHeight="1"/>
  <cols>
    <col min="1" max="1" width="4.375" style="1" customWidth="1"/>
    <col min="2" max="2" width="17.15" style="1" customWidth="1"/>
    <col min="3" max="3" width="15.2583333333333" style="1" customWidth="1"/>
    <col min="4" max="4" width="16.6916666666667" style="1" customWidth="1"/>
    <col min="5" max="5" width="14.0083333333333" style="1" customWidth="1"/>
    <col min="6" max="6" width="27.3833333333333" style="1" customWidth="1"/>
    <col min="7" max="7" width="9.45" style="1" customWidth="1"/>
    <col min="8" max="11" width="9.275" style="1" customWidth="1"/>
    <col min="12" max="14" width="9.275" style="1" hidden="1" customWidth="1"/>
    <col min="15" max="15" width="5.95" style="1" customWidth="1"/>
    <col min="16" max="18" width="9.1" style="1" customWidth="1"/>
    <col min="19" max="19" width="5.775" style="1" customWidth="1"/>
    <col min="20" max="20" width="9.1" style="1" customWidth="1"/>
    <col min="21" max="22" width="8.925" style="1" customWidth="1"/>
    <col min="23" max="23" width="7" style="1" customWidth="1"/>
    <col min="24" max="24" width="10.675" style="1" customWidth="1"/>
    <col min="25" max="25" width="30.1" style="1" customWidth="1"/>
    <col min="26" max="16384" width="13.3" style="1"/>
  </cols>
  <sheetData>
    <row r="1" s="1" customFormat="1" ht="30" customHeight="1" spans="1:14">
      <c r="A1" s="2" t="s">
        <v>0</v>
      </c>
      <c r="B1" s="3"/>
      <c r="C1" s="3"/>
      <c r="D1" s="4"/>
      <c r="E1" s="5" t="s">
        <v>65</v>
      </c>
      <c r="F1" s="6"/>
      <c r="G1" s="7" t="str">
        <f>'[1]Style Summary Cover Page'!E1</f>
        <v>BG7179</v>
      </c>
      <c r="H1" s="8"/>
      <c r="I1" s="63" t="s">
        <v>66</v>
      </c>
      <c r="J1" s="5"/>
      <c r="K1" s="7"/>
      <c r="L1" s="64"/>
      <c r="M1" s="64"/>
      <c r="N1" s="8"/>
    </row>
    <row r="2" s="1" customFormat="1" customHeight="1" spans="1:14">
      <c r="A2" s="9" t="s">
        <v>1</v>
      </c>
      <c r="B2" s="10"/>
      <c r="C2" s="11" t="str">
        <f>'[1]Style Summary Cover Page'!B2</f>
        <v>CHRISTINE DRESS</v>
      </c>
      <c r="D2" s="12" t="s">
        <v>67</v>
      </c>
      <c r="E2" s="13" t="str">
        <f>'[1]Style Summary Cover Page'!D2</f>
        <v>SARAH PUNTER</v>
      </c>
      <c r="F2" s="13"/>
      <c r="G2" s="14"/>
      <c r="H2" s="15" t="s">
        <v>68</v>
      </c>
      <c r="I2" s="15"/>
      <c r="J2" s="15"/>
      <c r="K2" s="65" t="str">
        <f>'[1]Style Summary Cover Page'!I2</f>
        <v>NEW ORIGINAL SAMPLE </v>
      </c>
      <c r="L2" s="66"/>
      <c r="M2" s="66"/>
      <c r="N2" s="67"/>
    </row>
    <row r="3" s="1" customFormat="1" customHeight="1" spans="1:14">
      <c r="A3" s="16" t="s">
        <v>69</v>
      </c>
      <c r="B3" s="17"/>
      <c r="C3" s="18">
        <f>'[1]Style Summary Cover Page'!B3</f>
        <v>45196</v>
      </c>
      <c r="D3" s="19" t="s">
        <v>6</v>
      </c>
      <c r="E3" s="20" t="str">
        <f>'[1]Style Summary Cover Page'!D3</f>
        <v>SARAH P</v>
      </c>
      <c r="F3" s="20"/>
      <c r="G3" s="21"/>
      <c r="H3" s="22"/>
      <c r="I3" s="22"/>
      <c r="J3" s="22"/>
      <c r="K3" s="65"/>
      <c r="L3" s="66"/>
      <c r="M3" s="66"/>
      <c r="N3" s="67"/>
    </row>
    <row r="4" s="1" customFormat="1" customHeight="1" spans="1:14">
      <c r="A4" s="16" t="s">
        <v>7</v>
      </c>
      <c r="B4" s="17"/>
      <c r="C4" s="18" t="str">
        <f>'[1]Style Summary Cover Page'!B4</f>
        <v>SPRING 25</v>
      </c>
      <c r="D4" s="19" t="s">
        <v>70</v>
      </c>
      <c r="E4" s="20" t="str">
        <f>'[1]Style Summary Cover Page'!D4</f>
        <v>SOFIA/ HAYLEE/ ESTHER</v>
      </c>
      <c r="F4" s="20"/>
      <c r="G4" s="23"/>
      <c r="H4" s="22"/>
      <c r="I4" s="22"/>
      <c r="J4" s="22"/>
      <c r="K4" s="68"/>
      <c r="L4" s="69"/>
      <c r="M4" s="69"/>
      <c r="N4" s="70"/>
    </row>
    <row r="5" s="1" customFormat="1" customHeight="1" spans="1:14">
      <c r="A5" s="16" t="s">
        <v>11</v>
      </c>
      <c r="B5" s="17"/>
      <c r="C5" s="18" t="str">
        <f>'[1]Style Summary Cover Page'!B5</f>
        <v>SPRING</v>
      </c>
      <c r="D5" s="19" t="s">
        <v>13</v>
      </c>
      <c r="E5" s="20" t="str">
        <f>'[1]Style Summary Cover Page'!D5</f>
        <v>1X</v>
      </c>
      <c r="F5" s="20"/>
      <c r="G5" s="23"/>
      <c r="H5" s="24" t="s">
        <v>71</v>
      </c>
      <c r="I5" s="71"/>
      <c r="J5" s="72"/>
      <c r="K5" s="73" t="str">
        <f>'[1]Style Summary Cover Page'!I5</f>
        <v>NO</v>
      </c>
      <c r="L5" s="73"/>
      <c r="M5" s="73"/>
      <c r="N5" s="74"/>
    </row>
    <row r="6" s="1" customFormat="1" customHeight="1" spans="1:14">
      <c r="A6" s="25" t="s">
        <v>15</v>
      </c>
      <c r="B6" s="26"/>
      <c r="C6" s="27" t="str">
        <f>'[1]Style Summary Cover Page'!B6</f>
        <v>1X-3X</v>
      </c>
      <c r="D6" s="28" t="s">
        <v>72</v>
      </c>
      <c r="E6" s="29" t="str">
        <f>'[1]Style Summary Cover Page'!D6</f>
        <v>ANY AVAILABLE</v>
      </c>
      <c r="F6" s="29"/>
      <c r="G6" s="30"/>
      <c r="H6" s="31" t="s">
        <v>73</v>
      </c>
      <c r="I6" s="75"/>
      <c r="J6" s="76"/>
      <c r="K6" s="77" t="str">
        <f>'[1]Style Summary Cover Page'!I6</f>
        <v>MILLY</v>
      </c>
      <c r="L6" s="77"/>
      <c r="M6" s="77"/>
      <c r="N6" s="78"/>
    </row>
    <row r="7" s="1" customFormat="1" customHeight="1" spans="1:14">
      <c r="A7" s="32"/>
      <c r="B7" s="33" t="s">
        <v>74</v>
      </c>
      <c r="C7" s="34"/>
      <c r="D7" s="34"/>
      <c r="E7" s="34"/>
      <c r="F7" s="34"/>
      <c r="G7" s="35" t="s">
        <v>20</v>
      </c>
      <c r="H7" s="36" t="s">
        <v>75</v>
      </c>
      <c r="I7" s="79" t="s">
        <v>76</v>
      </c>
      <c r="J7" s="80" t="s">
        <v>77</v>
      </c>
      <c r="K7" s="80" t="s">
        <v>78</v>
      </c>
      <c r="L7" s="35" t="s">
        <v>25</v>
      </c>
      <c r="M7" s="35" t="s">
        <v>26</v>
      </c>
      <c r="N7" s="81" t="s">
        <v>27</v>
      </c>
    </row>
    <row r="8" s="1" customFormat="1" ht="15" customHeight="1" spans="1:14">
      <c r="A8" s="37"/>
      <c r="B8" s="38"/>
      <c r="C8" s="38"/>
      <c r="D8" s="38"/>
      <c r="E8" s="38"/>
      <c r="F8" s="38"/>
      <c r="G8" s="39"/>
      <c r="H8" s="40"/>
      <c r="I8" s="82"/>
      <c r="J8" s="83"/>
      <c r="K8" s="40"/>
      <c r="L8" s="39"/>
      <c r="M8" s="39"/>
      <c r="N8" s="84"/>
    </row>
    <row r="9" s="1" customFormat="1" customHeight="1" spans="1:14">
      <c r="A9" s="41">
        <v>1</v>
      </c>
      <c r="B9" s="42" t="s">
        <v>46</v>
      </c>
      <c r="C9" s="43"/>
      <c r="D9" s="43"/>
      <c r="E9" s="44"/>
      <c r="F9" s="45" t="s">
        <v>79</v>
      </c>
      <c r="G9" s="46">
        <v>0.125</v>
      </c>
      <c r="H9" s="47">
        <f>'1X-3X'!H9*2.54</f>
        <v>0.9525</v>
      </c>
      <c r="I9" s="47">
        <f>'1X-3X'!I9*2.54</f>
        <v>0.9525</v>
      </c>
      <c r="J9" s="47">
        <f>'1X-3X'!J9*2.54</f>
        <v>0.9525</v>
      </c>
      <c r="K9" s="47">
        <f>'1X-3X'!K9*2.54</f>
        <v>0.9525</v>
      </c>
      <c r="L9" s="61"/>
      <c r="M9" s="61"/>
      <c r="N9" s="85"/>
    </row>
    <row r="10" s="1" customFormat="1" customHeight="1" spans="1:14">
      <c r="A10" s="41">
        <f>A9+1</f>
        <v>2</v>
      </c>
      <c r="B10" s="42" t="s">
        <v>80</v>
      </c>
      <c r="C10" s="43"/>
      <c r="D10" s="43"/>
      <c r="E10" s="44"/>
      <c r="F10" s="48" t="s">
        <v>81</v>
      </c>
      <c r="G10" s="49">
        <v>0.5</v>
      </c>
      <c r="H10" s="47">
        <f>'1X-3X'!H10*2.54</f>
        <v>29.845</v>
      </c>
      <c r="I10" s="47">
        <f>'1X-3X'!I10*2.54</f>
        <v>30.48</v>
      </c>
      <c r="J10" s="47">
        <f>'1X-3X'!J10*2.54</f>
        <v>31.115</v>
      </c>
      <c r="K10" s="47">
        <f>'1X-3X'!K10*2.54</f>
        <v>31.75</v>
      </c>
      <c r="L10" s="61"/>
      <c r="M10" s="61"/>
      <c r="N10" s="85"/>
    </row>
    <row r="11" s="1" customFormat="1" customHeight="1" spans="1:14">
      <c r="A11" s="41"/>
      <c r="B11" s="42" t="s">
        <v>82</v>
      </c>
      <c r="C11" s="43"/>
      <c r="D11" s="43"/>
      <c r="E11" s="44"/>
      <c r="F11" s="48" t="s">
        <v>83</v>
      </c>
      <c r="G11" s="49">
        <v>0.5</v>
      </c>
      <c r="H11" s="47">
        <f>'1X-3X'!H11*2.54</f>
        <v>29.5275</v>
      </c>
      <c r="I11" s="47">
        <f>'1X-3X'!I11*2.54</f>
        <v>30.48</v>
      </c>
      <c r="J11" s="47">
        <f>'1X-3X'!J11*2.54</f>
        <v>31.4325</v>
      </c>
      <c r="K11" s="47">
        <f>'1X-3X'!K11*2.54</f>
        <v>32.385</v>
      </c>
      <c r="L11" s="61"/>
      <c r="M11" s="61"/>
      <c r="N11" s="85"/>
    </row>
    <row r="12" s="1" customFormat="1" customHeight="1" spans="1:14">
      <c r="A12" s="41">
        <f>A10+1</f>
        <v>3</v>
      </c>
      <c r="B12" s="42" t="s">
        <v>84</v>
      </c>
      <c r="C12" s="43"/>
      <c r="D12" s="43"/>
      <c r="E12" s="44"/>
      <c r="F12" s="45" t="s">
        <v>85</v>
      </c>
      <c r="G12" s="46">
        <v>0.125</v>
      </c>
      <c r="H12" s="47">
        <f>'1X-3X'!H12*2.54</f>
        <v>5.08</v>
      </c>
      <c r="I12" s="47">
        <f>'1X-3X'!I12*2.54</f>
        <v>5.08</v>
      </c>
      <c r="J12" s="47">
        <f>'1X-3X'!J12*2.54</f>
        <v>5.08</v>
      </c>
      <c r="K12" s="47">
        <f>'1X-3X'!K12*2.54</f>
        <v>5.08</v>
      </c>
      <c r="L12" s="61"/>
      <c r="M12" s="61"/>
      <c r="N12" s="85"/>
    </row>
    <row r="13" s="1" customFormat="1" customHeight="1" spans="1:14">
      <c r="A13" s="41">
        <f>A12+1</f>
        <v>4</v>
      </c>
      <c r="B13" s="42" t="s">
        <v>86</v>
      </c>
      <c r="C13" s="43"/>
      <c r="D13" s="43"/>
      <c r="E13" s="44"/>
      <c r="F13" s="50" t="s">
        <v>87</v>
      </c>
      <c r="G13" s="51">
        <v>44930</v>
      </c>
      <c r="H13" s="47">
        <f>'1X-3X'!H13*2.54</f>
        <v>40.64</v>
      </c>
      <c r="I13" s="47">
        <f>'1X-3X'!I13*2.54</f>
        <v>41.275</v>
      </c>
      <c r="J13" s="47">
        <f>'1X-3X'!J13*2.54</f>
        <v>41.91</v>
      </c>
      <c r="K13" s="47">
        <f>'1X-3X'!K13*2.54</f>
        <v>42.545</v>
      </c>
      <c r="L13" s="86"/>
      <c r="M13" s="86"/>
      <c r="N13" s="85"/>
    </row>
    <row r="14" s="1" customFormat="1" customHeight="1" spans="1:14">
      <c r="A14" s="41"/>
      <c r="B14" s="42" t="s">
        <v>88</v>
      </c>
      <c r="C14" s="43"/>
      <c r="D14" s="43"/>
      <c r="E14" s="44"/>
      <c r="F14" s="50" t="s">
        <v>89</v>
      </c>
      <c r="G14" s="51">
        <v>44930</v>
      </c>
      <c r="H14" s="47">
        <f>'1X-3X'!H14*2.54</f>
        <v>39.37</v>
      </c>
      <c r="I14" s="47">
        <f>'1X-3X'!I14*2.54</f>
        <v>40.005</v>
      </c>
      <c r="J14" s="47">
        <f>'1X-3X'!J14*2.54</f>
        <v>40.64</v>
      </c>
      <c r="K14" s="47">
        <f>'1X-3X'!K14*2.54</f>
        <v>41.275</v>
      </c>
      <c r="L14" s="86"/>
      <c r="M14" s="86"/>
      <c r="N14" s="85"/>
    </row>
    <row r="15" s="1" customFormat="1" customHeight="1" spans="1:14">
      <c r="A15" s="41">
        <f>A13+1</f>
        <v>5</v>
      </c>
      <c r="B15" s="42" t="s">
        <v>90</v>
      </c>
      <c r="C15" s="43"/>
      <c r="D15" s="43"/>
      <c r="E15" s="44"/>
      <c r="F15" s="50" t="s">
        <v>91</v>
      </c>
      <c r="G15" s="51">
        <v>45293</v>
      </c>
      <c r="H15" s="47">
        <f>'1X-3X'!H15*2.54</f>
        <v>113.03</v>
      </c>
      <c r="I15" s="47">
        <f>'1X-3X'!I15*2.54</f>
        <v>114.3</v>
      </c>
      <c r="J15" s="47">
        <f>'1X-3X'!J15*2.54</f>
        <v>115.57</v>
      </c>
      <c r="K15" s="47">
        <f>'1X-3X'!K15*2.54</f>
        <v>116.84</v>
      </c>
      <c r="L15" s="61"/>
      <c r="M15" s="61"/>
      <c r="N15" s="85"/>
    </row>
    <row r="16" s="1" customFormat="1" customHeight="1" spans="1:14">
      <c r="A16" s="41">
        <f t="shared" ref="A16:A29" si="0">A15+1</f>
        <v>6</v>
      </c>
      <c r="B16" s="42" t="s">
        <v>92</v>
      </c>
      <c r="C16" s="43"/>
      <c r="D16" s="43"/>
      <c r="E16" s="44"/>
      <c r="F16" s="50" t="s">
        <v>93</v>
      </c>
      <c r="G16" s="51">
        <v>44928</v>
      </c>
      <c r="H16" s="47">
        <f>'1X-3X'!H16*2.54</f>
        <v>114.3</v>
      </c>
      <c r="I16" s="47">
        <f>'1X-3X'!I16*2.54</f>
        <v>115.57</v>
      </c>
      <c r="J16" s="47">
        <f>'1X-3X'!J16*2.54</f>
        <v>116.84</v>
      </c>
      <c r="K16" s="47">
        <f>'1X-3X'!K16*2.54</f>
        <v>118.11</v>
      </c>
      <c r="L16" s="61"/>
      <c r="M16" s="61"/>
      <c r="N16" s="85"/>
    </row>
    <row r="17" s="1" customFormat="1" customHeight="1" spans="1:14">
      <c r="A17" s="41"/>
      <c r="B17" s="52" t="s">
        <v>94</v>
      </c>
      <c r="C17" s="53"/>
      <c r="D17" s="53"/>
      <c r="E17" s="54"/>
      <c r="F17" s="50" t="s">
        <v>95</v>
      </c>
      <c r="G17" s="51">
        <v>45293</v>
      </c>
      <c r="H17" s="47">
        <f>'1X-3X'!H17*2.54</f>
        <v>113.03</v>
      </c>
      <c r="I17" s="47">
        <f>'1X-3X'!I17*2.54</f>
        <v>114.3</v>
      </c>
      <c r="J17" s="47">
        <f>'1X-3X'!J17*2.54</f>
        <v>115.57</v>
      </c>
      <c r="K17" s="47">
        <f>'1X-3X'!K17*2.54</f>
        <v>116.84</v>
      </c>
      <c r="L17" s="61"/>
      <c r="M17" s="61"/>
      <c r="N17" s="85"/>
    </row>
    <row r="18" s="1" customFormat="1" customHeight="1" spans="1:14">
      <c r="A18" s="41">
        <f>A16+1</f>
        <v>7</v>
      </c>
      <c r="B18" s="42" t="s">
        <v>96</v>
      </c>
      <c r="C18" s="43"/>
      <c r="D18" s="43"/>
      <c r="E18" s="44"/>
      <c r="F18" s="50" t="s">
        <v>97</v>
      </c>
      <c r="G18" s="51">
        <v>44928</v>
      </c>
      <c r="H18" s="47">
        <f>'1X-3X'!H18*2.54</f>
        <v>96.2025</v>
      </c>
      <c r="I18" s="47">
        <f>'1X-3X'!I18*2.54</f>
        <v>100.33</v>
      </c>
      <c r="J18" s="47">
        <f>'1X-3X'!J18*2.54</f>
        <v>104.4575</v>
      </c>
      <c r="K18" s="47">
        <f>'1X-3X'!K18*2.54</f>
        <v>108.585</v>
      </c>
      <c r="L18" s="61"/>
      <c r="M18" s="61"/>
      <c r="N18" s="85"/>
    </row>
    <row r="19" s="1" customFormat="1" customHeight="1" spans="1:14">
      <c r="A19" s="41">
        <f t="shared" si="0"/>
        <v>8</v>
      </c>
      <c r="B19" s="42" t="s">
        <v>98</v>
      </c>
      <c r="C19" s="43"/>
      <c r="D19" s="43"/>
      <c r="E19" s="44"/>
      <c r="F19" s="50" t="s">
        <v>99</v>
      </c>
      <c r="G19" s="51">
        <v>44928</v>
      </c>
      <c r="H19" s="47">
        <f>'1X-3X'!H19*2.54</f>
        <v>110.49</v>
      </c>
      <c r="I19" s="47">
        <f>'1X-3X'!I19*2.54</f>
        <v>116.84</v>
      </c>
      <c r="J19" s="47">
        <f>'1X-3X'!J19*2.54</f>
        <v>123.19</v>
      </c>
      <c r="K19" s="47">
        <f>'1X-3X'!K19*2.54</f>
        <v>129.54</v>
      </c>
      <c r="L19" s="61"/>
      <c r="M19" s="61"/>
      <c r="N19" s="85"/>
    </row>
    <row r="20" s="1" customFormat="1" customHeight="1" spans="1:14">
      <c r="A20" s="41">
        <f t="shared" si="0"/>
        <v>9</v>
      </c>
      <c r="B20" s="42" t="s">
        <v>100</v>
      </c>
      <c r="C20" s="43"/>
      <c r="D20" s="43"/>
      <c r="E20" s="44"/>
      <c r="F20" s="50" t="s">
        <v>41</v>
      </c>
      <c r="G20" s="51">
        <v>44928</v>
      </c>
      <c r="H20" s="47">
        <f>'1X-3X'!H20*2.54</f>
        <v>97.79</v>
      </c>
      <c r="I20" s="47">
        <f>'1X-3X'!I20*2.54</f>
        <v>104.14</v>
      </c>
      <c r="J20" s="47">
        <f>'1X-3X'!J20*2.54</f>
        <v>110.49</v>
      </c>
      <c r="K20" s="47">
        <f>'1X-3X'!K20*2.54</f>
        <v>116.84</v>
      </c>
      <c r="L20" s="86"/>
      <c r="M20" s="86"/>
      <c r="N20" s="85"/>
    </row>
    <row r="21" s="1" customFormat="1" customHeight="1" spans="1:14">
      <c r="A21" s="41">
        <f t="shared" si="0"/>
        <v>10</v>
      </c>
      <c r="B21" s="42" t="s">
        <v>101</v>
      </c>
      <c r="C21" s="43"/>
      <c r="D21" s="43"/>
      <c r="E21" s="44"/>
      <c r="F21" s="50" t="s">
        <v>102</v>
      </c>
      <c r="G21" s="51">
        <v>44928</v>
      </c>
      <c r="H21" s="47">
        <f>'1X-3X'!H21*2.54</f>
        <v>128.27</v>
      </c>
      <c r="I21" s="47">
        <f>'1X-3X'!I21*2.54</f>
        <v>134.62</v>
      </c>
      <c r="J21" s="47">
        <f>'1X-3X'!J21*2.54</f>
        <v>140.97</v>
      </c>
      <c r="K21" s="47">
        <f>'1X-3X'!K21*2.54</f>
        <v>147.32</v>
      </c>
      <c r="L21" s="86"/>
      <c r="M21" s="86"/>
      <c r="N21" s="87"/>
    </row>
    <row r="22" s="1" customFormat="1" customHeight="1" spans="1:14">
      <c r="A22" s="41">
        <f t="shared" si="0"/>
        <v>11</v>
      </c>
      <c r="B22" s="42" t="s">
        <v>103</v>
      </c>
      <c r="C22" s="43"/>
      <c r="D22" s="43"/>
      <c r="E22" s="44"/>
      <c r="F22" s="50" t="s">
        <v>104</v>
      </c>
      <c r="G22" s="51">
        <v>44928</v>
      </c>
      <c r="H22" s="47">
        <f>'1X-3X'!H22*2.54</f>
        <v>130.81</v>
      </c>
      <c r="I22" s="47">
        <f>'1X-3X'!I22*2.54</f>
        <v>137.16</v>
      </c>
      <c r="J22" s="47">
        <f>'1X-3X'!J22*2.54</f>
        <v>143.51</v>
      </c>
      <c r="K22" s="47">
        <f>'1X-3X'!K22*2.54</f>
        <v>149.86</v>
      </c>
      <c r="L22" s="86"/>
      <c r="M22" s="86"/>
      <c r="N22" s="87"/>
    </row>
    <row r="23" s="1" customFormat="1" customHeight="1" spans="1:14">
      <c r="A23" s="41">
        <f t="shared" si="0"/>
        <v>12</v>
      </c>
      <c r="B23" s="42" t="s">
        <v>105</v>
      </c>
      <c r="C23" s="43"/>
      <c r="D23" s="43"/>
      <c r="E23" s="44"/>
      <c r="F23" s="50" t="s">
        <v>106</v>
      </c>
      <c r="G23" s="51">
        <v>44928</v>
      </c>
      <c r="H23" s="47">
        <f>'1X-3X'!H23*2.54</f>
        <v>125.73</v>
      </c>
      <c r="I23" s="47">
        <f>'1X-3X'!I23*2.54</f>
        <v>132.08</v>
      </c>
      <c r="J23" s="47">
        <f>'1X-3X'!J23*2.54</f>
        <v>138.43</v>
      </c>
      <c r="K23" s="47">
        <f>'1X-3X'!K23*2.54</f>
        <v>144.78</v>
      </c>
      <c r="L23" s="61"/>
      <c r="M23" s="61"/>
      <c r="N23" s="88"/>
    </row>
    <row r="24" s="1" customFormat="1" customHeight="1" spans="1:14">
      <c r="A24" s="41">
        <f t="shared" si="0"/>
        <v>13</v>
      </c>
      <c r="B24" s="42" t="s">
        <v>59</v>
      </c>
      <c r="C24" s="43"/>
      <c r="D24" s="43"/>
      <c r="E24" s="44"/>
      <c r="F24" s="50" t="s">
        <v>60</v>
      </c>
      <c r="G24" s="49">
        <v>0.25</v>
      </c>
      <c r="H24" s="47">
        <f>'1X-3X'!H24*2.54</f>
        <v>73.66</v>
      </c>
      <c r="I24" s="47">
        <f>'1X-3X'!I24*2.54</f>
        <v>73.66</v>
      </c>
      <c r="J24" s="47">
        <f>'1X-3X'!J24*2.54</f>
        <v>73.66</v>
      </c>
      <c r="K24" s="47">
        <f>'1X-3X'!K24*2.54</f>
        <v>73.66</v>
      </c>
      <c r="L24" s="61"/>
      <c r="M24" s="61"/>
      <c r="N24" s="85"/>
    </row>
    <row r="25" s="1" customFormat="1" customHeight="1" spans="1:14">
      <c r="A25" s="41">
        <f t="shared" si="0"/>
        <v>14</v>
      </c>
      <c r="B25" s="42" t="s">
        <v>107</v>
      </c>
      <c r="C25" s="43"/>
      <c r="D25" s="43"/>
      <c r="E25" s="44"/>
      <c r="F25" s="50" t="s">
        <v>108</v>
      </c>
      <c r="G25" s="55">
        <v>0.125</v>
      </c>
      <c r="H25" s="47">
        <f>'1X-3X'!H25*2.54</f>
        <v>50.165</v>
      </c>
      <c r="I25" s="47">
        <f>'1X-3X'!I25*2.54</f>
        <v>50.8</v>
      </c>
      <c r="J25" s="47">
        <f>'1X-3X'!J25*2.54</f>
        <v>51.435</v>
      </c>
      <c r="K25" s="47">
        <f>'1X-3X'!K25*2.54</f>
        <v>52.07</v>
      </c>
      <c r="L25" s="61"/>
      <c r="M25" s="61"/>
      <c r="N25" s="85"/>
    </row>
    <row r="26" s="1" customFormat="1" customHeight="1" spans="1:14">
      <c r="A26" s="41">
        <f t="shared" si="0"/>
        <v>15</v>
      </c>
      <c r="B26" s="42" t="s">
        <v>63</v>
      </c>
      <c r="C26" s="43"/>
      <c r="D26" s="43"/>
      <c r="E26" s="44"/>
      <c r="F26" s="56" t="s">
        <v>64</v>
      </c>
      <c r="G26" s="49">
        <v>0.25</v>
      </c>
      <c r="H26" s="47">
        <f>'1X-3X'!H26*2.54</f>
        <v>34.29</v>
      </c>
      <c r="I26" s="47">
        <f>'1X-3X'!I26*2.54</f>
        <v>34.29</v>
      </c>
      <c r="J26" s="47">
        <f>'1X-3X'!J26*2.54</f>
        <v>34.29</v>
      </c>
      <c r="K26" s="47">
        <f>'1X-3X'!K26*2.54</f>
        <v>34.29</v>
      </c>
      <c r="L26" s="61"/>
      <c r="M26" s="61"/>
      <c r="N26" s="85"/>
    </row>
    <row r="27" s="1" customFormat="1" customHeight="1" spans="1:14">
      <c r="A27" s="41">
        <f t="shared" si="0"/>
        <v>16</v>
      </c>
      <c r="B27" s="42" t="s">
        <v>61</v>
      </c>
      <c r="C27" s="43"/>
      <c r="D27" s="43"/>
      <c r="E27" s="44"/>
      <c r="F27" s="45" t="s">
        <v>109</v>
      </c>
      <c r="G27" s="46">
        <v>0</v>
      </c>
      <c r="H27" s="47">
        <f>'1X-3X'!H27*2.54</f>
        <v>0.3175</v>
      </c>
      <c r="I27" s="47">
        <f>'1X-3X'!I27*2.54</f>
        <v>0.3175</v>
      </c>
      <c r="J27" s="47">
        <f>'1X-3X'!J27*2.54</f>
        <v>0.3175</v>
      </c>
      <c r="K27" s="47">
        <f>'1X-3X'!K27*2.54</f>
        <v>0.3175</v>
      </c>
      <c r="L27" s="61"/>
      <c r="M27" s="61"/>
      <c r="N27" s="85"/>
    </row>
    <row r="28" s="1" customFormat="1" customHeight="1" spans="1:14">
      <c r="A28" s="41">
        <f t="shared" si="0"/>
        <v>17</v>
      </c>
      <c r="B28" s="57"/>
      <c r="C28" s="58"/>
      <c r="D28" s="58"/>
      <c r="E28" s="59"/>
      <c r="F28" s="59"/>
      <c r="G28" s="60"/>
      <c r="H28" s="61"/>
      <c r="I28" s="61"/>
      <c r="J28" s="61"/>
      <c r="K28" s="86"/>
      <c r="L28" s="61"/>
      <c r="M28" s="61"/>
      <c r="N28" s="85"/>
    </row>
    <row r="29" s="1" customFormat="1" customHeight="1" spans="1:14">
      <c r="A29" s="41">
        <f t="shared" si="0"/>
        <v>18</v>
      </c>
      <c r="B29" s="57"/>
      <c r="C29" s="58"/>
      <c r="D29" s="58"/>
      <c r="E29" s="59"/>
      <c r="F29" s="59"/>
      <c r="G29" s="60"/>
      <c r="H29" s="61"/>
      <c r="I29" s="61"/>
      <c r="J29" s="61"/>
      <c r="K29" s="61"/>
      <c r="L29" s="61"/>
      <c r="M29" s="61"/>
      <c r="N29" s="85"/>
    </row>
    <row r="30" s="1" customFormat="1" customHeight="1" spans="1:14">
      <c r="A30" s="41" t="e">
        <f>#REF!+1</f>
        <v>#REF!</v>
      </c>
      <c r="B30" s="57"/>
      <c r="C30" s="58"/>
      <c r="D30" s="58"/>
      <c r="E30" s="59"/>
      <c r="F30" s="59"/>
      <c r="G30" s="62"/>
      <c r="H30" s="62"/>
      <c r="I30" s="62"/>
      <c r="J30" s="62"/>
      <c r="K30" s="62"/>
      <c r="L30" s="62"/>
      <c r="M30" s="62"/>
      <c r="N30" s="89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J26:K26">
    <cfRule type="notContainsBlanks" dxfId="0" priority="1">
      <formula>LEN(TRIM(J26))&gt;0</formula>
    </cfRule>
  </conditionalFormatting>
  <conditionalFormatting sqref="K28:K29">
    <cfRule type="notContainsBlanks" dxfId="0" priority="5">
      <formula>LEN(TRIM(K28))&gt;0</formula>
    </cfRule>
  </conditionalFormatting>
  <conditionalFormatting sqref="O9:O29">
    <cfRule type="notContainsBlanks" dxfId="0" priority="4">
      <formula>LEN(TRIM(O9))&gt;0</formula>
    </cfRule>
  </conditionalFormatting>
  <conditionalFormatting sqref="S9:S29">
    <cfRule type="notContainsBlanks" dxfId="0" priority="3">
      <formula>LEN(TRIM(S9))&gt;0</formula>
    </cfRule>
  </conditionalFormatting>
  <conditionalFormatting sqref="W9:W29">
    <cfRule type="notContainsBlanks" dxfId="0" priority="2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BG7179 CHRISTINE DRESS, MATTE SATIN, MILLY, REG, 2ND PP</dc:title>
  <cp:lastModifiedBy>天边的一条鱼</cp:lastModifiedBy>
  <dcterms:created xsi:type="dcterms:W3CDTF">2024-11-06T23:41:00Z</dcterms:created>
  <dcterms:modified xsi:type="dcterms:W3CDTF">2025-02-10T02:30:09Z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2024-11-08T10:04:26Z</vt:filetime>
  </property>
  <property fmtid="{D5CDD505-2E9C-101B-9397-08002B2CF9AE}" pid="4" name="ICV">
    <vt:lpwstr>3288338E309349499F230603329C389C_12</vt:lpwstr>
  </property>
  <property fmtid="{D5CDD505-2E9C-101B-9397-08002B2CF9AE}" pid="5" name="KSOProductBuildVer">
    <vt:lpwstr>2052-12.1.0.19770</vt:lpwstr>
  </property>
</Properties>
</file>