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3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  <externalReference r:id="rId6"/>
    <externalReference r:id="rId7"/>
  </externalReferences>
  <definedNames>
    <definedName name="_xlnm.Print_Area" localSheetId="0">'XS-XXL'!$A$1:$N$29</definedName>
    <definedName name="_xlnm.Print_Area" localSheetId="1">'XS-XXL (CM)'!$A$1:$N$29</definedName>
    <definedName name="_xlnm.Print_Area" localSheetId="2">'1X-3X'!$A$1:$J$28</definedName>
    <definedName name="_xlnm.Print_Area" localSheetId="3">'1X-3X (CM)'!$A$1:$J$28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<sst xmlns="http://schemas.openxmlformats.org/spreadsheetml/2006/main" count="258" uniqueCount="97">
  <si>
    <t>GRADED SPEC PAGE</t>
  </si>
  <si>
    <t>STYLE NAME:</t>
  </si>
  <si>
    <t>DESIGNER:</t>
  </si>
  <si>
    <t>BG5231</t>
  </si>
  <si>
    <t>DATE CREATED:</t>
  </si>
  <si>
    <t>TP COMPLETED BY:</t>
  </si>
  <si>
    <t>SEASON:</t>
  </si>
  <si>
    <t>TECH DESIGNER:</t>
  </si>
  <si>
    <t>DELIVERY:</t>
  </si>
  <si>
    <t>TBD</t>
  </si>
  <si>
    <t>VENDOR:</t>
  </si>
  <si>
    <t>MILLY</t>
  </si>
  <si>
    <t>SIZE RANGE:</t>
  </si>
  <si>
    <t>XS-XXL</t>
  </si>
  <si>
    <t>SAMPLE SIZE:</t>
  </si>
  <si>
    <t>S</t>
  </si>
  <si>
    <t>POINT OF MEASURE
(ALL BODY WIDTH POMS ARE TOTAL CIRCUMFERENCE)</t>
  </si>
  <si>
    <t>TOL +/-</t>
  </si>
  <si>
    <t>XXS</t>
  </si>
  <si>
    <t>XS</t>
  </si>
  <si>
    <t>M</t>
  </si>
  <si>
    <t>L</t>
  </si>
  <si>
    <t>XL</t>
  </si>
  <si>
    <t>XXL</t>
  </si>
  <si>
    <t>FRONT BODY LENGTH FROM STRAP JOIN SEAM TO HEM AT CF</t>
  </si>
  <si>
    <t>前中上身长，肩带连接点到底边量前中</t>
  </si>
  <si>
    <t>SKIRT SIDE SEAM FROM AH TO HEM EDGE AT SS STRAIGHT</t>
  </si>
  <si>
    <t>侧缝长，腋下到底边直量</t>
  </si>
  <si>
    <t>SKIRT BACK LENGTH FROM TOP EDGE TO HEM EDGE AT CB</t>
  </si>
  <si>
    <t>后裙长，顶边到底边后中量</t>
  </si>
  <si>
    <t>LINING LENGTH - SHORTER THAN SHELL</t>
  </si>
  <si>
    <t>里布与面布长度差</t>
  </si>
  <si>
    <t>SLIT HEIGHT</t>
  </si>
  <si>
    <t>下裙叉长，由接缝到底边</t>
  </si>
  <si>
    <t>FRONT NECK WIDTH STRAIGHT (DISTANCE BETWEEN STRAPS) HPS TO HPS</t>
  </si>
  <si>
    <t>前领宽，直量，肩带间距</t>
  </si>
  <si>
    <t>FRONT TOP EDGE ALONG SEAM (FULL)</t>
  </si>
  <si>
    <t>前顶边沿缝量</t>
  </si>
  <si>
    <t>ARMHOLE LENGTH ALONG SEAM FROM HPS TO SS (HALF)</t>
  </si>
  <si>
    <t>袖笼长，沿缝量，肩高点到侧缝（半）</t>
  </si>
  <si>
    <t>BACK TOP EDGE ALONG SEAM (FULL)</t>
  </si>
  <si>
    <t>后领顶边沿缝量（全）</t>
  </si>
  <si>
    <t>BACK STRAP DISTANCE, ALONG NECK EDGE</t>
  </si>
  <si>
    <t>后肩带间距</t>
  </si>
  <si>
    <t>CHEST CIRCUMFERENCE AT APEX FROM CF TO CB ALONG NATURAL CURVES</t>
  </si>
  <si>
    <t xml:space="preserve">胸围，胸高点处量，侧缝对齐，前中到后中 
</t>
  </si>
  <si>
    <t>WAIST 10.5" FROM STRAP JOIN SEAM - STRAIGHT ACROSS</t>
  </si>
  <si>
    <r>
      <rPr>
        <sz val="12"/>
        <color theme="1"/>
        <rFont val="宋体"/>
        <charset val="134"/>
      </rPr>
      <t>腰围，肩带连接点下</t>
    </r>
    <r>
      <rPr>
        <sz val="12"/>
        <color theme="1"/>
        <rFont val="Calibri"/>
        <charset val="134"/>
      </rPr>
      <t>10.5“</t>
    </r>
    <r>
      <rPr>
        <sz val="12"/>
        <color theme="1"/>
        <rFont val="宋体"/>
        <charset val="134"/>
      </rPr>
      <t>直量</t>
    </r>
  </si>
  <si>
    <t>LOW HIPS AT 19" FROM STRAP JOIN SEAM - STRAIGHT ACROSS</t>
  </si>
  <si>
    <r>
      <rPr>
        <sz val="12"/>
        <color theme="1"/>
        <rFont val="宋体"/>
        <charset val="134"/>
      </rPr>
      <t>下臀围，肩带连接点下</t>
    </r>
    <r>
      <rPr>
        <sz val="12"/>
        <color theme="1"/>
        <rFont val="Calibri"/>
        <charset val="134"/>
      </rPr>
      <t>19“</t>
    </r>
    <r>
      <rPr>
        <sz val="12"/>
        <color theme="1"/>
        <rFont val="宋体"/>
        <charset val="134"/>
      </rPr>
      <t>直量</t>
    </r>
  </si>
  <si>
    <t>BOTTOM EDGE / SWEEP ALONG CURVE (SELF)</t>
  </si>
  <si>
    <t>面布摆围弧量</t>
  </si>
  <si>
    <t>BOTTOM EDGE / SWEEP ALONG CURVE (LINING)</t>
  </si>
  <si>
    <t>里布摆围弧量</t>
  </si>
  <si>
    <t>SHOULDER STRAP LENGTH</t>
  </si>
  <si>
    <t>肩带长</t>
  </si>
  <si>
    <t xml:space="preserve">SHOULDER WIDTH </t>
  </si>
  <si>
    <t>肩带宽</t>
  </si>
  <si>
    <t xml:space="preserve">ADJUSTABLE LENGTH OF SHOULDER STRAP </t>
  </si>
  <si>
    <t>肩带调节量</t>
  </si>
  <si>
    <t>SHOULDER STRAP WIDTH (1/4" STANDARD FOR REG/SIZE SMALL)</t>
  </si>
  <si>
    <t>HEM HEIGHT</t>
  </si>
  <si>
    <t>底边高</t>
  </si>
  <si>
    <t>ZIPPER LENGTH</t>
  </si>
  <si>
    <t>拉链长</t>
  </si>
  <si>
    <t>HANNAH</t>
  </si>
  <si>
    <t>1X-3X</t>
  </si>
  <si>
    <t>0X</t>
  </si>
  <si>
    <t>1X</t>
  </si>
  <si>
    <t>2X</t>
  </si>
  <si>
    <t>3X</t>
  </si>
  <si>
    <t>FRONT BODICE LENGTH FROM STRAP JOIN SEAM TO HEM AT CF</t>
  </si>
  <si>
    <t>LINING LENGTH DIFFERENCE FROM SELF</t>
  </si>
  <si>
    <t>开叉长</t>
  </si>
  <si>
    <t>FRT NK WIDTH, STRAP JOIN TO STRAP JOIN- STRAIGHT</t>
  </si>
  <si>
    <t>CF NK TO STRAP JOIN-TOP EDGE, ALONG SEAM</t>
  </si>
  <si>
    <t>FRT AH SEAM LENGTH, STRAP JOIN TO AH</t>
  </si>
  <si>
    <t>前袖笼长，肩带链接点到袖笼</t>
  </si>
  <si>
    <t>BK NK TOP EDGE, SS TO SS</t>
  </si>
  <si>
    <t>后领顶边，侧缝到侧缝</t>
  </si>
  <si>
    <t>BK NK WIDTH, STRAP JOIN TO STRAP JOIN- STRAIGHT</t>
  </si>
  <si>
    <t>后领宽，链接点到链接点</t>
  </si>
  <si>
    <t xml:space="preserve">BUST CIRC. - 1" BELOW A/H </t>
  </si>
  <si>
    <t>胸围-腋下1‘’</t>
  </si>
  <si>
    <t>WAIST CIRC 10.5" FROM STRAP JOIN SEAM - STRAIGHT ACROSS</t>
  </si>
  <si>
    <t>腰围</t>
  </si>
  <si>
    <t>LOW HIP CIRC AT 19" FROM STRAP JOIN SEAM - STRAIGHT ACROSS</t>
  </si>
  <si>
    <t>下臀围，肩带连接点下19“直量</t>
  </si>
  <si>
    <t>HEM SWEEP- STRAIGHT</t>
  </si>
  <si>
    <t>面布底摆围直量</t>
  </si>
  <si>
    <t>HEM SWEEP- STRAIGHT (LINING)</t>
  </si>
  <si>
    <t>里布底摆围直量</t>
  </si>
  <si>
    <t>ADJUSTABLE LENGTH OF SHOULDER STRAP (2 1/2" STANDARD FOR CURVE/ SIZE 1X)</t>
  </si>
  <si>
    <t>肩带的调节量</t>
  </si>
  <si>
    <t>DART PT LOCATION FROM HPS</t>
  </si>
  <si>
    <t>胸省的位置到肩高点的距离</t>
  </si>
  <si>
    <t>底摆高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</si>
</sst>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;\-?/?;0"/>
    <numFmt numFmtId="177" formatCode="0.00_ "/>
    <numFmt numFmtId="178" formatCode="#\ ?/?"/>
    <numFmt numFmtId="179" formatCode="#\ ??/??"/>
    <numFmt numFmtId="180" formatCode="mm/dd/yy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sz val="18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4"/>
      <color rgb="FFFF0000"/>
      <name val="Calibri"/>
      <charset val="134"/>
    </font>
    <font>
      <sz val="14"/>
      <name val="Calibri"/>
      <charset val="134"/>
    </font>
    <font>
      <sz val="10"/>
      <color rgb="FF000000"/>
      <name val="Calibri"/>
      <charset val="134"/>
    </font>
    <font>
      <sz val="12"/>
      <name val="宋体"/>
      <charset val="134"/>
    </font>
    <font>
      <sz val="10"/>
      <color rgb="FFFF0000"/>
      <name val="Calibr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9"/>
      <name val="Calibri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9C6500"/>
      <name val="Calibri"/>
      <charset val="134"/>
    </font>
    <font>
      <sz val="11"/>
      <color rgb="FFFF0000"/>
      <name val="Calibri"/>
      <charset val="134"/>
    </font>
    <font>
      <sz val="12"/>
      <color theme="1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1"/>
      <name val="Calibri"/>
      <charset val="134"/>
    </font>
    <font>
      <sz val="12"/>
      <color rgb="FFE7E6E6"/>
      <name val="Calibri"/>
      <charset val="134"/>
    </font>
    <font>
      <sz val="18"/>
      <color rgb="FF000000"/>
      <name val="Calibri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4" borderId="28" applyNumberFormat="0" applyAlignment="0" applyProtection="0">
      <alignment vertical="center"/>
    </xf>
    <xf numFmtId="0" fontId="46" fillId="15" borderId="29" applyNumberFormat="0" applyAlignment="0" applyProtection="0">
      <alignment vertical="center"/>
    </xf>
    <xf numFmtId="0" fontId="47" fillId="15" borderId="28" applyNumberFormat="0" applyAlignment="0" applyProtection="0">
      <alignment vertical="center"/>
    </xf>
    <xf numFmtId="0" fontId="48" fillId="16" borderId="30" applyNumberFormat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" fillId="0" borderId="0"/>
    <xf numFmtId="0" fontId="1" fillId="0" borderId="0"/>
  </cellStyleXfs>
  <cellXfs count="195">
    <xf numFmtId="0" fontId="0" fillId="0" borderId="0" xfId="0">
      <alignment vertical="center"/>
    </xf>
    <xf numFmtId="0" fontId="1" fillId="0" borderId="0" xfId="52" applyFont="1" applyFill="1" applyAlignment="1"/>
    <xf numFmtId="0" fontId="2" fillId="0" borderId="1" xfId="52" applyFont="1" applyFill="1" applyBorder="1" applyAlignment="1">
      <alignment horizontal="center" vertical="center"/>
    </xf>
    <xf numFmtId="0" fontId="3" fillId="0" borderId="2" xfId="52" applyFont="1" applyFill="1" applyBorder="1" applyAlignment="1"/>
    <xf numFmtId="0" fontId="3" fillId="0" borderId="3" xfId="52" applyFont="1" applyFill="1" applyBorder="1" applyAlignment="1"/>
    <xf numFmtId="0" fontId="3" fillId="0" borderId="4" xfId="52" applyFont="1" applyFill="1" applyBorder="1" applyAlignment="1"/>
    <xf numFmtId="0" fontId="4" fillId="2" borderId="5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0" fontId="5" fillId="3" borderId="6" xfId="52" applyFont="1" applyFill="1" applyBorder="1" applyAlignment="1">
      <alignment horizontal="left" vertical="center"/>
    </xf>
    <xf numFmtId="0" fontId="3" fillId="0" borderId="7" xfId="52" applyFont="1" applyFill="1" applyBorder="1" applyAlignment="1">
      <alignment horizontal="left"/>
    </xf>
    <xf numFmtId="0" fontId="6" fillId="0" borderId="8" xfId="52" applyFont="1" applyFill="1" applyBorder="1" applyAlignment="1">
      <alignment horizontal="left" vertical="center"/>
    </xf>
    <xf numFmtId="0" fontId="5" fillId="3" borderId="9" xfId="52" applyFont="1" applyFill="1" applyBorder="1" applyAlignment="1">
      <alignment horizontal="left" vertical="center"/>
    </xf>
    <xf numFmtId="0" fontId="5" fillId="3" borderId="9" xfId="52" applyFont="1" applyFill="1" applyBorder="1" applyAlignment="1">
      <alignment horizontal="right" vertical="center"/>
    </xf>
    <xf numFmtId="0" fontId="3" fillId="0" borderId="9" xfId="52" applyFont="1" applyFill="1" applyBorder="1" applyAlignment="1"/>
    <xf numFmtId="0" fontId="7" fillId="4" borderId="4" xfId="52" applyFont="1" applyFill="1" applyBorder="1" applyAlignment="1">
      <alignment horizontal="center"/>
    </xf>
    <xf numFmtId="0" fontId="5" fillId="3" borderId="10" xfId="52" applyFont="1" applyFill="1" applyBorder="1" applyAlignment="1">
      <alignment horizontal="left" vertical="center"/>
    </xf>
    <xf numFmtId="0" fontId="3" fillId="0" borderId="2" xfId="52" applyFont="1" applyFill="1" applyBorder="1" applyAlignment="1">
      <alignment horizontal="left"/>
    </xf>
    <xf numFmtId="14" fontId="6" fillId="0" borderId="8" xfId="52" applyNumberFormat="1" applyFont="1" applyFill="1" applyBorder="1" applyAlignment="1">
      <alignment horizontal="left" vertical="center"/>
    </xf>
    <xf numFmtId="0" fontId="7" fillId="4" borderId="0" xfId="52" applyFont="1" applyFill="1" applyBorder="1" applyAlignment="1">
      <alignment horizontal="center"/>
    </xf>
    <xf numFmtId="0" fontId="6" fillId="0" borderId="1" xfId="52" applyFont="1" applyFill="1" applyBorder="1" applyAlignment="1">
      <alignment horizontal="left" vertical="center"/>
    </xf>
    <xf numFmtId="0" fontId="7" fillId="4" borderId="7" xfId="52" applyFont="1" applyFill="1" applyBorder="1" applyAlignment="1">
      <alignment horizontal="center"/>
    </xf>
    <xf numFmtId="0" fontId="8" fillId="5" borderId="4" xfId="52" applyFont="1" applyFill="1" applyBorder="1" applyAlignment="1">
      <alignment horizontal="center" vertical="center" wrapText="1"/>
    </xf>
    <xf numFmtId="0" fontId="8" fillId="5" borderId="0" xfId="52" applyFont="1" applyFill="1" applyBorder="1" applyAlignment="1">
      <alignment horizontal="center" vertical="center" wrapText="1"/>
    </xf>
    <xf numFmtId="0" fontId="9" fillId="5" borderId="11" xfId="52" applyFont="1" applyFill="1" applyBorder="1" applyAlignment="1">
      <alignment horizontal="center" vertical="center" wrapText="1"/>
    </xf>
    <xf numFmtId="0" fontId="4" fillId="5" borderId="12" xfId="52" applyFont="1" applyFill="1" applyBorder="1" applyAlignment="1">
      <alignment horizontal="center" vertical="center" wrapText="1"/>
    </xf>
    <xf numFmtId="0" fontId="10" fillId="5" borderId="11" xfId="52" applyFont="1" applyFill="1" applyBorder="1" applyAlignment="1">
      <alignment horizontal="center" vertical="center" wrapText="1"/>
    </xf>
    <xf numFmtId="0" fontId="8" fillId="5" borderId="7" xfId="52" applyFont="1" applyFill="1" applyBorder="1" applyAlignment="1">
      <alignment horizontal="center" vertical="center" wrapText="1"/>
    </xf>
    <xf numFmtId="0" fontId="3" fillId="0" borderId="11" xfId="52" applyFont="1" applyFill="1" applyBorder="1" applyAlignment="1"/>
    <xf numFmtId="0" fontId="4" fillId="5" borderId="13" xfId="52" applyFont="1" applyFill="1" applyBorder="1" applyAlignment="1">
      <alignment horizontal="center" vertical="center" wrapText="1"/>
    </xf>
    <xf numFmtId="0" fontId="11" fillId="0" borderId="13" xfId="52" applyFont="1" applyFill="1" applyBorder="1" applyAlignment="1"/>
    <xf numFmtId="0" fontId="12" fillId="0" borderId="1" xfId="52" applyFont="1" applyFill="1" applyBorder="1" applyAlignment="1">
      <alignment horizontal="left"/>
    </xf>
    <xf numFmtId="0" fontId="12" fillId="0" borderId="2" xfId="52" applyFont="1" applyFill="1" applyBorder="1" applyAlignment="1">
      <alignment horizontal="left"/>
    </xf>
    <xf numFmtId="0" fontId="13" fillId="0" borderId="9" xfId="51" applyFont="1" applyFill="1" applyBorder="1" applyAlignment="1">
      <alignment wrapText="1"/>
    </xf>
    <xf numFmtId="176" fontId="14" fillId="0" borderId="9" xfId="50" applyNumberFormat="1" applyFont="1" applyBorder="1" applyAlignment="1">
      <alignment horizontal="center" wrapText="1"/>
    </xf>
    <xf numFmtId="177" fontId="11" fillId="6" borderId="14" xfId="50" applyNumberFormat="1" applyFont="1" applyFill="1" applyBorder="1" applyAlignment="1">
      <alignment horizontal="center" wrapText="1"/>
    </xf>
    <xf numFmtId="0" fontId="6" fillId="0" borderId="9" xfId="51" applyFont="1" applyFill="1" applyBorder="1" applyAlignment="1">
      <alignment horizontal="left" vertical="center"/>
    </xf>
    <xf numFmtId="0" fontId="3" fillId="0" borderId="9" xfId="51" applyFont="1" applyFill="1" applyBorder="1" applyAlignment="1"/>
    <xf numFmtId="0" fontId="3" fillId="0" borderId="15" xfId="51" applyFont="1" applyFill="1" applyBorder="1" applyAlignment="1"/>
    <xf numFmtId="0" fontId="15" fillId="0" borderId="9" xfId="51" applyFont="1" applyFill="1" applyBorder="1" applyAlignment="1">
      <alignment horizontal="left" vertical="center"/>
    </xf>
    <xf numFmtId="0" fontId="6" fillId="6" borderId="1" xfId="52" applyFont="1" applyFill="1" applyBorder="1" applyAlignment="1"/>
    <xf numFmtId="0" fontId="6" fillId="6" borderId="2" xfId="52" applyFont="1" applyFill="1" applyBorder="1" applyAlignment="1"/>
    <xf numFmtId="0" fontId="15" fillId="0" borderId="9" xfId="51" applyFont="1" applyFill="1" applyBorder="1" applyAlignment="1">
      <alignment horizontal="left" vertical="center" wrapText="1"/>
    </xf>
    <xf numFmtId="0" fontId="16" fillId="0" borderId="9" xfId="51" applyFont="1" applyFill="1" applyBorder="1" applyAlignment="1"/>
    <xf numFmtId="178" fontId="14" fillId="6" borderId="9" xfId="50" applyNumberFormat="1" applyFont="1" applyFill="1" applyBorder="1" applyAlignment="1">
      <alignment horizontal="center" wrapText="1"/>
    </xf>
    <xf numFmtId="0" fontId="3" fillId="0" borderId="9" xfId="51" applyFont="1" applyFill="1" applyBorder="1" applyAlignment="1">
      <alignment horizontal="left" vertical="center"/>
    </xf>
    <xf numFmtId="0" fontId="3" fillId="0" borderId="15" xfId="51" applyFont="1" applyFill="1" applyBorder="1" applyAlignment="1">
      <alignment horizontal="left" vertical="center"/>
    </xf>
    <xf numFmtId="0" fontId="15" fillId="0" borderId="9" xfId="52" applyFont="1" applyFill="1" applyBorder="1" applyAlignment="1">
      <alignment vertical="center"/>
    </xf>
    <xf numFmtId="0" fontId="15" fillId="6" borderId="9" xfId="52" applyFont="1" applyFill="1" applyBorder="1" applyAlignment="1"/>
    <xf numFmtId="0" fontId="13" fillId="0" borderId="9" xfId="51" applyFont="1" applyFill="1" applyBorder="1" applyAlignment="1">
      <alignment horizontal="left" vertical="center"/>
    </xf>
    <xf numFmtId="178" fontId="14" fillId="6" borderId="9" xfId="52" applyNumberFormat="1" applyFont="1" applyFill="1" applyBorder="1" applyAlignment="1">
      <alignment horizontal="center" wrapText="1"/>
    </xf>
    <xf numFmtId="0" fontId="17" fillId="0" borderId="9" xfId="52" applyFont="1" applyFill="1" applyBorder="1" applyAlignment="1">
      <alignment horizontal="left"/>
    </xf>
    <xf numFmtId="0" fontId="18" fillId="0" borderId="1" xfId="52" applyFont="1" applyFill="1" applyBorder="1" applyAlignment="1">
      <alignment horizontal="left"/>
    </xf>
    <xf numFmtId="0" fontId="18" fillId="0" borderId="2" xfId="52" applyFont="1" applyFill="1" applyBorder="1" applyAlignment="1">
      <alignment horizontal="left"/>
    </xf>
    <xf numFmtId="0" fontId="13" fillId="0" borderId="9" xfId="52" applyFont="1" applyFill="1" applyBorder="1" applyAlignment="1">
      <alignment horizontal="left"/>
    </xf>
    <xf numFmtId="0" fontId="13" fillId="0" borderId="9" xfId="51" applyFont="1" applyFill="1" applyBorder="1" applyAlignment="1"/>
    <xf numFmtId="0" fontId="12" fillId="0" borderId="16" xfId="52" applyFont="1" applyFill="1" applyBorder="1" applyAlignment="1"/>
    <xf numFmtId="0" fontId="12" fillId="0" borderId="0" xfId="52" applyFont="1" applyFill="1" applyAlignment="1"/>
    <xf numFmtId="0" fontId="3" fillId="0" borderId="17" xfId="52" applyFont="1" applyFill="1" applyBorder="1" applyAlignment="1"/>
    <xf numFmtId="0" fontId="19" fillId="0" borderId="0" xfId="52" applyFont="1" applyFill="1" applyAlignment="1"/>
    <xf numFmtId="0" fontId="7" fillId="4" borderId="3" xfId="52" applyFont="1" applyFill="1" applyBorder="1" applyAlignment="1">
      <alignment horizontal="center"/>
    </xf>
    <xf numFmtId="0" fontId="6" fillId="6" borderId="0" xfId="52" applyFont="1" applyFill="1" applyAlignment="1"/>
    <xf numFmtId="0" fontId="7" fillId="4" borderId="18" xfId="52" applyFont="1" applyFill="1" applyBorder="1" applyAlignment="1">
      <alignment horizontal="center"/>
    </xf>
    <xf numFmtId="0" fontId="7" fillId="4" borderId="14" xfId="52" applyFont="1" applyFill="1" applyBorder="1" applyAlignment="1">
      <alignment horizontal="center"/>
    </xf>
    <xf numFmtId="0" fontId="6" fillId="7" borderId="0" xfId="52" applyFont="1" applyFill="1" applyAlignment="1"/>
    <xf numFmtId="0" fontId="4" fillId="5" borderId="11" xfId="52" applyFont="1" applyFill="1" applyBorder="1" applyAlignment="1">
      <alignment horizontal="center" vertical="center" wrapText="1"/>
    </xf>
    <xf numFmtId="0" fontId="20" fillId="5" borderId="11" xfId="52" applyFont="1" applyFill="1" applyBorder="1" applyAlignment="1">
      <alignment horizontal="center" vertical="center" wrapText="1"/>
    </xf>
    <xf numFmtId="0" fontId="6" fillId="0" borderId="0" xfId="52" applyFont="1" applyFill="1" applyAlignment="1">
      <alignment vertical="center"/>
    </xf>
    <xf numFmtId="0" fontId="5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horizontal="center" vertical="center" wrapText="1"/>
    </xf>
    <xf numFmtId="0" fontId="21" fillId="0" borderId="0" xfId="52" applyFont="1" applyFill="1" applyAlignment="1">
      <alignment horizontal="center" vertical="center"/>
    </xf>
    <xf numFmtId="178" fontId="6" fillId="0" borderId="0" xfId="52" applyNumberFormat="1" applyFont="1" applyFill="1" applyAlignment="1">
      <alignment horizontal="center" vertical="center" wrapText="1"/>
    </xf>
    <xf numFmtId="178" fontId="22" fillId="0" borderId="0" xfId="52" applyNumberFormat="1" applyFont="1" applyFill="1" applyAlignment="1">
      <alignment horizontal="center" vertical="center" wrapText="1"/>
    </xf>
    <xf numFmtId="0" fontId="6" fillId="0" borderId="0" xfId="52" applyFont="1" applyFill="1" applyAlignment="1">
      <alignment horizontal="center" vertical="center"/>
    </xf>
    <xf numFmtId="178" fontId="23" fillId="0" borderId="0" xfId="52" applyNumberFormat="1" applyFont="1" applyFill="1" applyAlignment="1">
      <alignment horizontal="center" vertical="center" wrapText="1"/>
    </xf>
    <xf numFmtId="178" fontId="24" fillId="0" borderId="0" xfId="52" applyNumberFormat="1" applyFont="1" applyFill="1" applyAlignment="1">
      <alignment horizontal="center" vertical="center" wrapText="1"/>
    </xf>
    <xf numFmtId="0" fontId="6" fillId="0" borderId="0" xfId="52" applyFont="1" applyFill="1" applyAlignment="1"/>
    <xf numFmtId="178" fontId="6" fillId="0" borderId="0" xfId="52" applyNumberFormat="1" applyFont="1" applyFill="1" applyAlignment="1"/>
    <xf numFmtId="0" fontId="6" fillId="0" borderId="19" xfId="52" applyFont="1" applyFill="1" applyBorder="1" applyAlignment="1"/>
    <xf numFmtId="178" fontId="6" fillId="0" borderId="19" xfId="52" applyNumberFormat="1" applyFont="1" applyFill="1" applyBorder="1" applyAlignment="1"/>
    <xf numFmtId="0" fontId="25" fillId="0" borderId="0" xfId="52" applyFont="1" applyFill="1" applyAlignment="1"/>
    <xf numFmtId="179" fontId="11" fillId="6" borderId="14" xfId="50" applyNumberFormat="1" applyFont="1" applyFill="1" applyBorder="1" applyAlignment="1">
      <alignment horizontal="center" wrapText="1"/>
    </xf>
    <xf numFmtId="179" fontId="26" fillId="8" borderId="20" xfId="52" applyNumberFormat="1" applyFont="1" applyFill="1" applyBorder="1" applyAlignment="1">
      <alignment horizontal="center" wrapText="1"/>
    </xf>
    <xf numFmtId="179" fontId="11" fillId="6" borderId="14" xfId="52" applyNumberFormat="1" applyFont="1" applyFill="1" applyBorder="1" applyAlignment="1">
      <alignment horizontal="center" wrapText="1"/>
    </xf>
    <xf numFmtId="179" fontId="11" fillId="0" borderId="14" xfId="50" applyNumberFormat="1" applyFont="1" applyBorder="1" applyAlignment="1">
      <alignment horizontal="center" wrapText="1"/>
    </xf>
    <xf numFmtId="179" fontId="11" fillId="0" borderId="17" xfId="50" applyNumberFormat="1" applyFont="1" applyBorder="1" applyAlignment="1">
      <alignment horizontal="center" wrapText="1"/>
    </xf>
    <xf numFmtId="179" fontId="27" fillId="8" borderId="13" xfId="52" applyNumberFormat="1" applyFont="1" applyFill="1" applyBorder="1" applyAlignment="1">
      <alignment horizontal="center" wrapText="1"/>
    </xf>
    <xf numFmtId="178" fontId="26" fillId="6" borderId="20" xfId="52" applyNumberFormat="1" applyFont="1" applyFill="1" applyBorder="1" applyAlignment="1">
      <alignment horizontal="center" wrapText="1"/>
    </xf>
    <xf numFmtId="179" fontId="26" fillId="6" borderId="20" xfId="52" applyNumberFormat="1" applyFont="1" applyFill="1" applyBorder="1" applyAlignment="1">
      <alignment horizontal="center" wrapText="1"/>
    </xf>
    <xf numFmtId="179" fontId="27" fillId="6" borderId="17" xfId="52" applyNumberFormat="1" applyFont="1" applyFill="1" applyBorder="1" applyAlignment="1">
      <alignment horizontal="center" wrapText="1"/>
    </xf>
    <xf numFmtId="179" fontId="27" fillId="6" borderId="14" xfId="52" applyNumberFormat="1" applyFont="1" applyFill="1" applyBorder="1" applyAlignment="1">
      <alignment horizontal="center" wrapText="1"/>
    </xf>
    <xf numFmtId="0" fontId="0" fillId="0" borderId="0" xfId="50"/>
    <xf numFmtId="0" fontId="1" fillId="0" borderId="0" xfId="49"/>
    <xf numFmtId="0" fontId="2" fillId="0" borderId="1" xfId="50" applyFont="1" applyBorder="1" applyAlignment="1">
      <alignment horizontal="center" vertical="center"/>
    </xf>
    <xf numFmtId="0" fontId="28" fillId="0" borderId="2" xfId="50" applyFont="1" applyBorder="1"/>
    <xf numFmtId="0" fontId="28" fillId="0" borderId="17" xfId="50" applyFont="1" applyBorder="1"/>
    <xf numFmtId="0" fontId="5" fillId="3" borderId="6" xfId="50" applyFont="1" applyFill="1" applyBorder="1" applyAlignment="1">
      <alignment horizontal="right" vertical="center"/>
    </xf>
    <xf numFmtId="0" fontId="28" fillId="0" borderId="7" xfId="50" applyFont="1" applyBorder="1"/>
    <xf numFmtId="0" fontId="12" fillId="0" borderId="13" xfId="50" applyFont="1" applyBorder="1" applyAlignment="1">
      <alignment vertical="center"/>
    </xf>
    <xf numFmtId="0" fontId="5" fillId="3" borderId="8" xfId="50" applyFont="1" applyFill="1" applyBorder="1" applyAlignment="1">
      <alignment horizontal="right" vertical="center"/>
    </xf>
    <xf numFmtId="0" fontId="12" fillId="0" borderId="8" xfId="50" applyFont="1" applyBorder="1" applyAlignment="1">
      <alignment horizontal="left" vertical="center"/>
    </xf>
    <xf numFmtId="0" fontId="12" fillId="0" borderId="7" xfId="50" applyFont="1" applyBorder="1" applyAlignment="1">
      <alignment horizontal="left" vertical="center"/>
    </xf>
    <xf numFmtId="0" fontId="29" fillId="0" borderId="14" xfId="50" applyFont="1" applyBorder="1"/>
    <xf numFmtId="180" fontId="30" fillId="9" borderId="19" xfId="50" applyNumberFormat="1" applyFont="1" applyFill="1" applyBorder="1" applyAlignment="1">
      <alignment horizontal="center" vertical="center"/>
    </xf>
    <xf numFmtId="0" fontId="5" fillId="3" borderId="10" xfId="50" applyFont="1" applyFill="1" applyBorder="1" applyAlignment="1">
      <alignment horizontal="right" vertical="center"/>
    </xf>
    <xf numFmtId="14" fontId="12" fillId="0" borderId="13" xfId="50" applyNumberFormat="1" applyFont="1" applyBorder="1" applyAlignment="1">
      <alignment horizontal="left" vertical="center"/>
    </xf>
    <xf numFmtId="0" fontId="5" fillId="3" borderId="1" xfId="50" applyFont="1" applyFill="1" applyBorder="1" applyAlignment="1">
      <alignment horizontal="right" vertical="center"/>
    </xf>
    <xf numFmtId="0" fontId="29" fillId="0" borderId="17" xfId="50" applyFont="1" applyBorder="1"/>
    <xf numFmtId="0" fontId="7" fillId="0" borderId="19" xfId="50" applyFont="1" applyBorder="1"/>
    <xf numFmtId="14" fontId="12" fillId="0" borderId="20" xfId="50" applyNumberFormat="1" applyFont="1" applyBorder="1" applyAlignment="1">
      <alignment horizontal="left" vertical="center"/>
    </xf>
    <xf numFmtId="0" fontId="7" fillId="0" borderId="8" xfId="50" applyFont="1" applyBorder="1"/>
    <xf numFmtId="0" fontId="8" fillId="5" borderId="4" xfId="50" applyFont="1" applyFill="1" applyBorder="1" applyAlignment="1">
      <alignment horizontal="center" vertical="center" wrapText="1"/>
    </xf>
    <xf numFmtId="0" fontId="8" fillId="5" borderId="3" xfId="50" applyFont="1" applyFill="1" applyBorder="1" applyAlignment="1">
      <alignment horizontal="center" vertical="center" wrapText="1"/>
    </xf>
    <xf numFmtId="0" fontId="8" fillId="5" borderId="18" xfId="50" applyFont="1" applyFill="1" applyBorder="1" applyAlignment="1">
      <alignment horizontal="center" vertical="center" wrapText="1"/>
    </xf>
    <xf numFmtId="0" fontId="9" fillId="5" borderId="11" xfId="50" applyFont="1" applyFill="1" applyBorder="1" applyAlignment="1">
      <alignment horizontal="center" vertical="center" wrapText="1"/>
    </xf>
    <xf numFmtId="0" fontId="8" fillId="5" borderId="7" xfId="50" applyFont="1" applyFill="1" applyBorder="1" applyAlignment="1">
      <alignment horizontal="center" vertical="center" wrapText="1"/>
    </xf>
    <xf numFmtId="0" fontId="8" fillId="5" borderId="14" xfId="50" applyFont="1" applyFill="1" applyBorder="1" applyAlignment="1">
      <alignment horizontal="center" vertical="center" wrapText="1"/>
    </xf>
    <xf numFmtId="0" fontId="28" fillId="0" borderId="13" xfId="50" applyFont="1" applyBorder="1"/>
    <xf numFmtId="0" fontId="12" fillId="10" borderId="1" xfId="50" applyFont="1" applyFill="1" applyBorder="1" applyAlignment="1">
      <alignment horizontal="left"/>
    </xf>
    <xf numFmtId="0" fontId="12" fillId="10" borderId="2" xfId="50" applyFont="1" applyFill="1" applyBorder="1" applyAlignment="1">
      <alignment horizontal="left"/>
    </xf>
    <xf numFmtId="0" fontId="12" fillId="10" borderId="17" xfId="50" applyFont="1" applyFill="1" applyBorder="1" applyAlignment="1">
      <alignment horizontal="left"/>
    </xf>
    <xf numFmtId="0" fontId="13" fillId="0" borderId="9" xfId="51" applyFont="1" applyFill="1" applyBorder="1" applyAlignment="1">
      <alignment horizontal="left" vertical="top" wrapText="1"/>
    </xf>
    <xf numFmtId="178" fontId="14" fillId="6" borderId="13" xfId="50" applyNumberFormat="1" applyFont="1" applyFill="1" applyBorder="1" applyAlignment="1">
      <alignment horizontal="center" wrapText="1"/>
    </xf>
    <xf numFmtId="176" fontId="6" fillId="0" borderId="20" xfId="50" applyNumberFormat="1" applyFont="1" applyBorder="1" applyAlignment="1">
      <alignment horizontal="center" wrapText="1"/>
    </xf>
    <xf numFmtId="0" fontId="6" fillId="10" borderId="9" xfId="51" applyFont="1" applyFill="1" applyBorder="1" applyAlignment="1">
      <alignment horizontal="left" vertical="center"/>
    </xf>
    <xf numFmtId="0" fontId="15" fillId="0" borderId="21" xfId="51" applyFont="1" applyFill="1" applyBorder="1" applyAlignment="1">
      <alignment horizontal="left" vertical="center" wrapText="1"/>
    </xf>
    <xf numFmtId="176" fontId="6" fillId="0" borderId="17" xfId="50" applyNumberFormat="1" applyFont="1" applyBorder="1" applyAlignment="1">
      <alignment horizontal="center" wrapText="1"/>
    </xf>
    <xf numFmtId="0" fontId="12" fillId="10" borderId="1" xfId="49" applyFont="1" applyFill="1" applyBorder="1" applyAlignment="1">
      <alignment horizontal="left"/>
    </xf>
    <xf numFmtId="0" fontId="12" fillId="10" borderId="2" xfId="49" applyFont="1" applyFill="1" applyBorder="1" applyAlignment="1">
      <alignment horizontal="left"/>
    </xf>
    <xf numFmtId="0" fontId="12" fillId="10" borderId="17" xfId="49" applyFont="1" applyFill="1" applyBorder="1" applyAlignment="1">
      <alignment horizontal="left"/>
    </xf>
    <xf numFmtId="176" fontId="12" fillId="0" borderId="20" xfId="50" applyNumberFormat="1" applyFont="1" applyBorder="1" applyAlignment="1">
      <alignment horizontal="center" wrapText="1"/>
    </xf>
    <xf numFmtId="0" fontId="15" fillId="0" borderId="16" xfId="51" applyFont="1" applyFill="1" applyBorder="1" applyAlignment="1">
      <alignment horizontal="left" vertical="center" wrapText="1"/>
    </xf>
    <xf numFmtId="0" fontId="12" fillId="10" borderId="1" xfId="50" applyFont="1" applyFill="1" applyBorder="1" applyAlignment="1">
      <alignment horizontal="left" wrapText="1"/>
    </xf>
    <xf numFmtId="0" fontId="12" fillId="10" borderId="2" xfId="50" applyFont="1" applyFill="1" applyBorder="1" applyAlignment="1">
      <alignment horizontal="left" wrapText="1"/>
    </xf>
    <xf numFmtId="0" fontId="12" fillId="10" borderId="17" xfId="50" applyFont="1" applyFill="1" applyBorder="1" applyAlignment="1">
      <alignment horizontal="left" wrapText="1"/>
    </xf>
    <xf numFmtId="0" fontId="13" fillId="0" borderId="22" xfId="51" applyFont="1" applyFill="1" applyBorder="1" applyAlignment="1">
      <alignment wrapText="1"/>
    </xf>
    <xf numFmtId="0" fontId="15" fillId="0" borderId="21" xfId="51" applyFont="1" applyFill="1" applyBorder="1" applyAlignment="1">
      <alignment horizontal="left" vertical="center"/>
    </xf>
    <xf numFmtId="176" fontId="14" fillId="0" borderId="20" xfId="50" applyNumberFormat="1" applyFont="1" applyBorder="1" applyAlignment="1">
      <alignment horizontal="center" wrapText="1"/>
    </xf>
    <xf numFmtId="178" fontId="12" fillId="0" borderId="20" xfId="50" applyNumberFormat="1" applyFont="1" applyBorder="1" applyAlignment="1">
      <alignment horizontal="center" wrapText="1"/>
    </xf>
    <xf numFmtId="179" fontId="14" fillId="0" borderId="13" xfId="50" applyNumberFormat="1" applyFont="1" applyBorder="1" applyAlignment="1">
      <alignment horizontal="center" wrapText="1"/>
    </xf>
    <xf numFmtId="0" fontId="12" fillId="10" borderId="1" xfId="49" applyFont="1" applyFill="1" applyBorder="1" applyAlignment="1">
      <alignment horizontal="left" wrapText="1"/>
    </xf>
    <xf numFmtId="0" fontId="12" fillId="10" borderId="2" xfId="49" applyFont="1" applyFill="1" applyBorder="1" applyAlignment="1">
      <alignment horizontal="left" wrapText="1"/>
    </xf>
    <xf numFmtId="0" fontId="12" fillId="10" borderId="17" xfId="49" applyFont="1" applyFill="1" applyBorder="1" applyAlignment="1">
      <alignment horizontal="left" wrapText="1"/>
    </xf>
    <xf numFmtId="0" fontId="16" fillId="0" borderId="0" xfId="51" applyFont="1" applyFill="1" applyAlignment="1"/>
    <xf numFmtId="178" fontId="14" fillId="6" borderId="13" xfId="49" applyNumberFormat="1" applyFont="1" applyFill="1" applyBorder="1" applyAlignment="1">
      <alignment horizontal="center" wrapText="1"/>
    </xf>
    <xf numFmtId="176" fontId="12" fillId="0" borderId="20" xfId="49" applyNumberFormat="1" applyFont="1" applyBorder="1" applyAlignment="1">
      <alignment horizontal="center" wrapText="1"/>
    </xf>
    <xf numFmtId="0" fontId="15" fillId="0" borderId="20" xfId="52" applyFont="1" applyFill="1" applyBorder="1" applyAlignment="1">
      <alignment vertical="center"/>
    </xf>
    <xf numFmtId="0" fontId="31" fillId="0" borderId="16" xfId="51" applyFont="1" applyFill="1" applyBorder="1" applyAlignment="1">
      <alignment horizontal="left" vertical="center"/>
    </xf>
    <xf numFmtId="176" fontId="14" fillId="0" borderId="13" xfId="50" applyNumberFormat="1" applyFont="1" applyBorder="1" applyAlignment="1">
      <alignment horizontal="center" wrapText="1"/>
    </xf>
    <xf numFmtId="0" fontId="12" fillId="10" borderId="5" xfId="50" applyFont="1" applyFill="1" applyBorder="1" applyAlignment="1">
      <alignment horizontal="left" wrapText="1"/>
    </xf>
    <xf numFmtId="0" fontId="12" fillId="10" borderId="4" xfId="50" applyFont="1" applyFill="1" applyBorder="1" applyAlignment="1">
      <alignment horizontal="left" wrapText="1"/>
    </xf>
    <xf numFmtId="0" fontId="12" fillId="10" borderId="3" xfId="50" applyFont="1" applyFill="1" applyBorder="1" applyAlignment="1">
      <alignment horizontal="left" wrapText="1"/>
    </xf>
    <xf numFmtId="0" fontId="32" fillId="0" borderId="23" xfId="51" applyFont="1" applyFill="1" applyBorder="1" applyAlignment="1"/>
    <xf numFmtId="178" fontId="14" fillId="6" borderId="11" xfId="50" applyNumberFormat="1" applyFont="1" applyFill="1" applyBorder="1" applyAlignment="1">
      <alignment horizontal="center" wrapText="1"/>
    </xf>
    <xf numFmtId="178" fontId="12" fillId="0" borderId="12" xfId="50" applyNumberFormat="1" applyFont="1" applyBorder="1" applyAlignment="1">
      <alignment horizontal="center" wrapText="1"/>
    </xf>
    <xf numFmtId="0" fontId="12" fillId="0" borderId="15" xfId="50" applyFont="1" applyBorder="1" applyAlignment="1">
      <alignment horizontal="left"/>
    </xf>
    <xf numFmtId="0" fontId="12" fillId="0" borderId="24" xfId="50" applyFont="1" applyBorder="1" applyAlignment="1">
      <alignment horizontal="left"/>
    </xf>
    <xf numFmtId="0" fontId="12" fillId="0" borderId="24" xfId="50" applyFont="1" applyFill="1" applyBorder="1" applyAlignment="1">
      <alignment horizontal="left"/>
    </xf>
    <xf numFmtId="0" fontId="12" fillId="0" borderId="21" xfId="50" applyFont="1" applyFill="1" applyBorder="1" applyAlignment="1">
      <alignment horizontal="left"/>
    </xf>
    <xf numFmtId="0" fontId="33" fillId="10" borderId="9" xfId="49" applyFont="1" applyFill="1" applyBorder="1" applyAlignment="1">
      <alignment horizontal="left" wrapText="1"/>
    </xf>
    <xf numFmtId="0" fontId="12" fillId="10" borderId="9" xfId="49" applyFont="1" applyFill="1" applyBorder="1" applyAlignment="1">
      <alignment horizontal="left" wrapText="1"/>
    </xf>
    <xf numFmtId="0" fontId="12" fillId="0" borderId="0" xfId="50" applyFont="1"/>
    <xf numFmtId="0" fontId="4" fillId="11" borderId="1" xfId="50" applyFont="1" applyFill="1" applyBorder="1" applyAlignment="1">
      <alignment horizontal="center" vertical="center"/>
    </xf>
    <xf numFmtId="0" fontId="19" fillId="0" borderId="0" xfId="50" applyFont="1"/>
    <xf numFmtId="0" fontId="7" fillId="0" borderId="0" xfId="50" applyFont="1"/>
    <xf numFmtId="0" fontId="7" fillId="0" borderId="18" xfId="50" applyFont="1" applyBorder="1"/>
    <xf numFmtId="0" fontId="6" fillId="6" borderId="0" xfId="50" applyFont="1" applyFill="1"/>
    <xf numFmtId="0" fontId="7" fillId="0" borderId="7" xfId="50" applyFont="1" applyBorder="1"/>
    <xf numFmtId="0" fontId="7" fillId="0" borderId="14" xfId="50" applyFont="1" applyBorder="1"/>
    <xf numFmtId="0" fontId="34" fillId="5" borderId="11" xfId="50" applyFont="1" applyFill="1" applyBorder="1" applyAlignment="1">
      <alignment horizontal="center" vertical="center" wrapText="1"/>
    </xf>
    <xf numFmtId="0" fontId="35" fillId="5" borderId="11" xfId="50" applyFont="1" applyFill="1" applyBorder="1" applyAlignment="1">
      <alignment horizontal="center" vertical="center" wrapText="1"/>
    </xf>
    <xf numFmtId="0" fontId="6" fillId="0" borderId="0" xfId="50" applyFont="1" applyAlignment="1">
      <alignment vertical="center"/>
    </xf>
    <xf numFmtId="0" fontId="21" fillId="0" borderId="0" xfId="50" applyFont="1" applyAlignment="1">
      <alignment horizontal="center" vertical="center"/>
    </xf>
    <xf numFmtId="0" fontId="9" fillId="0" borderId="0" xfId="50" applyFont="1" applyAlignment="1">
      <alignment horizontal="center" vertical="center" wrapText="1"/>
    </xf>
    <xf numFmtId="177" fontId="25" fillId="0" borderId="17" xfId="50" applyNumberFormat="1" applyFont="1" applyBorder="1" applyAlignment="1">
      <alignment horizontal="center" wrapText="1"/>
    </xf>
    <xf numFmtId="178" fontId="6" fillId="0" borderId="0" xfId="50" applyNumberFormat="1" applyFont="1" applyAlignment="1">
      <alignment horizontal="center" vertical="center" wrapText="1"/>
    </xf>
    <xf numFmtId="178" fontId="22" fillId="0" borderId="0" xfId="50" applyNumberFormat="1" applyFont="1" applyAlignment="1">
      <alignment horizontal="center" vertical="center" wrapText="1"/>
    </xf>
    <xf numFmtId="178" fontId="23" fillId="0" borderId="0" xfId="50" applyNumberFormat="1" applyFont="1" applyAlignment="1">
      <alignment horizontal="center" vertical="center" wrapText="1"/>
    </xf>
    <xf numFmtId="0" fontId="6" fillId="0" borderId="0" xfId="50" applyFont="1"/>
    <xf numFmtId="178" fontId="6" fillId="0" borderId="0" xfId="49" applyNumberFormat="1" applyFont="1" applyAlignment="1">
      <alignment horizontal="center" vertical="center" wrapText="1"/>
    </xf>
    <xf numFmtId="178" fontId="23" fillId="0" borderId="0" xfId="49" applyNumberFormat="1" applyFont="1" applyAlignment="1">
      <alignment horizontal="center" vertical="center" wrapText="1"/>
    </xf>
    <xf numFmtId="0" fontId="6" fillId="7" borderId="0" xfId="50" applyFont="1" applyFill="1"/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12" fillId="0" borderId="0" xfId="49" applyFont="1"/>
    <xf numFmtId="0" fontId="25" fillId="0" borderId="0" xfId="50" applyFont="1"/>
    <xf numFmtId="176" fontId="25" fillId="0" borderId="17" xfId="50" applyNumberFormat="1" applyFont="1" applyBorder="1" applyAlignment="1">
      <alignment horizontal="center" wrapText="1"/>
    </xf>
    <xf numFmtId="176" fontId="25" fillId="0" borderId="17" xfId="50" applyNumberFormat="1" applyFont="1" applyFill="1" applyBorder="1" applyAlignment="1">
      <alignment horizontal="center" wrapText="1"/>
    </xf>
    <xf numFmtId="176" fontId="36" fillId="0" borderId="20" xfId="50" applyNumberFormat="1" applyFont="1" applyBorder="1" applyAlignment="1">
      <alignment horizontal="center" wrapText="1"/>
    </xf>
    <xf numFmtId="176" fontId="36" fillId="12" borderId="20" xfId="50" applyNumberFormat="1" applyFont="1" applyFill="1" applyBorder="1" applyAlignment="1">
      <alignment horizontal="center" wrapText="1"/>
    </xf>
    <xf numFmtId="178" fontId="36" fillId="0" borderId="20" xfId="50" applyNumberFormat="1" applyFont="1" applyBorder="1" applyAlignment="1">
      <alignment horizontal="center" wrapText="1"/>
    </xf>
    <xf numFmtId="178" fontId="36" fillId="10" borderId="20" xfId="49" applyNumberFormat="1" applyFont="1" applyFill="1" applyBorder="1" applyAlignment="1">
      <alignment horizontal="center" wrapText="1"/>
    </xf>
    <xf numFmtId="179" fontId="36" fillId="12" borderId="20" xfId="49" applyNumberFormat="1" applyFont="1" applyFill="1" applyBorder="1" applyAlignment="1">
      <alignment horizontal="center" wrapText="1"/>
    </xf>
    <xf numFmtId="176" fontId="25" fillId="0" borderId="3" xfId="50" applyNumberFormat="1" applyFont="1" applyBorder="1" applyAlignment="1">
      <alignment horizontal="center" wrapText="1"/>
    </xf>
    <xf numFmtId="176" fontId="25" fillId="0" borderId="3" xfId="50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5" xfId="49"/>
    <cellStyle name="Normal 3 2" xfId="50"/>
    <cellStyle name="Normal 8" xfId="51"/>
    <cellStyle name="Normal 2 2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eetMetadata" Target="metadata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3054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3054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152400</xdr:colOff>
      <xdr:row>0</xdr:row>
      <xdr:rowOff>152400</xdr:rowOff>
    </xdr:from>
    <xdr:to>
      <xdr:col>15</xdr:col>
      <xdr:colOff>466725</xdr:colOff>
      <xdr:row>14</xdr:row>
      <xdr:rowOff>204470</xdr:rowOff>
    </xdr:to>
    <xdr:pic>
      <xdr:nvPicPr>
        <xdr:cNvPr id="4" name="Picture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68"/>
        <a:stretch>
          <a:fillRect/>
        </a:stretch>
      </xdr:blipFill>
      <xdr:spPr>
        <a:xfrm>
          <a:off x="11337290" y="152400"/>
          <a:ext cx="777240" cy="3198495"/>
        </a:xfrm>
        <a:prstGeom prst="rect">
          <a:avLst/>
        </a:prstGeom>
      </xdr:spPr>
    </xdr:pic>
    <xdr:clientData/>
  </xdr:twoCellAnchor>
  <xdr:twoCellAnchor editAs="oneCell">
    <xdr:from>
      <xdr:col>15</xdr:col>
      <xdr:colOff>299085</xdr:colOff>
      <xdr:row>0</xdr:row>
      <xdr:rowOff>108585</xdr:rowOff>
    </xdr:from>
    <xdr:to>
      <xdr:col>16</xdr:col>
      <xdr:colOff>434340</xdr:colOff>
      <xdr:row>14</xdr:row>
      <xdr:rowOff>132715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rcRect l="32843" r="30229"/>
        <a:stretch>
          <a:fillRect/>
        </a:stretch>
      </xdr:blipFill>
      <xdr:spPr>
        <a:xfrm>
          <a:off x="11946890" y="108585"/>
          <a:ext cx="826135" cy="3170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3054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3054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152400</xdr:colOff>
      <xdr:row>0</xdr:row>
      <xdr:rowOff>152400</xdr:rowOff>
    </xdr:from>
    <xdr:to>
      <xdr:col>15</xdr:col>
      <xdr:colOff>466725</xdr:colOff>
      <xdr:row>14</xdr:row>
      <xdr:rowOff>204470</xdr:rowOff>
    </xdr:to>
    <xdr:pic>
      <xdr:nvPicPr>
        <xdr:cNvPr id="4" name="Picture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68"/>
        <a:stretch>
          <a:fillRect/>
        </a:stretch>
      </xdr:blipFill>
      <xdr:spPr>
        <a:xfrm>
          <a:off x="11337290" y="152400"/>
          <a:ext cx="777240" cy="3198495"/>
        </a:xfrm>
        <a:prstGeom prst="rect">
          <a:avLst/>
        </a:prstGeom>
      </xdr:spPr>
    </xdr:pic>
    <xdr:clientData/>
  </xdr:twoCellAnchor>
  <xdr:twoCellAnchor editAs="oneCell">
    <xdr:from>
      <xdr:col>15</xdr:col>
      <xdr:colOff>299085</xdr:colOff>
      <xdr:row>0</xdr:row>
      <xdr:rowOff>108585</xdr:rowOff>
    </xdr:from>
    <xdr:to>
      <xdr:col>16</xdr:col>
      <xdr:colOff>434340</xdr:colOff>
      <xdr:row>14</xdr:row>
      <xdr:rowOff>132715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rcRect l="32843" r="30229"/>
        <a:stretch>
          <a:fillRect/>
        </a:stretch>
      </xdr:blipFill>
      <xdr:spPr>
        <a:xfrm>
          <a:off x="11946890" y="108585"/>
          <a:ext cx="826135" cy="3170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5807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133350</xdr:colOff>
      <xdr:row>0</xdr:row>
      <xdr:rowOff>19291</xdr:rowOff>
    </xdr:from>
    <xdr:to>
      <xdr:col>11</xdr:col>
      <xdr:colOff>418465</xdr:colOff>
      <xdr:row>19</xdr:row>
      <xdr:rowOff>73901</xdr:rowOff>
    </xdr:to>
    <xdr:pic>
      <xdr:nvPicPr>
        <xdr:cNvPr id="3" name="Picture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899"/>
        <a:stretch>
          <a:fillRect/>
        </a:stretch>
      </xdr:blipFill>
      <xdr:spPr>
        <a:xfrm>
          <a:off x="10887075" y="19050"/>
          <a:ext cx="989330" cy="4119880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0</xdr:row>
      <xdr:rowOff>1</xdr:rowOff>
    </xdr:from>
    <xdr:to>
      <xdr:col>13</xdr:col>
      <xdr:colOff>133350</xdr:colOff>
      <xdr:row>19</xdr:row>
      <xdr:rowOff>74931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rcRect l="32843" r="30229"/>
        <a:stretch>
          <a:fillRect/>
        </a:stretch>
      </xdr:blipFill>
      <xdr:spPr>
        <a:xfrm>
          <a:off x="11807190" y="0"/>
          <a:ext cx="1192530" cy="4140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5807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133350</xdr:colOff>
      <xdr:row>0</xdr:row>
      <xdr:rowOff>19291</xdr:rowOff>
    </xdr:from>
    <xdr:to>
      <xdr:col>11</xdr:col>
      <xdr:colOff>418465</xdr:colOff>
      <xdr:row>19</xdr:row>
      <xdr:rowOff>73901</xdr:rowOff>
    </xdr:to>
    <xdr:pic>
      <xdr:nvPicPr>
        <xdr:cNvPr id="3" name="Picture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899"/>
        <a:stretch>
          <a:fillRect/>
        </a:stretch>
      </xdr:blipFill>
      <xdr:spPr>
        <a:xfrm>
          <a:off x="10887075" y="19050"/>
          <a:ext cx="989330" cy="4119880"/>
        </a:xfrm>
        <a:prstGeom prst="rect">
          <a:avLst/>
        </a:prstGeom>
      </xdr:spPr>
    </xdr:pic>
    <xdr:clientData/>
  </xdr:twoCellAnchor>
  <xdr:twoCellAnchor editAs="oneCell">
    <xdr:from>
      <xdr:col>11</xdr:col>
      <xdr:colOff>349250</xdr:colOff>
      <xdr:row>0</xdr:row>
      <xdr:rowOff>1</xdr:rowOff>
    </xdr:from>
    <xdr:to>
      <xdr:col>13</xdr:col>
      <xdr:colOff>133350</xdr:colOff>
      <xdr:row>19</xdr:row>
      <xdr:rowOff>74931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rcRect l="32843" r="30229"/>
        <a:stretch>
          <a:fillRect/>
        </a:stretch>
      </xdr:blipFill>
      <xdr:spPr>
        <a:xfrm>
          <a:off x="11807190" y="0"/>
          <a:ext cx="1192530" cy="414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--6&#26376;6&#26085;&#27454;&#24335;&#36716;&#25442;\10&#26376;31&#26085;&#32763;&#35793;%204\BG5231%20VALENTINA%20DRESS-MILLY-CHIFFON-REG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esktop\&#26032;&#27454;&#20223;&#37259;&#37240;\BG5231\BG5231%20%20VALENTINA%20DRESS-MILLY-%20CHIFFON-RE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31%20VALENTINA%20DRESS-MILLY-CHIFFON-CURVE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German Boning Construction"/>
      <sheetName val="Boning Application "/>
      <sheetName val="Internal Only Boning"/>
      <sheetName val="Print and Artwork Placement"/>
      <sheetName val="Construction Ref Images 1"/>
      <sheetName val="Construction Ref Images 2"/>
      <sheetName val="Reference Images"/>
      <sheetName val="Fabrics (MATTE SATIN)"/>
      <sheetName val="Fabrics (CHIFFON)"/>
      <sheetName val="Fabrics (KNIT CREPE)"/>
      <sheetName val="Fabrics (ITY)"/>
      <sheetName val="Trims"/>
      <sheetName val="BOM"/>
      <sheetName val="1ST FIT (S) 7-17-24"/>
      <sheetName val="2ND FIT (S) 9.9.24"/>
      <sheetName val="PP 10.15.24"/>
      <sheetName val="SPEC SHEET"/>
      <sheetName val="GRADED SPEC (REG)"/>
      <sheetName val="GRADED SPEC (REG) (2)"/>
      <sheetName val="GRADED SPEC"/>
      <sheetName val="TOP SPECS (1) 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2">
          <cell r="B2" t="str">
            <v>VALENTINA DRESS</v>
          </cell>
        </row>
        <row r="2">
          <cell r="D2" t="str">
            <v>SARAH PUNTER</v>
          </cell>
        </row>
        <row r="3">
          <cell r="B3">
            <v>45426</v>
          </cell>
        </row>
        <row r="3">
          <cell r="D3" t="str">
            <v>DIANE CARD</v>
          </cell>
        </row>
        <row r="4">
          <cell r="B4" t="str">
            <v>SPRING 25</v>
          </cell>
        </row>
        <row r="4">
          <cell r="D4" t="str">
            <v>HANNAH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German Boning Construction"/>
      <sheetName val="Boning Application "/>
      <sheetName val="Internal Only Boning"/>
      <sheetName val="Print and Artwork Placement"/>
      <sheetName val="Construction Ref Images 1"/>
      <sheetName val="Construction Ref Images 2"/>
      <sheetName val="Reference Images"/>
      <sheetName val="Fabrics (MATTE SATIN)"/>
      <sheetName val="Fabrics (CHIFFON)"/>
      <sheetName val="Fabrics (KNIT CREPE)"/>
      <sheetName val="Fabrics (ITY)"/>
      <sheetName val="Trims"/>
      <sheetName val="BOM"/>
      <sheetName val="1ST FIT (S) 7-17-24"/>
      <sheetName val="SPEC SHEET"/>
      <sheetName val="2ND FIT (S) 9.9.24"/>
      <sheetName val="SPEC SHEET (2)"/>
      <sheetName val="PP 10.15.24"/>
      <sheetName val="SPEC SHEET (3)"/>
      <sheetName val="GRADED SPEC (REG)"/>
      <sheetName val="GRADED SPEC (REG) (cm)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R9">
            <v>54</v>
          </cell>
        </row>
        <row r="10">
          <cell r="R10">
            <v>50.25</v>
          </cell>
        </row>
        <row r="12">
          <cell r="R12">
            <v>1</v>
          </cell>
        </row>
        <row r="13">
          <cell r="R13">
            <v>31</v>
          </cell>
        </row>
        <row r="14">
          <cell r="R14">
            <v>10.375</v>
          </cell>
        </row>
        <row r="15">
          <cell r="R15">
            <v>22</v>
          </cell>
        </row>
        <row r="17">
          <cell r="R17">
            <v>16.5</v>
          </cell>
        </row>
        <row r="18">
          <cell r="R18">
            <v>9.5</v>
          </cell>
        </row>
        <row r="19">
          <cell r="R19">
            <v>32</v>
          </cell>
        </row>
        <row r="20">
          <cell r="R20">
            <v>31</v>
          </cell>
        </row>
        <row r="21">
          <cell r="R21">
            <v>37</v>
          </cell>
        </row>
        <row r="23">
          <cell r="R23">
            <v>58</v>
          </cell>
        </row>
        <row r="24">
          <cell r="R24">
            <v>15.5</v>
          </cell>
        </row>
        <row r="25">
          <cell r="R25">
            <v>2.5</v>
          </cell>
        </row>
        <row r="26">
          <cell r="R26">
            <v>0.125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German Boning Construction"/>
      <sheetName val="Boning Application "/>
      <sheetName val="Internal Only Boning"/>
      <sheetName val="Print and Artwork Placement"/>
      <sheetName val="Construction Ref Images 1"/>
      <sheetName val="Construction Ref Images 2"/>
      <sheetName val="Reference Images"/>
      <sheetName val="Fabrics (MATTE SATIN)"/>
      <sheetName val="Fabrics (CHIFFON)"/>
      <sheetName val="Fabrics (KNIT CREPE)"/>
      <sheetName val="Fabrics (ITY)"/>
      <sheetName val="Trims"/>
      <sheetName val="SPEC SHEET"/>
      <sheetName val="1ST FIT (1X) 7-25-24"/>
      <sheetName val="3RD FIT (1X) 9.16.24"/>
      <sheetName val="PP REVIEW 10.28.24"/>
      <sheetName val="GRADED SPEC"/>
      <sheetName val="TOP SPECS (1) "/>
      <sheetName val="GRADED SPEC (CURVE)"/>
      <sheetName val="BOM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B2" t="str">
            <v>VALENTINA DRESS</v>
          </cell>
        </row>
        <row r="2">
          <cell r="D2" t="str">
            <v>SARAH PUNTER</v>
          </cell>
        </row>
        <row r="3">
          <cell r="B3">
            <v>45426</v>
          </cell>
        </row>
        <row r="3">
          <cell r="D3" t="str">
            <v>DIANE CARD</v>
          </cell>
        </row>
        <row r="4">
          <cell r="B4" t="str">
            <v>SPRING 25</v>
          </cell>
        </row>
        <row r="6">
          <cell r="D6" t="str">
            <v>CHIFFON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26"/>
  <sheetViews>
    <sheetView view="pageBreakPreview" zoomScaleNormal="100" topLeftCell="A9" workbookViewId="0">
      <selection activeCell="F29" sqref="F29"/>
    </sheetView>
  </sheetViews>
  <sheetFormatPr defaultColWidth="14.4513274336283" defaultRowHeight="15" customHeight="1"/>
  <cols>
    <col min="1" max="1" width="4.6283185840708" style="90" customWidth="1"/>
    <col min="2" max="2" width="6.66371681415929" style="90" customWidth="1"/>
    <col min="3" max="3" width="15.8672566371681" style="90" customWidth="1"/>
    <col min="4" max="4" width="15" style="90" customWidth="1"/>
    <col min="5" max="5" width="15.4070796460177" style="90" customWidth="1"/>
    <col min="6" max="6" width="31.5398230088496" style="90" customWidth="1"/>
    <col min="7" max="7" width="7.88495575221239" style="90" customWidth="1"/>
    <col min="8" max="8" width="10" style="90" hidden="1" customWidth="1"/>
    <col min="9" max="9" width="8.88495575221239" style="90" customWidth="1"/>
    <col min="10" max="14" width="10" style="90" customWidth="1"/>
    <col min="15" max="15" width="6.45132743362832" style="90" customWidth="1"/>
    <col min="16" max="16" width="9.6283185840708" style="90" customWidth="1"/>
    <col min="17" max="17" width="7.45132743362832" style="90" customWidth="1"/>
    <col min="18" max="18" width="11.4513274336283" style="90" customWidth="1"/>
    <col min="19" max="19" width="32.6283185840708" style="90" customWidth="1"/>
    <col min="20" max="21" width="13.6283185840708" style="90" customWidth="1"/>
    <col min="22" max="16384" width="14.4513274336283" style="90"/>
  </cols>
  <sheetData>
    <row r="1" s="90" customFormat="1" ht="30" customHeight="1" spans="1:21">
      <c r="A1" s="92" t="s">
        <v>0</v>
      </c>
      <c r="B1" s="93"/>
      <c r="C1" s="93"/>
      <c r="D1" s="93"/>
      <c r="E1" s="93"/>
      <c r="F1" s="93"/>
      <c r="G1" s="93"/>
      <c r="H1" s="94"/>
      <c r="I1" s="161"/>
      <c r="J1" s="93"/>
      <c r="K1" s="93"/>
      <c r="L1" s="93"/>
      <c r="M1" s="93"/>
      <c r="N1" s="94"/>
      <c r="O1" s="162"/>
      <c r="P1" s="162"/>
      <c r="Q1" s="162"/>
      <c r="R1" s="162"/>
      <c r="S1" s="160"/>
      <c r="T1" s="160"/>
      <c r="U1" s="160"/>
    </row>
    <row r="2" s="90" customFormat="1" ht="15.75" customHeight="1" spans="1:21">
      <c r="A2" s="95" t="s">
        <v>1</v>
      </c>
      <c r="B2" s="96"/>
      <c r="C2" s="97" t="str">
        <f>'[1]Style Summary Cover Page'!$B$2</f>
        <v>VALENTINA DRESS</v>
      </c>
      <c r="D2" s="98" t="s">
        <v>2</v>
      </c>
      <c r="E2" s="99" t="str" cm="1">
        <f t="array" ref="E2:F2">'[1]Style Summary Cover Page'!$D$2:$E$2</f>
        <v>SARAH PUNTER</v>
      </c>
      <c r="F2" s="100" t="e">
        <v>#REF!</v>
      </c>
      <c r="G2" s="101"/>
      <c r="H2" s="102" t="s">
        <v>3</v>
      </c>
      <c r="I2" s="163"/>
      <c r="J2" s="163"/>
      <c r="K2" s="163"/>
      <c r="L2" s="163"/>
      <c r="M2" s="163"/>
      <c r="N2" s="164"/>
      <c r="O2" s="165"/>
      <c r="P2" s="165"/>
      <c r="Q2" s="165"/>
      <c r="R2" s="165"/>
      <c r="S2" s="160"/>
      <c r="T2" s="160"/>
      <c r="U2" s="160"/>
    </row>
    <row r="3" s="90" customFormat="1" ht="15.75" customHeight="1" spans="1:21">
      <c r="A3" s="103" t="s">
        <v>4</v>
      </c>
      <c r="B3" s="93"/>
      <c r="C3" s="104">
        <f>'[1]Style Summary Cover Page'!$B$3</f>
        <v>45426</v>
      </c>
      <c r="D3" s="105" t="s">
        <v>5</v>
      </c>
      <c r="E3" s="99" t="str" cm="1">
        <f t="array" ref="E3:F3">'[1]Style Summary Cover Page'!$D$3:$E$3</f>
        <v>DIANE CARD</v>
      </c>
      <c r="F3" s="100" t="e">
        <v>#REF!</v>
      </c>
      <c r="G3" s="106"/>
      <c r="H3" s="107"/>
      <c r="I3" s="102"/>
      <c r="J3" s="102"/>
      <c r="K3" s="102"/>
      <c r="L3" s="102"/>
      <c r="M3" s="102"/>
      <c r="N3" s="164"/>
      <c r="O3" s="165"/>
      <c r="P3" s="165"/>
      <c r="Q3" s="165"/>
      <c r="R3" s="165"/>
      <c r="S3" s="160"/>
      <c r="T3" s="160"/>
      <c r="U3" s="160"/>
    </row>
    <row r="4" s="90" customFormat="1" ht="15.75" customHeight="1" spans="1:21">
      <c r="A4" s="103" t="s">
        <v>6</v>
      </c>
      <c r="B4" s="93"/>
      <c r="C4" s="104" t="str">
        <f>'[1]Style Summary Cover Page'!$B$4</f>
        <v>SPRING 25</v>
      </c>
      <c r="D4" s="105" t="s">
        <v>7</v>
      </c>
      <c r="E4" s="99" t="str" cm="1">
        <f t="array" ref="E4:F4">'[1]Style Summary Cover Page'!$D$4:$E$4</f>
        <v>HANNAH</v>
      </c>
      <c r="F4" s="100" t="e">
        <v>#REF!</v>
      </c>
      <c r="G4" s="106"/>
      <c r="H4" s="107"/>
      <c r="I4" s="102"/>
      <c r="J4" s="102"/>
      <c r="K4" s="102"/>
      <c r="L4" s="102"/>
      <c r="M4" s="102"/>
      <c r="N4" s="164"/>
      <c r="O4" s="165"/>
      <c r="P4" s="165"/>
      <c r="Q4" s="165"/>
      <c r="R4" s="165"/>
      <c r="S4" s="160"/>
      <c r="T4" s="160"/>
      <c r="U4" s="160"/>
    </row>
    <row r="5" s="90" customFormat="1" ht="15.75" customHeight="1" spans="1:21">
      <c r="A5" s="103" t="s">
        <v>8</v>
      </c>
      <c r="B5" s="93"/>
      <c r="C5" s="104" t="s">
        <v>9</v>
      </c>
      <c r="D5" s="105" t="s">
        <v>10</v>
      </c>
      <c r="E5" s="99" t="s">
        <v>11</v>
      </c>
      <c r="F5" s="100"/>
      <c r="G5" s="106"/>
      <c r="H5" s="107"/>
      <c r="I5" s="102"/>
      <c r="J5" s="102"/>
      <c r="K5" s="102"/>
      <c r="L5" s="102"/>
      <c r="M5" s="102"/>
      <c r="N5" s="164"/>
      <c r="O5" s="165"/>
      <c r="P5" s="165"/>
      <c r="Q5" s="165"/>
      <c r="R5" s="165"/>
      <c r="S5" s="160"/>
      <c r="T5" s="160"/>
      <c r="U5" s="160"/>
    </row>
    <row r="6" s="90" customFormat="1" ht="15.75" customHeight="1" spans="1:21">
      <c r="A6" s="103" t="s">
        <v>12</v>
      </c>
      <c r="B6" s="93"/>
      <c r="C6" s="108" t="s">
        <v>13</v>
      </c>
      <c r="D6" s="105" t="s">
        <v>14</v>
      </c>
      <c r="E6" s="99" t="s">
        <v>15</v>
      </c>
      <c r="F6" s="100"/>
      <c r="G6" s="106"/>
      <c r="H6" s="109"/>
      <c r="I6" s="166"/>
      <c r="J6" s="166"/>
      <c r="K6" s="166"/>
      <c r="L6" s="166"/>
      <c r="M6" s="166"/>
      <c r="N6" s="167"/>
      <c r="O6" s="165"/>
      <c r="P6" s="165"/>
      <c r="Q6" s="165"/>
      <c r="R6" s="180"/>
      <c r="S6" s="160"/>
      <c r="T6" s="160"/>
      <c r="U6" s="160"/>
    </row>
    <row r="7" s="90" customFormat="1" ht="15.75" customHeight="1" spans="1:21">
      <c r="A7" s="110" t="s">
        <v>16</v>
      </c>
      <c r="B7" s="110"/>
      <c r="C7" s="110"/>
      <c r="D7" s="110"/>
      <c r="E7" s="111"/>
      <c r="F7" s="112"/>
      <c r="G7" s="113" t="s">
        <v>17</v>
      </c>
      <c r="H7" s="113" t="s">
        <v>18</v>
      </c>
      <c r="I7" s="113" t="s">
        <v>19</v>
      </c>
      <c r="J7" s="168" t="s">
        <v>15</v>
      </c>
      <c r="K7" s="169" t="s">
        <v>20</v>
      </c>
      <c r="L7" s="113" t="s">
        <v>21</v>
      </c>
      <c r="M7" s="113" t="s">
        <v>22</v>
      </c>
      <c r="N7" s="113" t="s">
        <v>23</v>
      </c>
      <c r="O7" s="170"/>
      <c r="P7" s="170"/>
      <c r="Q7" s="170"/>
      <c r="R7" s="181"/>
      <c r="S7" s="172"/>
      <c r="T7" s="160"/>
      <c r="U7" s="160"/>
    </row>
    <row r="8" s="90" customFormat="1" ht="13.5" spans="1:21">
      <c r="A8" s="114"/>
      <c r="B8" s="114"/>
      <c r="C8" s="114"/>
      <c r="D8" s="114"/>
      <c r="E8" s="115"/>
      <c r="F8" s="115"/>
      <c r="G8" s="116"/>
      <c r="H8" s="116"/>
      <c r="I8" s="116"/>
      <c r="J8" s="116"/>
      <c r="K8" s="116"/>
      <c r="L8" s="116"/>
      <c r="M8" s="116"/>
      <c r="N8" s="116"/>
      <c r="O8" s="171"/>
      <c r="P8" s="172"/>
      <c r="Q8" s="171"/>
      <c r="R8" s="172"/>
      <c r="S8" s="172"/>
      <c r="T8" s="160"/>
      <c r="U8" s="160"/>
    </row>
    <row r="9" s="90" customFormat="1" ht="15.75" customHeight="1" spans="1:21">
      <c r="A9" s="117" t="s">
        <v>24</v>
      </c>
      <c r="B9" s="118"/>
      <c r="C9" s="118"/>
      <c r="D9" s="118"/>
      <c r="E9" s="119"/>
      <c r="F9" s="120" t="s">
        <v>25</v>
      </c>
      <c r="G9" s="121">
        <v>0.25</v>
      </c>
      <c r="H9" s="122">
        <f>SUM(I9-0.25)</f>
        <v>53.25</v>
      </c>
      <c r="I9" s="186">
        <f>SUM(J9-1/2)</f>
        <v>53.5</v>
      </c>
      <c r="J9" s="187">
        <f>'[2]SPEC SHEET (3)'!R9</f>
        <v>54</v>
      </c>
      <c r="K9" s="186">
        <f>SUM(J9+0.5)</f>
        <v>54.5</v>
      </c>
      <c r="L9" s="186">
        <f>SUM(K9+0.5)</f>
        <v>55</v>
      </c>
      <c r="M9" s="186">
        <f>SUM(L9+0)</f>
        <v>55</v>
      </c>
      <c r="N9" s="186">
        <f>SUM(M9+0)</f>
        <v>55</v>
      </c>
      <c r="O9" s="174"/>
      <c r="P9" s="175"/>
      <c r="Q9" s="174"/>
      <c r="R9" s="174"/>
      <c r="S9" s="182"/>
      <c r="T9" s="160"/>
      <c r="U9" s="160"/>
    </row>
    <row r="10" s="90" customFormat="1" ht="15.75" customHeight="1" spans="1:21">
      <c r="A10" s="123" t="s">
        <v>26</v>
      </c>
      <c r="B10" s="118"/>
      <c r="C10" s="118"/>
      <c r="D10" s="118"/>
      <c r="E10" s="119"/>
      <c r="F10" s="32" t="s">
        <v>27</v>
      </c>
      <c r="G10" s="121">
        <v>0.25</v>
      </c>
      <c r="H10" s="122"/>
      <c r="I10" s="186">
        <f t="shared" ref="I10:I13" si="0">SUM(J10-1/4)</f>
        <v>50</v>
      </c>
      <c r="J10" s="187">
        <f>'[2]SPEC SHEET (3)'!R10</f>
        <v>50.25</v>
      </c>
      <c r="K10" s="186">
        <f t="shared" ref="K10:N10" si="1">SUM(J10+0.25)</f>
        <v>50.5</v>
      </c>
      <c r="L10" s="186">
        <f t="shared" si="1"/>
        <v>50.75</v>
      </c>
      <c r="M10" s="186">
        <f t="shared" si="1"/>
        <v>51</v>
      </c>
      <c r="N10" s="186">
        <f t="shared" si="1"/>
        <v>51.25</v>
      </c>
      <c r="O10" s="174"/>
      <c r="P10" s="175"/>
      <c r="Q10" s="174"/>
      <c r="R10" s="174"/>
      <c r="S10" s="182"/>
      <c r="T10" s="160"/>
      <c r="U10" s="160"/>
    </row>
    <row r="11" s="90" customFormat="1" ht="15.75" customHeight="1" spans="1:21">
      <c r="A11" s="117" t="s">
        <v>28</v>
      </c>
      <c r="B11" s="118"/>
      <c r="C11" s="118"/>
      <c r="D11" s="118"/>
      <c r="E11" s="119"/>
      <c r="F11" s="124" t="s">
        <v>29</v>
      </c>
      <c r="G11" s="121">
        <v>0.25</v>
      </c>
      <c r="H11" s="125">
        <f>SUM(I11-1/4)</f>
        <v>46.5</v>
      </c>
      <c r="I11" s="186">
        <f t="shared" si="0"/>
        <v>46.75</v>
      </c>
      <c r="J11" s="187">
        <v>47</v>
      </c>
      <c r="K11" s="186">
        <f t="shared" ref="K11:N11" si="2">SUM(J11+0.25)</f>
        <v>47.25</v>
      </c>
      <c r="L11" s="186">
        <f t="shared" si="2"/>
        <v>47.5</v>
      </c>
      <c r="M11" s="186">
        <f t="shared" si="2"/>
        <v>47.75</v>
      </c>
      <c r="N11" s="186">
        <f t="shared" si="2"/>
        <v>48</v>
      </c>
      <c r="O11" s="174"/>
      <c r="P11" s="175"/>
      <c r="Q11" s="174"/>
      <c r="R11" s="174"/>
      <c r="S11" s="182"/>
      <c r="T11" s="160"/>
      <c r="U11" s="160"/>
    </row>
    <row r="12" s="90" customFormat="1" ht="15.75" customHeight="1" spans="1:21">
      <c r="A12" s="126" t="s">
        <v>30</v>
      </c>
      <c r="B12" s="127"/>
      <c r="C12" s="127"/>
      <c r="D12" s="127"/>
      <c r="E12" s="128"/>
      <c r="F12" s="32" t="s">
        <v>31</v>
      </c>
      <c r="G12" s="121">
        <v>0.25</v>
      </c>
      <c r="H12" s="129"/>
      <c r="I12" s="188">
        <f>J12</f>
        <v>1</v>
      </c>
      <c r="J12" s="187">
        <f>'[2]SPEC SHEET (3)'!R12</f>
        <v>1</v>
      </c>
      <c r="K12" s="189">
        <f t="shared" ref="K12:N12" si="3">J12</f>
        <v>1</v>
      </c>
      <c r="L12" s="189">
        <f t="shared" si="3"/>
        <v>1</v>
      </c>
      <c r="M12" s="189">
        <f t="shared" si="3"/>
        <v>1</v>
      </c>
      <c r="N12" s="189">
        <f t="shared" si="3"/>
        <v>1</v>
      </c>
      <c r="O12" s="174"/>
      <c r="P12" s="175"/>
      <c r="Q12" s="174"/>
      <c r="R12" s="174"/>
      <c r="S12" s="182"/>
      <c r="T12" s="160"/>
      <c r="U12" s="160"/>
    </row>
    <row r="13" s="90" customFormat="1" ht="15.75" customHeight="1" spans="1:21">
      <c r="A13" s="117" t="s">
        <v>32</v>
      </c>
      <c r="B13" s="118"/>
      <c r="C13" s="118"/>
      <c r="D13" s="118"/>
      <c r="E13" s="119"/>
      <c r="F13" s="130" t="s">
        <v>33</v>
      </c>
      <c r="G13" s="121">
        <v>0.25</v>
      </c>
      <c r="H13" s="122">
        <f>SUM(I13-0.25)</f>
        <v>30.5</v>
      </c>
      <c r="I13" s="186">
        <f t="shared" si="0"/>
        <v>30.75</v>
      </c>
      <c r="J13" s="187">
        <f>'[2]SPEC SHEET (3)'!R13</f>
        <v>31</v>
      </c>
      <c r="K13" s="186">
        <f>SUM(J13+0.25)</f>
        <v>31.25</v>
      </c>
      <c r="L13" s="186">
        <f>SUM(K13+0.25)</f>
        <v>31.5</v>
      </c>
      <c r="M13" s="186">
        <f>SUM(L13+0)</f>
        <v>31.5</v>
      </c>
      <c r="N13" s="186">
        <f>SUM(M13+0)</f>
        <v>31.5</v>
      </c>
      <c r="O13" s="174"/>
      <c r="P13" s="175"/>
      <c r="Q13" s="174"/>
      <c r="R13" s="174"/>
      <c r="S13" s="182"/>
      <c r="T13" s="160"/>
      <c r="U13" s="160"/>
    </row>
    <row r="14" s="90" customFormat="1" ht="31" customHeight="1" spans="1:21">
      <c r="A14" s="131" t="s">
        <v>34</v>
      </c>
      <c r="B14" s="132"/>
      <c r="C14" s="132"/>
      <c r="D14" s="132"/>
      <c r="E14" s="133"/>
      <c r="F14" s="134" t="s">
        <v>35</v>
      </c>
      <c r="G14" s="121">
        <v>0.125</v>
      </c>
      <c r="H14" s="129">
        <f>SUM(I14-0.125)</f>
        <v>10</v>
      </c>
      <c r="I14" s="188">
        <f>SUM(J14-0.25)</f>
        <v>10.125</v>
      </c>
      <c r="J14" s="187">
        <f>'[2]SPEC SHEET (3)'!R14</f>
        <v>10.375</v>
      </c>
      <c r="K14" s="188">
        <f t="shared" ref="K14:N14" si="4">SUM(J14+0.25)</f>
        <v>10.625</v>
      </c>
      <c r="L14" s="188">
        <f t="shared" si="4"/>
        <v>10.875</v>
      </c>
      <c r="M14" s="188">
        <f t="shared" si="4"/>
        <v>11.125</v>
      </c>
      <c r="N14" s="188">
        <f t="shared" si="4"/>
        <v>11.375</v>
      </c>
      <c r="O14" s="174"/>
      <c r="P14" s="175"/>
      <c r="Q14" s="174"/>
      <c r="R14" s="174"/>
      <c r="S14" s="182"/>
      <c r="T14" s="160"/>
      <c r="U14" s="160"/>
    </row>
    <row r="15" s="90" customFormat="1" ht="28" customHeight="1" spans="1:21">
      <c r="A15" s="131" t="s">
        <v>36</v>
      </c>
      <c r="B15" s="132"/>
      <c r="C15" s="132"/>
      <c r="D15" s="132"/>
      <c r="E15" s="133"/>
      <c r="F15" s="135" t="s">
        <v>37</v>
      </c>
      <c r="G15" s="136">
        <v>0.25</v>
      </c>
      <c r="H15" s="137">
        <f t="shared" ref="H15:H23" si="5">SUM(I15-1)</f>
        <v>20.125</v>
      </c>
      <c r="I15" s="190">
        <f>SUM(J15-7/8)</f>
        <v>21.125</v>
      </c>
      <c r="J15" s="187">
        <f>'[2]SPEC SHEET (3)'!R15</f>
        <v>22</v>
      </c>
      <c r="K15" s="190">
        <f t="shared" ref="K15:N15" si="6">SUM(J15+7/8)</f>
        <v>22.875</v>
      </c>
      <c r="L15" s="190">
        <f t="shared" si="6"/>
        <v>23.75</v>
      </c>
      <c r="M15" s="190">
        <f t="shared" si="6"/>
        <v>24.625</v>
      </c>
      <c r="N15" s="190">
        <f t="shared" si="6"/>
        <v>25.5</v>
      </c>
      <c r="O15" s="174"/>
      <c r="P15" s="175"/>
      <c r="Q15" s="174"/>
      <c r="R15" s="174"/>
      <c r="S15" s="182"/>
      <c r="T15" s="160"/>
      <c r="U15" s="160"/>
    </row>
    <row r="16" s="90" customFormat="1" ht="36" customHeight="1" spans="1:21">
      <c r="A16" s="131" t="s">
        <v>38</v>
      </c>
      <c r="B16" s="132"/>
      <c r="C16" s="132"/>
      <c r="D16" s="132"/>
      <c r="E16" s="133"/>
      <c r="F16" s="130" t="s">
        <v>39</v>
      </c>
      <c r="G16" s="121">
        <v>0.125</v>
      </c>
      <c r="H16" s="125">
        <f>SUM(I16-1/4)</f>
        <v>4.5</v>
      </c>
      <c r="I16" s="186">
        <f>SUM(J16-1/4)</f>
        <v>4.75</v>
      </c>
      <c r="J16" s="187">
        <v>5</v>
      </c>
      <c r="K16" s="186">
        <f t="shared" ref="K16:N16" si="7">SUM(J16+0.25)</f>
        <v>5.25</v>
      </c>
      <c r="L16" s="186">
        <f t="shared" si="7"/>
        <v>5.5</v>
      </c>
      <c r="M16" s="186">
        <f t="shared" si="7"/>
        <v>5.75</v>
      </c>
      <c r="N16" s="186">
        <f t="shared" si="7"/>
        <v>6</v>
      </c>
      <c r="O16" s="174"/>
      <c r="P16" s="175"/>
      <c r="Q16" s="174"/>
      <c r="R16" s="174"/>
      <c r="S16" s="182"/>
      <c r="T16" s="160"/>
      <c r="U16" s="160"/>
    </row>
    <row r="17" s="90" customFormat="1" ht="22" customHeight="1" spans="1:21">
      <c r="A17" s="131" t="s">
        <v>40</v>
      </c>
      <c r="B17" s="132"/>
      <c r="C17" s="132"/>
      <c r="D17" s="132"/>
      <c r="E17" s="133"/>
      <c r="F17" s="135" t="s">
        <v>41</v>
      </c>
      <c r="G17" s="138">
        <v>0.125</v>
      </c>
      <c r="H17" s="129"/>
      <c r="I17" s="190">
        <f>SUM(J17-7/8)</f>
        <v>15.625</v>
      </c>
      <c r="J17" s="187">
        <f>'[2]SPEC SHEET (3)'!R17</f>
        <v>16.5</v>
      </c>
      <c r="K17" s="190">
        <f t="shared" ref="K17:N17" si="8">SUM(J17+7/8)</f>
        <v>17.375</v>
      </c>
      <c r="L17" s="190">
        <f>SUM(K17+9/8)</f>
        <v>18.5</v>
      </c>
      <c r="M17" s="190">
        <f t="shared" si="8"/>
        <v>19.375</v>
      </c>
      <c r="N17" s="190">
        <f t="shared" si="8"/>
        <v>20.25</v>
      </c>
      <c r="O17" s="174"/>
      <c r="P17" s="175"/>
      <c r="Q17" s="174"/>
      <c r="R17" s="174"/>
      <c r="S17" s="182"/>
      <c r="T17" s="160"/>
      <c r="U17" s="160"/>
    </row>
    <row r="18" s="90" customFormat="1" ht="21" customHeight="1" spans="1:21">
      <c r="A18" s="139" t="s">
        <v>42</v>
      </c>
      <c r="B18" s="140"/>
      <c r="C18" s="140"/>
      <c r="D18" s="140"/>
      <c r="E18" s="141"/>
      <c r="F18" s="142" t="s">
        <v>43</v>
      </c>
      <c r="G18" s="136">
        <v>0.125</v>
      </c>
      <c r="H18" s="137">
        <f t="shared" si="5"/>
        <v>7.75</v>
      </c>
      <c r="I18" s="190">
        <f>SUM(J18-3/4)</f>
        <v>8.75</v>
      </c>
      <c r="J18" s="187">
        <f>'[2]SPEC SHEET (3)'!R18</f>
        <v>9.5</v>
      </c>
      <c r="K18" s="190">
        <f t="shared" ref="K18:N18" si="9">SUM(J18+3/4)</f>
        <v>10.25</v>
      </c>
      <c r="L18" s="190">
        <f t="shared" si="9"/>
        <v>11</v>
      </c>
      <c r="M18" s="190">
        <f t="shared" si="9"/>
        <v>11.75</v>
      </c>
      <c r="N18" s="190">
        <f t="shared" si="9"/>
        <v>12.5</v>
      </c>
      <c r="O18" s="174"/>
      <c r="P18" s="175"/>
      <c r="Q18" s="174"/>
      <c r="R18" s="174"/>
      <c r="S18" s="182"/>
      <c r="T18" s="160"/>
      <c r="U18" s="160"/>
    </row>
    <row r="19" s="90" customFormat="1" ht="39" customHeight="1" spans="1:21">
      <c r="A19" s="131" t="s">
        <v>44</v>
      </c>
      <c r="B19" s="132"/>
      <c r="C19" s="132"/>
      <c r="D19" s="132"/>
      <c r="E19" s="133"/>
      <c r="F19" s="124" t="s">
        <v>45</v>
      </c>
      <c r="G19" s="143">
        <v>0.125</v>
      </c>
      <c r="H19" s="144"/>
      <c r="I19" s="191">
        <f t="shared" ref="I19:I24" si="10">SUM(J19-2)</f>
        <v>30</v>
      </c>
      <c r="J19" s="187">
        <f>'[2]SPEC SHEET (3)'!R19</f>
        <v>32</v>
      </c>
      <c r="K19" s="192">
        <f t="shared" ref="K19:N19" si="11">SUM(J19+2)</f>
        <v>34</v>
      </c>
      <c r="L19" s="192">
        <f t="shared" ref="L19:L24" si="12">SUM(K19+2.5)</f>
        <v>36.5</v>
      </c>
      <c r="M19" s="192">
        <f t="shared" si="11"/>
        <v>38.5</v>
      </c>
      <c r="N19" s="192">
        <f t="shared" si="11"/>
        <v>40.5</v>
      </c>
      <c r="O19" s="174"/>
      <c r="P19" s="175"/>
      <c r="Q19" s="174"/>
      <c r="R19" s="174"/>
      <c r="S19" s="182"/>
      <c r="T19" s="160"/>
      <c r="U19" s="160"/>
    </row>
    <row r="20" s="90" customFormat="1" ht="32" customHeight="1" spans="1:21">
      <c r="A20" s="139" t="s">
        <v>46</v>
      </c>
      <c r="B20" s="140"/>
      <c r="C20" s="140"/>
      <c r="D20" s="140"/>
      <c r="E20" s="141"/>
      <c r="F20" s="124" t="s">
        <v>47</v>
      </c>
      <c r="G20" s="136">
        <v>0.25</v>
      </c>
      <c r="H20" s="137">
        <f t="shared" si="5"/>
        <v>28</v>
      </c>
      <c r="I20" s="190">
        <f t="shared" si="10"/>
        <v>29</v>
      </c>
      <c r="J20" s="187">
        <f>'[2]SPEC SHEET (3)'!R20</f>
        <v>31</v>
      </c>
      <c r="K20" s="190">
        <f t="shared" ref="K20:N20" si="13">SUM(J20+2)</f>
        <v>33</v>
      </c>
      <c r="L20" s="190">
        <f t="shared" si="12"/>
        <v>35.5</v>
      </c>
      <c r="M20" s="190">
        <f t="shared" si="13"/>
        <v>37.5</v>
      </c>
      <c r="N20" s="190">
        <f t="shared" si="13"/>
        <v>39.5</v>
      </c>
      <c r="O20" s="174"/>
      <c r="P20" s="175"/>
      <c r="Q20" s="174"/>
      <c r="R20" s="174"/>
      <c r="S20" s="182"/>
      <c r="T20" s="160"/>
      <c r="U20" s="160"/>
    </row>
    <row r="21" s="90" customFormat="1" ht="15.75" customHeight="1" spans="1:21">
      <c r="A21" s="139" t="s">
        <v>48</v>
      </c>
      <c r="B21" s="140"/>
      <c r="C21" s="140"/>
      <c r="D21" s="140"/>
      <c r="E21" s="141"/>
      <c r="F21" s="124" t="s">
        <v>49</v>
      </c>
      <c r="G21" s="136">
        <v>0.25</v>
      </c>
      <c r="H21" s="137">
        <f t="shared" si="5"/>
        <v>34</v>
      </c>
      <c r="I21" s="190">
        <f t="shared" si="10"/>
        <v>35</v>
      </c>
      <c r="J21" s="187">
        <f>'[2]SPEC SHEET (3)'!R21</f>
        <v>37</v>
      </c>
      <c r="K21" s="190">
        <f t="shared" ref="K21:N21" si="14">SUM(J21+2)</f>
        <v>39</v>
      </c>
      <c r="L21" s="190">
        <f t="shared" si="12"/>
        <v>41.5</v>
      </c>
      <c r="M21" s="190">
        <f t="shared" si="14"/>
        <v>43.5</v>
      </c>
      <c r="N21" s="190">
        <f t="shared" si="14"/>
        <v>45.5</v>
      </c>
      <c r="O21" s="174"/>
      <c r="P21" s="175"/>
      <c r="Q21" s="174"/>
      <c r="R21" s="174"/>
      <c r="S21" s="182"/>
      <c r="T21" s="160"/>
      <c r="U21" s="160"/>
    </row>
    <row r="22" s="90" customFormat="1" ht="28" customHeight="1" spans="1:21">
      <c r="A22" s="131" t="s">
        <v>50</v>
      </c>
      <c r="B22" s="132"/>
      <c r="C22" s="132"/>
      <c r="D22" s="132"/>
      <c r="E22" s="133"/>
      <c r="F22" s="145" t="s">
        <v>51</v>
      </c>
      <c r="G22" s="136">
        <v>0.25</v>
      </c>
      <c r="H22" s="137">
        <f t="shared" si="5"/>
        <v>56</v>
      </c>
      <c r="I22" s="190">
        <f t="shared" si="10"/>
        <v>57</v>
      </c>
      <c r="J22" s="187">
        <v>59</v>
      </c>
      <c r="K22" s="190">
        <f t="shared" ref="K22:N22" si="15">SUM(J22+2)</f>
        <v>61</v>
      </c>
      <c r="L22" s="190">
        <f t="shared" si="12"/>
        <v>63.5</v>
      </c>
      <c r="M22" s="190">
        <f t="shared" si="15"/>
        <v>65.5</v>
      </c>
      <c r="N22" s="190">
        <f t="shared" si="15"/>
        <v>67.5</v>
      </c>
      <c r="O22" s="174"/>
      <c r="P22" s="175"/>
      <c r="Q22" s="174"/>
      <c r="R22" s="174"/>
      <c r="S22" s="182"/>
      <c r="T22" s="160"/>
      <c r="U22" s="160"/>
    </row>
    <row r="23" s="90" customFormat="1" ht="15.75" customHeight="1" spans="1:21">
      <c r="A23" s="131" t="s">
        <v>52</v>
      </c>
      <c r="B23" s="132"/>
      <c r="C23" s="132"/>
      <c r="D23" s="132"/>
      <c r="E23" s="133"/>
      <c r="F23" s="145" t="s">
        <v>53</v>
      </c>
      <c r="G23" s="136">
        <v>0.5</v>
      </c>
      <c r="H23" s="137">
        <f t="shared" si="5"/>
        <v>55</v>
      </c>
      <c r="I23" s="190">
        <f t="shared" si="10"/>
        <v>56</v>
      </c>
      <c r="J23" s="187">
        <f>'[2]SPEC SHEET (3)'!R23</f>
        <v>58</v>
      </c>
      <c r="K23" s="190">
        <f t="shared" ref="K23:N23" si="16">SUM(J23+2)</f>
        <v>60</v>
      </c>
      <c r="L23" s="190">
        <f t="shared" si="12"/>
        <v>62.5</v>
      </c>
      <c r="M23" s="190">
        <f t="shared" si="16"/>
        <v>64.5</v>
      </c>
      <c r="N23" s="190">
        <f t="shared" si="16"/>
        <v>66.5</v>
      </c>
      <c r="O23" s="174"/>
      <c r="P23" s="175"/>
      <c r="Q23" s="174"/>
      <c r="R23" s="174"/>
      <c r="S23" s="182"/>
      <c r="T23" s="160"/>
      <c r="U23" s="160"/>
    </row>
    <row r="24" s="90" customFormat="1" ht="15.75" customHeight="1" spans="1:21">
      <c r="A24" s="131" t="s">
        <v>54</v>
      </c>
      <c r="B24" s="132"/>
      <c r="C24" s="132"/>
      <c r="D24" s="132"/>
      <c r="E24" s="133"/>
      <c r="F24" s="146" t="s">
        <v>55</v>
      </c>
      <c r="G24" s="147">
        <v>0.5</v>
      </c>
      <c r="H24" s="137"/>
      <c r="I24" s="190">
        <f>SUM(J24-0.25)</f>
        <v>15.25</v>
      </c>
      <c r="J24" s="187">
        <f>'[2]SPEC SHEET (3)'!R24</f>
        <v>15.5</v>
      </c>
      <c r="K24" s="190">
        <f>SUM(J24+0.25)</f>
        <v>15.75</v>
      </c>
      <c r="L24" s="190">
        <f>SUM(K24+0.25)</f>
        <v>16</v>
      </c>
      <c r="M24" s="190">
        <f>SUM(L24+0.25)</f>
        <v>16.25</v>
      </c>
      <c r="N24" s="190">
        <f>SUM(M24+0.25)</f>
        <v>16.5</v>
      </c>
      <c r="O24" s="174"/>
      <c r="P24" s="175"/>
      <c r="Q24" s="174"/>
      <c r="R24" s="174"/>
      <c r="S24" s="182"/>
      <c r="T24" s="160"/>
      <c r="U24" s="160"/>
    </row>
    <row r="25" s="90" customFormat="1" ht="15.75" customHeight="1" spans="1:21">
      <c r="A25" s="131" t="s">
        <v>56</v>
      </c>
      <c r="B25" s="132"/>
      <c r="C25" s="132"/>
      <c r="D25" s="132"/>
      <c r="E25" s="133"/>
      <c r="F25" s="146" t="s">
        <v>57</v>
      </c>
      <c r="G25" s="147"/>
      <c r="H25" s="137"/>
      <c r="I25" s="190">
        <v>0.25</v>
      </c>
      <c r="J25" s="190">
        <v>0.25</v>
      </c>
      <c r="K25" s="190">
        <v>0.25</v>
      </c>
      <c r="L25" s="190">
        <v>0.25</v>
      </c>
      <c r="M25" s="190">
        <v>0.25</v>
      </c>
      <c r="N25" s="190">
        <v>0.25</v>
      </c>
      <c r="O25" s="174"/>
      <c r="P25" s="175"/>
      <c r="Q25" s="174"/>
      <c r="R25" s="174"/>
      <c r="S25" s="182"/>
      <c r="T25" s="160"/>
      <c r="U25" s="160"/>
    </row>
    <row r="26" s="90" customFormat="1" ht="27" customHeight="1" spans="1:21">
      <c r="A26" s="139" t="s">
        <v>58</v>
      </c>
      <c r="B26" s="140"/>
      <c r="C26" s="140"/>
      <c r="D26" s="140"/>
      <c r="E26" s="141"/>
      <c r="F26" s="146" t="s">
        <v>59</v>
      </c>
      <c r="G26" s="121">
        <v>0</v>
      </c>
      <c r="H26" s="129">
        <f>SUM(I26-0.125)</f>
        <v>2.375</v>
      </c>
      <c r="I26" s="188">
        <f t="shared" ref="I26:I28" si="17">J26</f>
        <v>2.5</v>
      </c>
      <c r="J26" s="187">
        <f>'[2]SPEC SHEET (3)'!R25</f>
        <v>2.5</v>
      </c>
      <c r="K26" s="188">
        <f t="shared" ref="K26:N26" si="18">J26</f>
        <v>2.5</v>
      </c>
      <c r="L26" s="188">
        <f t="shared" si="18"/>
        <v>2.5</v>
      </c>
      <c r="M26" s="188">
        <f t="shared" si="18"/>
        <v>2.5</v>
      </c>
      <c r="N26" s="188">
        <f t="shared" si="18"/>
        <v>2.5</v>
      </c>
      <c r="O26" s="174"/>
      <c r="P26" s="175"/>
      <c r="Q26" s="174"/>
      <c r="R26" s="174"/>
      <c r="S26" s="182"/>
      <c r="T26" s="160"/>
      <c r="U26" s="160"/>
    </row>
    <row r="27" s="90" customFormat="1" ht="15.75" customHeight="1" spans="1:21">
      <c r="A27" s="139" t="s">
        <v>60</v>
      </c>
      <c r="B27" s="140"/>
      <c r="C27" s="140"/>
      <c r="D27" s="140"/>
      <c r="E27" s="141"/>
      <c r="F27" s="146" t="s">
        <v>57</v>
      </c>
      <c r="G27" s="121">
        <v>0.125</v>
      </c>
      <c r="H27" s="137">
        <f>I27</f>
        <v>0.125</v>
      </c>
      <c r="I27" s="190">
        <f t="shared" si="17"/>
        <v>0.125</v>
      </c>
      <c r="J27" s="187">
        <f>'[2]SPEC SHEET (3)'!R26</f>
        <v>0.125</v>
      </c>
      <c r="K27" s="190">
        <f t="shared" ref="K27:N27" si="19">J27</f>
        <v>0.125</v>
      </c>
      <c r="L27" s="190">
        <f t="shared" si="19"/>
        <v>0.125</v>
      </c>
      <c r="M27" s="190">
        <f t="shared" si="19"/>
        <v>0.125</v>
      </c>
      <c r="N27" s="190">
        <f t="shared" si="19"/>
        <v>0.125</v>
      </c>
      <c r="O27" s="174"/>
      <c r="P27" s="175"/>
      <c r="Q27" s="174"/>
      <c r="R27" s="174"/>
      <c r="S27" s="182"/>
      <c r="T27" s="160"/>
      <c r="U27" s="160"/>
    </row>
    <row r="28" s="90" customFormat="1" ht="15.75" customHeight="1" spans="1:21">
      <c r="A28" s="148" t="s">
        <v>61</v>
      </c>
      <c r="B28" s="149"/>
      <c r="C28" s="149"/>
      <c r="D28" s="149"/>
      <c r="E28" s="150"/>
      <c r="F28" s="151" t="s">
        <v>62</v>
      </c>
      <c r="G28" s="152">
        <v>0.125</v>
      </c>
      <c r="H28" s="153"/>
      <c r="I28" s="193">
        <f t="shared" si="17"/>
        <v>0.125</v>
      </c>
      <c r="J28" s="194">
        <v>0.125</v>
      </c>
      <c r="K28" s="193">
        <f t="shared" ref="K28:N28" si="20">J28</f>
        <v>0.125</v>
      </c>
      <c r="L28" s="193">
        <f t="shared" si="20"/>
        <v>0.125</v>
      </c>
      <c r="M28" s="193">
        <f t="shared" si="20"/>
        <v>0.125</v>
      </c>
      <c r="N28" s="193">
        <f t="shared" si="20"/>
        <v>0.125</v>
      </c>
      <c r="O28" s="174"/>
      <c r="P28" s="175"/>
      <c r="Q28" s="174"/>
      <c r="R28" s="174"/>
      <c r="S28" s="182"/>
      <c r="T28" s="160"/>
      <c r="U28" s="160"/>
    </row>
    <row r="29" s="90" customFormat="1" ht="15.75" customHeight="1" spans="1:21">
      <c r="A29" s="154" t="s">
        <v>63</v>
      </c>
      <c r="B29" s="155"/>
      <c r="C29" s="155"/>
      <c r="D29" s="156"/>
      <c r="E29" s="157"/>
      <c r="F29" s="158" t="s">
        <v>64</v>
      </c>
      <c r="G29" s="159"/>
      <c r="H29" s="159"/>
      <c r="I29" s="188">
        <v>12.5</v>
      </c>
      <c r="J29" s="187">
        <v>12.5</v>
      </c>
      <c r="K29" s="188">
        <f>J29+0.5</f>
        <v>13</v>
      </c>
      <c r="L29" s="188">
        <f>K29</f>
        <v>13</v>
      </c>
      <c r="M29" s="188">
        <f>L29+0.5</f>
        <v>13.5</v>
      </c>
      <c r="N29" s="188">
        <f>M29</f>
        <v>13.5</v>
      </c>
      <c r="O29" s="174"/>
      <c r="P29" s="176"/>
      <c r="Q29" s="174"/>
      <c r="R29" s="174"/>
      <c r="S29" s="182"/>
      <c r="T29" s="160"/>
      <c r="U29" s="160"/>
    </row>
    <row r="30" s="90" customFormat="1" ht="15.75" customHeight="1" spans="1:2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77"/>
      <c r="P30" s="177"/>
      <c r="Q30" s="177"/>
      <c r="R30" s="177"/>
      <c r="S30" s="177"/>
      <c r="T30" s="160"/>
      <c r="U30" s="160"/>
    </row>
    <row r="31" s="90" customFormat="1" ht="13.5" spans="1:2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77"/>
      <c r="P31" s="177"/>
      <c r="Q31" s="177"/>
      <c r="R31" s="177"/>
      <c r="S31" s="177"/>
      <c r="T31" s="160"/>
      <c r="U31" s="160"/>
    </row>
    <row r="32" s="90" customFormat="1" ht="13.5" spans="1:2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</row>
    <row r="33" s="90" customFormat="1" ht="13.5" spans="1:2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</row>
    <row r="34" s="90" customFormat="1" ht="15.75" customHeight="1" spans="1:2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74"/>
      <c r="P34" s="176"/>
      <c r="Q34" s="174"/>
      <c r="R34" s="174"/>
      <c r="S34" s="182"/>
      <c r="T34" s="160"/>
      <c r="U34" s="160"/>
    </row>
    <row r="35" s="91" customFormat="1" ht="15.75" customHeight="1" spans="1:2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78"/>
      <c r="P35" s="179"/>
      <c r="Q35" s="178"/>
      <c r="R35" s="178"/>
      <c r="S35" s="183"/>
      <c r="T35" s="184"/>
      <c r="U35" s="184"/>
    </row>
    <row r="36" s="90" customFormat="1" ht="15.75" customHeight="1" spans="1:2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</row>
    <row r="37" s="90" customFormat="1" ht="15.75" customHeight="1" spans="1:2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</row>
    <row r="38" s="90" customFormat="1" ht="15.75" customHeight="1" spans="1:2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</row>
    <row r="39" s="90" customFormat="1" ht="15.75" customHeight="1" spans="1:2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</row>
    <row r="40" s="90" customFormat="1" ht="15.75" customHeight="1" spans="1:2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</row>
    <row r="41" s="90" customFormat="1" ht="15.75" customHeight="1" spans="1:2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</row>
    <row r="42" s="90" customFormat="1" ht="15.75" customHeight="1" spans="1:2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</row>
    <row r="43" s="90" customFormat="1" ht="15.75" customHeight="1" spans="1:2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</row>
    <row r="44" s="90" customFormat="1" ht="15.75" customHeight="1" spans="1:2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</row>
    <row r="45" s="90" customFormat="1" ht="15.75" customHeight="1" spans="1:2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</row>
    <row r="46" s="90" customFormat="1" ht="15.75" customHeight="1" spans="1:2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</row>
    <row r="47" s="90" customFormat="1" ht="15.75" customHeight="1" spans="1:2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</row>
    <row r="48" s="90" customFormat="1" ht="15.75" customHeight="1" spans="1:2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</row>
    <row r="49" s="90" customFormat="1" ht="15.75" customHeight="1" spans="1:2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</row>
    <row r="50" s="90" customFormat="1" ht="15.75" customHeight="1" spans="1:2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</row>
    <row r="51" s="90" customFormat="1" ht="15.75" customHeight="1" spans="1:2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</row>
    <row r="52" s="90" customFormat="1" ht="15.75" customHeight="1" spans="1:2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</row>
    <row r="53" s="90" customFormat="1" ht="15.75" customHeight="1" spans="1:2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</row>
    <row r="54" s="90" customFormat="1" ht="15.75" customHeight="1" spans="1:2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</row>
    <row r="55" s="90" customFormat="1" ht="15.75" customHeight="1" spans="1:2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</row>
    <row r="56" s="90" customFormat="1" ht="15.75" customHeight="1" spans="1:2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</row>
    <row r="57" s="90" customFormat="1" ht="15.75" customHeight="1" spans="1:2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</row>
    <row r="58" s="90" customFormat="1" ht="15.75" customHeight="1" spans="1:2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</row>
    <row r="59" s="90" customFormat="1" ht="15.75" customHeight="1" spans="1:2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</row>
    <row r="60" s="90" customFormat="1" ht="15.75" customHeight="1" spans="1:2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</row>
    <row r="61" s="90" customFormat="1" ht="15.75" customHeight="1" spans="1:2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</row>
    <row r="62" s="90" customFormat="1" ht="15.75" customHeight="1" spans="1:2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</row>
    <row r="63" s="90" customFormat="1" ht="15.75" customHeight="1" spans="1:2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</row>
    <row r="64" s="90" customFormat="1" ht="15.75" customHeight="1" spans="1:2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</row>
    <row r="65" s="90" customFormat="1" ht="15.75" customHeight="1" spans="1:2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</row>
    <row r="66" s="90" customFormat="1" ht="15.75" customHeight="1" spans="1:2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</row>
    <row r="67" s="90" customFormat="1" ht="15.75" customHeight="1" spans="1:2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</row>
    <row r="68" s="90" customFormat="1" ht="15.75" customHeight="1" spans="1:2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</row>
    <row r="69" s="90" customFormat="1" ht="15.75" customHeight="1" spans="1:2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</row>
    <row r="70" s="90" customFormat="1" ht="15.75" customHeight="1" spans="1:2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</row>
    <row r="71" s="90" customFormat="1" ht="15.75" customHeight="1" spans="1:2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</row>
    <row r="72" s="90" customFormat="1" ht="15.75" customHeight="1" spans="1:2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</row>
    <row r="73" s="90" customFormat="1" ht="15.75" customHeight="1" spans="1:2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</row>
    <row r="74" s="90" customFormat="1" ht="15.75" customHeight="1" spans="1:2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</row>
    <row r="75" s="90" customFormat="1" ht="15.75" customHeight="1" spans="1:2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</row>
    <row r="76" s="90" customFormat="1" ht="15.75" customHeight="1" spans="1:2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</row>
    <row r="77" s="90" customFormat="1" ht="15.75" customHeight="1" spans="1:2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</row>
    <row r="78" s="90" customFormat="1" ht="15.75" customHeight="1" spans="1:2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</row>
    <row r="79" s="90" customFormat="1" ht="15.75" customHeight="1" spans="1:2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</row>
    <row r="80" s="90" customFormat="1" ht="15.75" customHeight="1" spans="1:2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</row>
    <row r="81" s="90" customFormat="1" ht="15.75" customHeight="1" spans="1:2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</row>
    <row r="82" s="90" customFormat="1" ht="15.75" customHeight="1" spans="1:2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</row>
    <row r="83" s="90" customFormat="1" ht="15.75" customHeight="1" spans="1:2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</row>
    <row r="84" s="90" customFormat="1" ht="15.75" customHeight="1" spans="1:2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="90" customFormat="1" ht="15.75" customHeight="1" spans="1:2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</row>
    <row r="86" s="90" customFormat="1" ht="15.75" customHeight="1" spans="1:2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</row>
    <row r="87" s="90" customFormat="1" ht="15.75" customHeight="1" spans="1:2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</row>
    <row r="88" s="90" customFormat="1" ht="15.75" customHeight="1" spans="1:2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</row>
    <row r="89" s="90" customFormat="1" ht="15.75" customHeight="1" spans="1:2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</row>
    <row r="90" s="90" customFormat="1" ht="15.75" customHeight="1" spans="1:2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</row>
    <row r="91" s="90" customFormat="1" ht="15.75" customHeight="1" spans="1:2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</row>
    <row r="92" s="90" customFormat="1" ht="15.75" customHeight="1" spans="1:2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</row>
    <row r="93" s="90" customFormat="1" ht="15.75" customHeight="1" spans="1:2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</row>
    <row r="94" s="90" customFormat="1" ht="15.75" customHeight="1" spans="1:2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</row>
    <row r="95" s="90" customFormat="1" ht="15.75" customHeight="1" spans="1:2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</row>
    <row r="96" s="90" customFormat="1" ht="15.75" customHeight="1" spans="1:2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</row>
    <row r="97" s="90" customFormat="1" ht="15.75" customHeight="1" spans="1:2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</row>
    <row r="98" s="90" customFormat="1" ht="15.75" customHeight="1" spans="1:2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</row>
    <row r="99" s="90" customFormat="1" ht="15.75" customHeight="1" spans="1:2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</row>
    <row r="100" s="90" customFormat="1" ht="15.75" customHeight="1" spans="1:2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</row>
    <row r="101" s="90" customFormat="1" ht="15.75" customHeight="1" spans="1:2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</row>
    <row r="102" s="90" customFormat="1" ht="15.75" customHeight="1" spans="1:2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</row>
    <row r="103" s="90" customFormat="1" ht="15.75" customHeight="1" spans="1:2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</row>
    <row r="104" s="90" customFormat="1" ht="15.75" customHeight="1" spans="1:2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</row>
    <row r="105" s="90" customFormat="1" ht="15.75" customHeight="1" spans="1:2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</row>
    <row r="106" s="90" customFormat="1" ht="15.75" customHeight="1" spans="1:2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</row>
    <row r="107" s="90" customFormat="1" ht="15.75" customHeight="1" spans="1:2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</row>
    <row r="108" s="90" customFormat="1" ht="15.75" customHeight="1" spans="1:2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</row>
    <row r="109" s="90" customFormat="1" ht="15.75" customHeight="1" spans="1:2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</row>
    <row r="110" s="90" customFormat="1" ht="15.75" customHeight="1" spans="1:2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</row>
    <row r="111" s="90" customFormat="1" ht="15.75" customHeight="1" spans="1:2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</row>
    <row r="112" s="90" customFormat="1" ht="15.75" customHeight="1" spans="1:2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</row>
    <row r="113" s="90" customFormat="1" ht="15.75" customHeight="1" spans="1:2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</row>
    <row r="114" s="90" customFormat="1" ht="15.75" customHeight="1" spans="1:2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</row>
    <row r="115" s="90" customFormat="1" ht="15.75" customHeight="1" spans="1:2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</row>
    <row r="116" s="90" customFormat="1" ht="15.75" customHeight="1" spans="1:2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</row>
    <row r="117" s="90" customFormat="1" ht="15.75" customHeight="1" spans="1:2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</row>
    <row r="118" s="90" customFormat="1" ht="15.75" customHeight="1" spans="1:2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</row>
    <row r="119" s="90" customFormat="1" ht="15.75" customHeight="1" spans="1:2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</row>
    <row r="120" s="90" customFormat="1" ht="15.75" customHeight="1" spans="1:2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</row>
    <row r="121" s="90" customFormat="1" ht="15.75" customHeight="1" spans="1:2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</row>
    <row r="122" s="90" customFormat="1" ht="15.75" customHeight="1" spans="1:2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</row>
    <row r="123" s="90" customFormat="1" ht="15.75" customHeight="1" spans="1:2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</row>
    <row r="124" s="90" customFormat="1" ht="15.75" customHeight="1" spans="1:2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</row>
    <row r="125" s="90" customFormat="1" ht="15.75" customHeight="1" spans="1:2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</row>
    <row r="126" s="90" customFormat="1" ht="15.75" customHeight="1" spans="1:2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</row>
    <row r="127" s="90" customFormat="1" ht="15.75" customHeight="1" spans="1:2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</row>
    <row r="128" s="90" customFormat="1" ht="15.75" customHeight="1" spans="1:2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</row>
    <row r="129" s="90" customFormat="1" ht="15.75" customHeight="1" spans="1:2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</row>
    <row r="130" s="90" customFormat="1" ht="15.75" customHeight="1" spans="1:2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</row>
    <row r="131" s="90" customFormat="1" ht="15.75" customHeight="1" spans="1:2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</row>
    <row r="132" s="90" customFormat="1" ht="15.75" customHeight="1" spans="1:2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</row>
    <row r="133" s="90" customFormat="1" ht="15.75" customHeight="1" spans="1:2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</row>
    <row r="134" s="90" customFormat="1" ht="15.75" customHeight="1" spans="1:2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</row>
    <row r="135" s="90" customFormat="1" ht="15.75" customHeight="1" spans="1:2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</row>
    <row r="136" s="90" customFormat="1" ht="15.75" customHeight="1" spans="1:2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</row>
    <row r="137" s="90" customFormat="1" ht="15.75" customHeight="1" spans="1:2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</row>
    <row r="138" s="90" customFormat="1" ht="15.75" customHeight="1" spans="1:2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</row>
    <row r="139" s="90" customFormat="1" ht="15.75" customHeight="1" spans="1:2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</row>
    <row r="140" s="90" customFormat="1" ht="15.75" customHeight="1" spans="1:2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</row>
    <row r="141" s="90" customFormat="1" ht="15.75" customHeight="1" spans="1:2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</row>
    <row r="142" s="90" customFormat="1" ht="15.75" customHeight="1" spans="1:2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</row>
    <row r="143" s="90" customFormat="1" ht="15.75" customHeight="1" spans="1:2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</row>
    <row r="144" s="90" customFormat="1" ht="15.75" customHeight="1" spans="1:2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</row>
    <row r="145" s="90" customFormat="1" ht="15.75" customHeight="1" spans="1:2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</row>
    <row r="146" s="90" customFormat="1" ht="15.75" customHeight="1" spans="1:2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</row>
    <row r="147" s="90" customFormat="1" ht="15.75" customHeight="1" spans="1:2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</row>
    <row r="148" s="90" customFormat="1" ht="15.75" customHeight="1" spans="1:2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</row>
    <row r="149" s="90" customFormat="1" ht="15.75" customHeight="1" spans="1:2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</row>
    <row r="150" s="90" customFormat="1" ht="15.75" customHeight="1" spans="1:2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</row>
    <row r="151" s="90" customFormat="1" ht="15.75" customHeight="1" spans="1:2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</row>
    <row r="152" s="90" customFormat="1" ht="15.75" customHeight="1" spans="1:2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</row>
    <row r="153" s="90" customFormat="1" ht="15.75" customHeight="1" spans="1:2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</row>
    <row r="154" s="90" customFormat="1" ht="15.75" customHeight="1" spans="1:2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</row>
    <row r="155" s="90" customFormat="1" ht="15.75" customHeight="1" spans="1:2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</row>
    <row r="156" s="90" customFormat="1" ht="15.75" customHeight="1" spans="1:2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</row>
    <row r="157" s="90" customFormat="1" ht="15.75" customHeight="1" spans="1:2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</row>
    <row r="158" s="90" customFormat="1" ht="15.75" customHeight="1" spans="1:2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</row>
    <row r="159" s="90" customFormat="1" ht="15.75" customHeight="1" spans="1:2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</row>
    <row r="160" s="90" customFormat="1" ht="15.75" customHeight="1" spans="1:2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</row>
    <row r="161" s="90" customFormat="1" ht="15.75" customHeight="1" spans="1:2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</row>
    <row r="162" s="90" customFormat="1" ht="15.75" customHeight="1" spans="1:2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</row>
    <row r="163" s="90" customFormat="1" ht="15.75" customHeight="1" spans="1:2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</row>
    <row r="164" s="90" customFormat="1" ht="15.75" customHeight="1" spans="1:2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</row>
    <row r="165" s="90" customFormat="1" ht="15.75" customHeight="1" spans="1:2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</row>
    <row r="166" s="90" customFormat="1" ht="15.75" customHeight="1" spans="1:2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</row>
    <row r="167" s="90" customFormat="1" ht="15.75" customHeight="1" spans="1:2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</row>
    <row r="168" s="90" customFormat="1" ht="15.75" customHeight="1" spans="1:2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</row>
    <row r="169" s="90" customFormat="1" ht="15.75" customHeight="1" spans="1:2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</row>
    <row r="170" s="90" customFormat="1" ht="15.75" customHeight="1" spans="1:2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</row>
    <row r="171" s="90" customFormat="1" ht="15.75" customHeight="1" spans="1:2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</row>
    <row r="172" s="90" customFormat="1" ht="15.75" customHeight="1" spans="1:2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</row>
    <row r="173" s="90" customFormat="1" ht="15.75" customHeight="1" spans="1:2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</row>
    <row r="174" s="90" customFormat="1" ht="15.75" customHeight="1" spans="1:2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</row>
    <row r="175" s="90" customFormat="1" ht="15.75" customHeight="1" spans="1:2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</row>
    <row r="176" s="90" customFormat="1" ht="15.75" customHeight="1" spans="1:2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</row>
    <row r="177" s="90" customFormat="1" ht="15.75" customHeight="1" spans="1:2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</row>
    <row r="178" s="90" customFormat="1" ht="15.75" customHeight="1" spans="1:2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</row>
    <row r="179" s="90" customFormat="1" ht="15.75" customHeight="1" spans="1:2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</row>
    <row r="180" s="90" customFormat="1" ht="15.75" customHeight="1" spans="1:2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</row>
    <row r="181" s="90" customFormat="1" ht="15.75" customHeight="1" spans="1:2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</row>
    <row r="182" s="90" customFormat="1" ht="15.75" customHeight="1" spans="1:2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</row>
    <row r="183" s="90" customFormat="1" ht="15.75" customHeight="1" spans="1:2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</row>
    <row r="184" s="90" customFormat="1" ht="15.75" customHeight="1" spans="1:2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</row>
    <row r="185" s="90" customFormat="1" ht="15.75" customHeight="1" spans="1:2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</row>
    <row r="186" s="90" customFormat="1" ht="15.75" customHeight="1" spans="1:2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</row>
    <row r="187" s="90" customFormat="1" ht="15.75" customHeight="1" spans="1:2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</row>
    <row r="188" s="90" customFormat="1" ht="15.75" customHeight="1" spans="1:2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</row>
    <row r="189" s="90" customFormat="1" ht="15.75" customHeight="1" spans="1:2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</row>
    <row r="190" s="90" customFormat="1" ht="15.75" customHeight="1" spans="1:2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</row>
    <row r="191" s="90" customFormat="1" ht="15.75" customHeight="1" spans="1:2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</row>
    <row r="192" s="90" customFormat="1" ht="15.75" customHeight="1" spans="1:2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</row>
    <row r="193" s="90" customFormat="1" ht="15.75" customHeight="1" spans="1:2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</row>
    <row r="194" s="90" customFormat="1" ht="15.75" customHeight="1" spans="1:2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</row>
    <row r="195" s="90" customFormat="1" ht="15.75" customHeight="1" spans="1:2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</row>
    <row r="196" s="90" customFormat="1" ht="15.75" customHeight="1" spans="1:2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</row>
    <row r="197" s="90" customFormat="1" ht="15.75" customHeight="1" spans="1:2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</row>
    <row r="198" s="90" customFormat="1" ht="15.75" customHeight="1" spans="1:2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</row>
    <row r="199" s="90" customFormat="1" ht="15.75" customHeight="1" spans="1:2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</row>
    <row r="200" s="90" customFormat="1" ht="15.75" customHeight="1" spans="1:2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</row>
    <row r="201" s="90" customFormat="1" ht="15.75" customHeight="1" spans="1:2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</row>
    <row r="202" s="90" customFormat="1" ht="15.75" customHeight="1" spans="1:2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</row>
    <row r="203" s="90" customFormat="1" ht="15.75" customHeight="1" spans="1:2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</row>
    <row r="204" s="90" customFormat="1" ht="15.75" customHeight="1" spans="1:2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</row>
    <row r="205" s="90" customFormat="1" ht="15.75" customHeight="1" spans="1:2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</row>
    <row r="206" s="90" customFormat="1" ht="15.75" customHeight="1" spans="1:2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</row>
    <row r="207" s="90" customFormat="1" ht="15.75" customHeight="1" spans="1:2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</row>
    <row r="208" s="90" customFormat="1" ht="15.75" customHeight="1" spans="1:2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</row>
    <row r="209" s="90" customFormat="1" ht="15.75" customHeight="1" spans="1:2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</row>
    <row r="210" s="90" customFormat="1" ht="15.75" customHeight="1" spans="1:2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</row>
    <row r="211" s="90" customFormat="1" ht="15.75" customHeight="1" spans="1:2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</row>
    <row r="212" s="90" customFormat="1" ht="15.75" customHeight="1" spans="1:2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</row>
    <row r="213" s="90" customFormat="1" ht="15.75" customHeight="1" spans="1:2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</row>
    <row r="214" s="90" customFormat="1" ht="15.75" customHeight="1" spans="1:2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</row>
    <row r="215" s="90" customFormat="1" ht="15.75" customHeight="1" spans="1:2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</row>
    <row r="216" s="90" customFormat="1" ht="15.75" customHeight="1" spans="1:2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</row>
    <row r="217" s="90" customFormat="1" ht="15.75" customHeight="1" spans="1:2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</row>
    <row r="218" s="90" customFormat="1" ht="15.75" customHeight="1" spans="1:2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</row>
    <row r="219" s="90" customFormat="1" ht="15.75" customHeight="1" spans="1:2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</row>
    <row r="220" s="90" customFormat="1" ht="15.75" customHeight="1" spans="1:2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</row>
    <row r="221" s="90" customFormat="1" ht="15.75" customHeight="1" spans="1:2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</row>
    <row r="222" s="90" customFormat="1" ht="15.75" customHeight="1" spans="1:2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</row>
    <row r="223" s="90" customFormat="1" ht="15.75" customHeight="1" spans="1:2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</row>
    <row r="224" s="90" customFormat="1" ht="15.75" customHeight="1" spans="1:2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</row>
    <row r="225" s="90" customFormat="1" ht="15.75" customHeight="1" spans="1:2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</row>
    <row r="226" s="90" customFormat="1" ht="15.75" customHeight="1" spans="1:21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60"/>
      <c r="P226" s="160"/>
      <c r="Q226" s="160"/>
      <c r="R226" s="160"/>
      <c r="S226" s="160"/>
      <c r="T226" s="160"/>
      <c r="U226" s="160"/>
    </row>
    <row r="227" s="90" customFormat="1" ht="15.75" customHeight="1" spans="1:21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60"/>
      <c r="P227" s="160"/>
      <c r="Q227" s="160"/>
      <c r="R227" s="160"/>
      <c r="S227" s="160"/>
      <c r="T227" s="160"/>
      <c r="U227" s="160"/>
    </row>
    <row r="228" s="90" customFormat="1" ht="15.75" customHeight="1" spans="1:21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60"/>
      <c r="P228" s="160"/>
      <c r="Q228" s="160"/>
      <c r="R228" s="160"/>
      <c r="S228" s="160"/>
      <c r="T228" s="160"/>
      <c r="U228" s="160"/>
    </row>
    <row r="229" s="90" customFormat="1" ht="15.75" customHeight="1" spans="1:21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60"/>
      <c r="P229" s="160"/>
      <c r="Q229" s="160"/>
      <c r="R229" s="160"/>
      <c r="S229" s="160"/>
      <c r="T229" s="160"/>
      <c r="U229" s="160"/>
    </row>
    <row r="230" s="90" customFormat="1" ht="15.75" customHeight="1" spans="1:21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60"/>
      <c r="P230" s="160"/>
      <c r="Q230" s="160"/>
      <c r="R230" s="160"/>
      <c r="S230" s="160"/>
      <c r="T230" s="160"/>
      <c r="U230" s="160"/>
    </row>
    <row r="231" s="90" customFormat="1" ht="15.75" customHeight="1" spans="1:21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60"/>
      <c r="P231" s="160"/>
      <c r="Q231" s="160"/>
      <c r="R231" s="160"/>
      <c r="S231" s="160"/>
      <c r="T231" s="160"/>
      <c r="U231" s="160"/>
    </row>
    <row r="232" s="90" customFormat="1" ht="15.75" customHeight="1" spans="1:21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60"/>
      <c r="P232" s="160"/>
      <c r="Q232" s="160"/>
      <c r="R232" s="160"/>
      <c r="S232" s="160"/>
      <c r="T232" s="160"/>
      <c r="U232" s="160"/>
    </row>
    <row r="233" s="90" customFormat="1" ht="15.75" customHeight="1" spans="1:21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</row>
    <row r="234" s="90" customFormat="1" ht="15.75" customHeight="1" spans="1:21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</row>
    <row r="235" s="90" customFormat="1" ht="15.75" customHeight="1" spans="1:21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</row>
    <row r="236" s="90" customFormat="1" ht="15.75" customHeight="1" spans="1:21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</row>
    <row r="237" s="90" customFormat="1" ht="15.75" customHeight="1" spans="1:21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</row>
    <row r="238" s="90" customFormat="1" ht="15.75" customHeight="1" spans="1:21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</row>
    <row r="239" s="90" customFormat="1" ht="15.75" customHeight="1" spans="1:21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</row>
    <row r="240" s="90" customFormat="1" ht="15.75" customHeight="1" spans="1:21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</row>
    <row r="241" s="90" customFormat="1" ht="15.75" customHeight="1" spans="1:21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</row>
    <row r="242" s="90" customFormat="1" ht="15.75" customHeight="1" spans="1:21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</row>
    <row r="243" s="90" customFormat="1" ht="15.75" customHeight="1" spans="1:21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</row>
    <row r="244" s="90" customFormat="1" ht="15.75" customHeight="1" spans="1:21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</row>
    <row r="245" s="90" customFormat="1" ht="15.75" customHeight="1" spans="1:21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</row>
    <row r="246" s="90" customFormat="1" ht="15.75" customHeight="1" spans="1:21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</row>
    <row r="247" s="90" customFormat="1" ht="15.75" customHeight="1" spans="1:2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</row>
    <row r="248" s="90" customFormat="1" ht="15.75" customHeight="1" spans="1:21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</row>
    <row r="249" s="90" customFormat="1" ht="15.75" customHeight="1" spans="1:21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</row>
    <row r="250" s="90" customFormat="1" ht="15.75" customHeight="1" spans="1:21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</row>
    <row r="251" s="90" customFormat="1" ht="15.75" customHeight="1" spans="1:21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</row>
    <row r="252" s="90" customFormat="1" ht="15.75" customHeight="1" spans="1:21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</row>
    <row r="253" s="90" customFormat="1" ht="15.75" customHeight="1" spans="1:21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</row>
    <row r="254" s="90" customFormat="1" ht="15.75" customHeight="1" spans="1:21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</row>
    <row r="255" s="90" customFormat="1" ht="15.75" customHeight="1" spans="1:21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</row>
    <row r="256" s="90" customFormat="1" ht="15.75" customHeight="1" spans="1:21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</row>
    <row r="257" s="90" customFormat="1" ht="15.75" customHeight="1" spans="1:21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</row>
    <row r="258" s="90" customFormat="1" ht="15.75" customHeight="1" spans="1:21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</row>
    <row r="259" s="90" customFormat="1" ht="15.75" customHeight="1" spans="1:21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</row>
    <row r="260" s="90" customFormat="1" ht="15.75" customHeight="1" spans="1:21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</row>
    <row r="261" s="90" customFormat="1" ht="15.75" customHeight="1" spans="1:21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</row>
    <row r="262" s="90" customFormat="1" ht="15.75" customHeight="1" spans="1:21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</row>
    <row r="263" s="90" customFormat="1" ht="15.75" customHeight="1" spans="1:21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</row>
    <row r="264" s="90" customFormat="1" ht="15.75" customHeight="1" spans="1:21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</row>
    <row r="265" s="90" customFormat="1" ht="15.75" customHeight="1" spans="1:21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</row>
    <row r="266" s="90" customFormat="1" ht="15.75" customHeight="1" spans="1:21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</row>
    <row r="267" s="90" customFormat="1" ht="15.75" customHeight="1" spans="1:21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</row>
    <row r="268" s="90" customFormat="1" ht="15.75" customHeight="1" spans="1:21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</row>
    <row r="269" s="90" customFormat="1" ht="15.75" customHeight="1" spans="1:21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</row>
    <row r="270" s="90" customFormat="1" ht="15.75" customHeight="1" spans="1:21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</row>
    <row r="271" s="90" customFormat="1" ht="15.75" customHeight="1" spans="1:21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</row>
    <row r="272" s="90" customFormat="1" ht="15.75" customHeight="1" spans="1:21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</row>
    <row r="273" s="90" customFormat="1" ht="15.75" customHeight="1" spans="1:21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</row>
    <row r="274" s="90" customFormat="1" ht="15.75" customHeight="1" spans="1:21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</row>
    <row r="275" s="90" customFormat="1" ht="15.75" customHeight="1" spans="1:21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</row>
    <row r="276" s="90" customFormat="1" ht="15.75" customHeight="1" spans="1:21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</row>
    <row r="277" s="90" customFormat="1" ht="15.75" customHeight="1" spans="1:21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</row>
    <row r="278" s="90" customFormat="1" ht="15.75" customHeight="1" spans="1:21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</row>
    <row r="279" s="90" customFormat="1" ht="15.75" customHeight="1" spans="1:21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</row>
    <row r="280" s="90" customFormat="1" ht="15.75" customHeight="1" spans="1:21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</row>
    <row r="281" s="90" customFormat="1" ht="15.75" customHeight="1" spans="1:21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</row>
    <row r="282" s="90" customFormat="1" ht="15.75" customHeight="1" spans="1:21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</row>
    <row r="283" s="90" customFormat="1" ht="15.75" customHeight="1" spans="1:21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</row>
    <row r="284" s="90" customFormat="1" ht="15.75" customHeight="1" spans="1:21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</row>
    <row r="285" s="90" customFormat="1" ht="15.75" customHeight="1" spans="1:21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</row>
    <row r="286" s="90" customFormat="1" ht="15.75" customHeight="1" spans="1:21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</row>
    <row r="287" s="90" customFormat="1" ht="15.75" customHeight="1" spans="1:21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</row>
    <row r="288" s="90" customFormat="1" ht="15.75" customHeight="1" spans="1:21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</row>
    <row r="289" s="90" customFormat="1" ht="15.75" customHeight="1" spans="1:21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</row>
    <row r="290" s="90" customFormat="1" ht="15.75" customHeight="1" spans="1:21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</row>
    <row r="291" s="90" customFormat="1" ht="15.75" customHeight="1" spans="1:21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</row>
    <row r="292" s="90" customFormat="1" ht="15.75" customHeight="1" spans="1:21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</row>
    <row r="293" s="90" customFormat="1" ht="15.75" customHeight="1" spans="1:21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</row>
    <row r="294" s="90" customFormat="1" ht="15.75" customHeight="1" spans="1:21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</row>
    <row r="295" s="90" customFormat="1" ht="15.75" customHeight="1" spans="1:21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</row>
    <row r="296" s="90" customFormat="1" ht="15.75" customHeight="1" spans="1:21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</row>
    <row r="297" s="90" customFormat="1" ht="15.75" customHeight="1" spans="1:21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</row>
    <row r="298" s="90" customFormat="1" ht="15.75" customHeight="1" spans="1:21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</row>
    <row r="299" s="90" customFormat="1" ht="15.75" customHeight="1" spans="1:21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</row>
    <row r="300" s="90" customFormat="1" ht="15.75" customHeight="1" spans="1:21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</row>
    <row r="301" s="90" customFormat="1" ht="15.75" customHeight="1" spans="1:21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</row>
    <row r="302" s="90" customFormat="1" ht="15.75" customHeight="1" spans="1:21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</row>
    <row r="303" s="90" customFormat="1" ht="15.75" customHeight="1" spans="1:21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</row>
    <row r="304" s="90" customFormat="1" ht="15.75" customHeight="1" spans="1:21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</row>
    <row r="305" s="90" customFormat="1" ht="15.75" customHeight="1" spans="1:21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</row>
    <row r="306" s="90" customFormat="1" ht="15.75" customHeight="1" spans="1:21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</row>
    <row r="307" s="90" customFormat="1" ht="15.75" customHeight="1" spans="1:21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</row>
    <row r="308" s="90" customFormat="1" ht="15.75" customHeight="1" spans="1:21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</row>
    <row r="309" s="90" customFormat="1" ht="15.75" customHeight="1" spans="1:21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</row>
    <row r="310" s="90" customFormat="1" ht="15.75" customHeight="1" spans="1:21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</row>
    <row r="311" s="90" customFormat="1" ht="15.75" customHeight="1" spans="1:21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</row>
    <row r="312" s="90" customFormat="1" ht="15.75" customHeight="1" spans="1:21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</row>
    <row r="313" s="90" customFormat="1" ht="15.75" customHeight="1" spans="1:21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</row>
    <row r="314" s="90" customFormat="1" ht="15.75" customHeight="1" spans="1:21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</row>
    <row r="315" s="90" customFormat="1" ht="15.75" customHeight="1" spans="1:21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</row>
    <row r="316" s="90" customFormat="1" ht="15.75" customHeight="1" spans="1:21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</row>
    <row r="317" s="90" customFormat="1" ht="15.75" customHeight="1" spans="1:21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</row>
    <row r="318" s="90" customFormat="1" ht="15.75" customHeight="1" spans="1:21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</row>
    <row r="319" s="90" customFormat="1" ht="15.75" customHeight="1" spans="1:21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</row>
    <row r="320" s="90" customFormat="1" ht="15.75" customHeight="1" spans="1:21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</row>
    <row r="321" s="90" customFormat="1" ht="15.75" customHeight="1" spans="1:21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</row>
    <row r="322" s="90" customFormat="1" ht="15.75" customHeight="1" spans="1:21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</row>
    <row r="323" s="90" customFormat="1" ht="15.75" customHeight="1" spans="1:21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</row>
    <row r="324" s="90" customFormat="1" ht="15.75" customHeight="1" spans="1:21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</row>
    <row r="325" s="90" customFormat="1" ht="15.75" customHeight="1" spans="1:21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</row>
    <row r="326" s="90" customFormat="1" ht="15.75" customHeight="1" spans="1:21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</row>
    <row r="327" s="90" customFormat="1" ht="15.75" customHeight="1" spans="1:21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</row>
    <row r="328" s="90" customFormat="1" ht="15.75" customHeight="1" spans="1:21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</row>
    <row r="329" s="90" customFormat="1" ht="15.75" customHeight="1" spans="1:21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</row>
    <row r="330" s="90" customFormat="1" ht="15.75" customHeight="1" spans="1:21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</row>
    <row r="331" s="90" customFormat="1" ht="15.75" customHeight="1" spans="1:21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</row>
    <row r="332" s="90" customFormat="1" ht="15.75" customHeight="1" spans="1:21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</row>
    <row r="333" s="90" customFormat="1" ht="15.75" customHeight="1" spans="1:21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</row>
    <row r="334" s="90" customFormat="1" ht="15.75" customHeight="1" spans="1:21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</row>
    <row r="335" s="90" customFormat="1" ht="15.75" customHeight="1" spans="1:21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</row>
    <row r="336" s="90" customFormat="1" ht="15.75" customHeight="1" spans="1:21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</row>
    <row r="337" s="90" customFormat="1" ht="15.75" customHeight="1" spans="1:21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</row>
    <row r="338" s="90" customFormat="1" ht="15.75" customHeight="1" spans="1:21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</row>
    <row r="339" s="90" customFormat="1" ht="15.75" customHeight="1" spans="1:21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</row>
    <row r="340" s="90" customFormat="1" ht="15.75" customHeight="1" spans="1:21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</row>
    <row r="341" s="90" customFormat="1" ht="15.75" customHeight="1" spans="1:21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</row>
    <row r="342" s="90" customFormat="1" ht="15.75" customHeight="1" spans="1:21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</row>
    <row r="343" s="90" customFormat="1" ht="15.75" customHeight="1" spans="1:21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</row>
    <row r="344" s="90" customFormat="1" ht="15.75" customHeight="1" spans="1:21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</row>
    <row r="345" s="90" customFormat="1" ht="15.75" customHeight="1" spans="1:21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</row>
    <row r="346" s="90" customFormat="1" ht="15.75" customHeight="1" spans="1:21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</row>
    <row r="347" s="90" customFormat="1" ht="15.75" customHeight="1" spans="1:21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</row>
    <row r="348" s="90" customFormat="1" ht="15.75" customHeight="1" spans="1:21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</row>
    <row r="349" s="90" customFormat="1" ht="15.75" customHeight="1" spans="1:21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</row>
    <row r="350" s="90" customFormat="1" ht="15.75" customHeight="1" spans="1:21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</row>
    <row r="351" s="90" customFormat="1" ht="15.75" customHeight="1" spans="1:21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</row>
    <row r="352" s="90" customFormat="1" ht="15.75" customHeight="1" spans="1:21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</row>
    <row r="353" s="90" customFormat="1" ht="15.75" customHeight="1" spans="1:21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</row>
    <row r="354" s="90" customFormat="1" ht="15.75" customHeight="1" spans="1:21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</row>
    <row r="355" s="90" customFormat="1" ht="15.75" customHeight="1" spans="1:21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</row>
    <row r="356" s="90" customFormat="1" ht="15.75" customHeight="1" spans="1:21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</row>
    <row r="357" s="90" customFormat="1" ht="15.75" customHeight="1" spans="1:21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</row>
    <row r="358" s="90" customFormat="1" ht="15.75" customHeight="1" spans="1:21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</row>
    <row r="359" s="90" customFormat="1" ht="15.75" customHeight="1" spans="1:21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</row>
    <row r="360" s="90" customFormat="1" ht="15.75" customHeight="1" spans="1:21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</row>
    <row r="361" s="90" customFormat="1" ht="15.75" customHeight="1" spans="1:21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</row>
    <row r="362" s="90" customFormat="1" ht="15.75" customHeight="1" spans="1:21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</row>
    <row r="363" s="90" customFormat="1" ht="15.75" customHeight="1" spans="1:21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</row>
    <row r="364" s="90" customFormat="1" ht="15.75" customHeight="1" spans="1:21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</row>
    <row r="365" s="90" customFormat="1" ht="15.75" customHeight="1" spans="1:21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</row>
    <row r="366" s="90" customFormat="1" ht="15.75" customHeight="1" spans="1:21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</row>
    <row r="367" s="90" customFormat="1" ht="15.75" customHeight="1" spans="1:21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</row>
    <row r="368" s="90" customFormat="1" ht="15.75" customHeight="1" spans="1:21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</row>
    <row r="369" s="90" customFormat="1" ht="15.75" customHeight="1" spans="1:21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</row>
    <row r="370" s="90" customFormat="1" ht="15.75" customHeight="1" spans="1:21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</row>
    <row r="371" s="90" customFormat="1" ht="15.75" customHeight="1" spans="1:21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</row>
    <row r="372" s="90" customFormat="1" ht="15.75" customHeight="1" spans="1:21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</row>
    <row r="373" s="90" customFormat="1" ht="15.75" customHeight="1" spans="1:21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</row>
    <row r="374" s="90" customFormat="1" ht="15.75" customHeight="1" spans="1:21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</row>
    <row r="375" s="90" customFormat="1" ht="15.75" customHeight="1" spans="1:21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</row>
    <row r="376" s="90" customFormat="1" ht="15.75" customHeight="1" spans="1:21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</row>
    <row r="377" s="90" customFormat="1" ht="15.75" customHeight="1" spans="1:21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</row>
    <row r="378" s="90" customFormat="1" ht="15.75" customHeight="1" spans="1:21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</row>
    <row r="379" s="90" customFormat="1" ht="15.75" customHeight="1" spans="1:21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</row>
    <row r="380" s="90" customFormat="1" ht="15.75" customHeight="1" spans="1:21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</row>
    <row r="381" s="90" customFormat="1" ht="15.75" customHeight="1" spans="1:21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</row>
    <row r="382" s="90" customFormat="1" ht="15.75" customHeight="1" spans="1:21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</row>
    <row r="383" s="90" customFormat="1" ht="15.75" customHeight="1" spans="1:21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</row>
    <row r="384" s="90" customFormat="1" ht="15.75" customHeight="1" spans="1:21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</row>
    <row r="385" s="90" customFormat="1" ht="15.75" customHeight="1" spans="1:21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</row>
    <row r="386" s="90" customFormat="1" ht="15.75" customHeight="1" spans="1:21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</row>
    <row r="387" s="90" customFormat="1" ht="15.75" customHeight="1" spans="1:21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</row>
    <row r="388" s="90" customFormat="1" ht="15.75" customHeight="1" spans="1:21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</row>
    <row r="389" s="90" customFormat="1" ht="15.75" customHeight="1" spans="1:21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</row>
    <row r="390" s="90" customFormat="1" ht="15.75" customHeight="1" spans="1:21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</row>
    <row r="391" s="90" customFormat="1" ht="15.75" customHeight="1" spans="1:21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</row>
    <row r="392" s="90" customFormat="1" ht="15.75" customHeight="1" spans="1:21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</row>
    <row r="393" s="90" customFormat="1" ht="15.75" customHeight="1" spans="1:21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</row>
    <row r="394" s="90" customFormat="1" ht="15.75" customHeight="1" spans="1:21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</row>
    <row r="395" s="90" customFormat="1" ht="15.75" customHeight="1" spans="1:21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</row>
    <row r="396" s="90" customFormat="1" ht="15.75" customHeight="1" spans="1:21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</row>
    <row r="397" s="90" customFormat="1" ht="15.75" customHeight="1" spans="1:21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</row>
    <row r="398" s="90" customFormat="1" ht="15.75" customHeight="1" spans="1:21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</row>
    <row r="399" s="90" customFormat="1" ht="15.75" customHeight="1" spans="1:21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</row>
    <row r="400" s="90" customFormat="1" ht="15.75" customHeight="1" spans="1:21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</row>
    <row r="401" s="90" customFormat="1" ht="15.75" customHeight="1" spans="1:21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</row>
    <row r="402" s="90" customFormat="1" ht="15.75" customHeight="1" spans="1:21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</row>
    <row r="403" s="90" customFormat="1" ht="15.75" customHeight="1" spans="1:21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</row>
    <row r="404" s="90" customFormat="1" ht="15.75" customHeight="1" spans="1:21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</row>
    <row r="405" s="90" customFormat="1" ht="15.75" customHeight="1" spans="1:21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</row>
    <row r="406" s="90" customFormat="1" ht="15.75" customHeight="1" spans="1:21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</row>
    <row r="407" s="90" customFormat="1" ht="15.75" customHeight="1" spans="1:21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</row>
    <row r="408" s="90" customFormat="1" ht="15.75" customHeight="1" spans="1:21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</row>
    <row r="409" s="90" customFormat="1" ht="15.75" customHeight="1" spans="1:21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</row>
    <row r="410" s="90" customFormat="1" ht="15.75" customHeight="1" spans="1:21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</row>
    <row r="411" s="90" customFormat="1" ht="15.75" customHeight="1" spans="1:21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</row>
    <row r="412" s="90" customFormat="1" ht="15.75" customHeight="1" spans="1:21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</row>
    <row r="413" s="90" customFormat="1" ht="15.75" customHeight="1" spans="1:21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</row>
    <row r="414" s="90" customFormat="1" ht="15.75" customHeight="1" spans="1:21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</row>
    <row r="415" s="90" customFormat="1" ht="15.75" customHeight="1" spans="1:21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</row>
    <row r="416" s="90" customFormat="1" ht="15.75" customHeight="1" spans="1:21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</row>
    <row r="417" s="90" customFormat="1" ht="15.75" customHeight="1" spans="1:21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</row>
    <row r="418" s="90" customFormat="1" ht="15.75" customHeight="1" spans="1:21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</row>
    <row r="419" s="90" customFormat="1" ht="15.75" customHeight="1" spans="1:21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</row>
    <row r="420" s="90" customFormat="1" ht="15.75" customHeight="1" spans="1:21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</row>
    <row r="421" s="90" customFormat="1" ht="15.75" customHeight="1" spans="1:21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</row>
    <row r="422" s="90" customFormat="1" ht="15.75" customHeight="1" spans="1:21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</row>
    <row r="423" s="90" customFormat="1" ht="15.75" customHeight="1" spans="1:21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</row>
    <row r="424" s="90" customFormat="1" ht="15.75" customHeight="1" spans="1:21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</row>
    <row r="425" s="90" customFormat="1" ht="15.75" customHeight="1" spans="1:21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</row>
    <row r="426" s="90" customFormat="1" ht="15.75" customHeight="1" spans="1:21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</row>
    <row r="427" s="90" customFormat="1" ht="15.75" customHeight="1" spans="1:21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</row>
    <row r="428" s="90" customFormat="1" ht="15.75" customHeight="1" spans="1:21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</row>
    <row r="429" s="90" customFormat="1" ht="15.75" customHeight="1" spans="1:21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</row>
    <row r="430" s="90" customFormat="1" ht="15.75" customHeight="1" spans="1:21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</row>
    <row r="431" s="90" customFormat="1" ht="15.75" customHeight="1" spans="1:21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</row>
    <row r="432" s="90" customFormat="1" ht="15.75" customHeight="1" spans="1:21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</row>
    <row r="433" s="90" customFormat="1" ht="15.75" customHeight="1" spans="1:21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</row>
    <row r="434" s="90" customFormat="1" ht="15.75" customHeight="1" spans="1:21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</row>
    <row r="435" s="90" customFormat="1" ht="15.75" customHeight="1" spans="1:21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</row>
    <row r="436" s="90" customFormat="1" ht="15.75" customHeight="1" spans="1:21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</row>
    <row r="437" s="90" customFormat="1" ht="15.75" customHeight="1" spans="1:21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</row>
    <row r="438" s="90" customFormat="1" ht="15.75" customHeight="1" spans="1:21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</row>
    <row r="439" s="90" customFormat="1" ht="15.75" customHeight="1" spans="1:21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</row>
    <row r="440" s="90" customFormat="1" ht="15.75" customHeight="1" spans="1:21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</row>
    <row r="441" s="90" customFormat="1" ht="15.75" customHeight="1" spans="1:21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</row>
    <row r="442" s="90" customFormat="1" ht="15.75" customHeight="1" spans="1:21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</row>
    <row r="443" s="90" customFormat="1" ht="15.75" customHeight="1" spans="1:21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</row>
    <row r="444" s="90" customFormat="1" ht="15.75" customHeight="1" spans="1:21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</row>
    <row r="445" s="90" customFormat="1" ht="15.75" customHeight="1" spans="1:21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</row>
    <row r="446" s="90" customFormat="1" ht="15.75" customHeight="1" spans="1:21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</row>
    <row r="447" s="90" customFormat="1" ht="15.75" customHeight="1" spans="1:21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</row>
    <row r="448" s="90" customFormat="1" ht="15.75" customHeight="1" spans="1:21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</row>
    <row r="449" s="90" customFormat="1" ht="15.75" customHeight="1" spans="1:21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</row>
    <row r="450" s="90" customFormat="1" ht="15.75" customHeight="1" spans="1:21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</row>
    <row r="451" s="90" customFormat="1" ht="15.75" customHeight="1" spans="1:21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</row>
    <row r="452" s="90" customFormat="1" ht="15.75" customHeight="1" spans="1:21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</row>
    <row r="453" s="90" customFormat="1" ht="15.75" customHeight="1" spans="1:21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</row>
    <row r="454" s="90" customFormat="1" ht="15.75" customHeight="1" spans="1:21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</row>
    <row r="455" s="90" customFormat="1" ht="15.75" customHeight="1" spans="1:21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</row>
    <row r="456" s="90" customFormat="1" ht="15.75" customHeight="1" spans="1:21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</row>
    <row r="457" s="90" customFormat="1" ht="15.75" customHeight="1" spans="1:21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</row>
    <row r="458" s="90" customFormat="1" ht="15.75" customHeight="1" spans="1:21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</row>
    <row r="459" s="90" customFormat="1" ht="15.75" customHeight="1" spans="1:21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</row>
    <row r="460" s="90" customFormat="1" ht="15.75" customHeight="1" spans="1:21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</row>
    <row r="461" s="90" customFormat="1" ht="15.75" customHeight="1" spans="1:21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</row>
    <row r="462" s="90" customFormat="1" ht="15.75" customHeight="1" spans="1:21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</row>
    <row r="463" s="90" customFormat="1" ht="15.75" customHeight="1" spans="1:21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</row>
    <row r="464" s="90" customFormat="1" ht="15.75" customHeight="1" spans="1:21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</row>
    <row r="465" s="90" customFormat="1" ht="15.75" customHeight="1" spans="1:21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</row>
    <row r="466" s="90" customFormat="1" ht="15.75" customHeight="1" spans="1:21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</row>
    <row r="467" s="90" customFormat="1" ht="15.75" customHeight="1" spans="1:21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</row>
    <row r="468" s="90" customFormat="1" ht="15.75" customHeight="1" spans="1:21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</row>
    <row r="469" s="90" customFormat="1" ht="15.75" customHeight="1" spans="1:21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</row>
    <row r="470" s="90" customFormat="1" ht="15.75" customHeight="1" spans="1:21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</row>
    <row r="471" s="90" customFormat="1" ht="15.75" customHeight="1" spans="1:21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</row>
    <row r="472" s="90" customFormat="1" ht="15.75" customHeight="1" spans="1:21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</row>
    <row r="473" s="90" customFormat="1" ht="15.75" customHeight="1" spans="1:21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</row>
    <row r="474" s="90" customFormat="1" ht="15.75" customHeight="1" spans="1:21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</row>
    <row r="475" s="90" customFormat="1" ht="15.75" customHeight="1" spans="1:21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</row>
    <row r="476" s="90" customFormat="1" ht="15.75" customHeight="1" spans="1:21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</row>
    <row r="477" s="90" customFormat="1" ht="15.75" customHeight="1" spans="1:21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</row>
    <row r="478" s="90" customFormat="1" ht="15.75" customHeight="1" spans="1:21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</row>
    <row r="479" s="90" customFormat="1" ht="15.75" customHeight="1" spans="1:21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</row>
    <row r="480" s="90" customFormat="1" ht="15.75" customHeight="1" spans="1:21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</row>
    <row r="481" s="90" customFormat="1" ht="15.75" customHeight="1" spans="1:21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</row>
    <row r="482" s="90" customFormat="1" ht="15.75" customHeight="1" spans="1:21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</row>
    <row r="483" s="90" customFormat="1" ht="15.75" customHeight="1" spans="1:21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</row>
    <row r="484" s="90" customFormat="1" ht="15.75" customHeight="1" spans="1:21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</row>
    <row r="485" s="90" customFormat="1" ht="15.75" customHeight="1" spans="1:21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</row>
    <row r="486" s="90" customFormat="1" ht="15.75" customHeight="1" spans="1:21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</row>
    <row r="487" s="90" customFormat="1" ht="15.75" customHeight="1" spans="1:21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</row>
    <row r="488" s="90" customFormat="1" ht="15.75" customHeight="1" spans="1:21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</row>
    <row r="489" s="90" customFormat="1" ht="15.75" customHeight="1" spans="1:21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</row>
    <row r="490" s="90" customFormat="1" ht="15.75" customHeight="1" spans="1:21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</row>
    <row r="491" s="90" customFormat="1" ht="15.75" customHeight="1" spans="1:21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</row>
    <row r="492" s="90" customFormat="1" ht="15.75" customHeight="1" spans="1:21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</row>
    <row r="493" s="90" customFormat="1" ht="15.75" customHeight="1" spans="1:21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</row>
    <row r="494" s="90" customFormat="1" ht="15.75" customHeight="1" spans="1:21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</row>
    <row r="495" s="90" customFormat="1" ht="15.75" customHeight="1" spans="1:21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</row>
    <row r="496" s="90" customFormat="1" ht="15.75" customHeight="1" spans="1:21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</row>
    <row r="497" s="90" customFormat="1" ht="15.75" customHeight="1" spans="1:21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</row>
    <row r="498" s="90" customFormat="1" ht="15.75" customHeight="1" spans="1:21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</row>
    <row r="499" s="90" customFormat="1" ht="15.75" customHeight="1" spans="1:21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</row>
    <row r="500" s="90" customFormat="1" ht="15.75" customHeight="1" spans="1:21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</row>
    <row r="501" s="90" customFormat="1" ht="15.75" customHeight="1" spans="1:21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</row>
    <row r="502" s="90" customFormat="1" ht="15.75" customHeight="1" spans="1:21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</row>
    <row r="503" s="90" customFormat="1" ht="15.75" customHeight="1" spans="1:21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</row>
    <row r="504" s="90" customFormat="1" ht="15.75" customHeight="1" spans="1:21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</row>
    <row r="505" s="90" customFormat="1" ht="15.75" customHeight="1" spans="1:21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</row>
    <row r="506" s="90" customFormat="1" ht="15.75" customHeight="1" spans="1:21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</row>
    <row r="507" s="90" customFormat="1" ht="15.75" customHeight="1" spans="1:21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</row>
    <row r="508" s="90" customFormat="1" ht="15.75" customHeight="1" spans="1:21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</row>
    <row r="509" s="90" customFormat="1" ht="15.75" customHeight="1" spans="1:21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</row>
    <row r="510" s="90" customFormat="1" ht="15.75" customHeight="1" spans="1:21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</row>
    <row r="511" s="90" customFormat="1" ht="15.75" customHeight="1" spans="1:21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</row>
    <row r="512" s="90" customFormat="1" ht="15.75" customHeight="1" spans="1:21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</row>
    <row r="513" s="90" customFormat="1" ht="15.75" customHeight="1" spans="1:21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</row>
    <row r="514" s="90" customFormat="1" ht="15.75" customHeight="1" spans="1:21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</row>
    <row r="515" s="90" customFormat="1" ht="15.75" customHeight="1" spans="1:21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</row>
    <row r="516" s="90" customFormat="1" ht="15.75" customHeight="1" spans="1:21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</row>
    <row r="517" s="90" customFormat="1" ht="15.75" customHeight="1" spans="1:21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</row>
    <row r="518" s="90" customFormat="1" ht="15.75" customHeight="1" spans="1:21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</row>
    <row r="519" s="90" customFormat="1" ht="15.75" customHeight="1" spans="1:21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</row>
    <row r="520" s="90" customFormat="1" ht="15.75" customHeight="1" spans="1:21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</row>
    <row r="521" s="90" customFormat="1" ht="15.75" customHeight="1" spans="1:21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</row>
    <row r="522" s="90" customFormat="1" ht="15.75" customHeight="1" spans="1:21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</row>
    <row r="523" s="90" customFormat="1" ht="15.75" customHeight="1" spans="1:21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</row>
    <row r="524" s="90" customFormat="1" ht="15.75" customHeight="1" spans="1:21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</row>
    <row r="525" s="90" customFormat="1" ht="15.75" customHeight="1" spans="1:21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</row>
    <row r="526" s="90" customFormat="1" ht="15.75" customHeight="1" spans="1:21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</row>
    <row r="527" s="90" customFormat="1" ht="15.75" customHeight="1" spans="1:21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</row>
    <row r="528" s="90" customFormat="1" ht="15.75" customHeight="1" spans="1:21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</row>
    <row r="529" s="90" customFormat="1" ht="15.75" customHeight="1" spans="1:21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</row>
    <row r="530" s="90" customFormat="1" ht="15.75" customHeight="1" spans="1:21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</row>
    <row r="531" s="90" customFormat="1" ht="15.75" customHeight="1" spans="1:21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</row>
    <row r="532" s="90" customFormat="1" ht="15.75" customHeight="1" spans="1:21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</row>
    <row r="533" s="90" customFormat="1" ht="15.75" customHeight="1" spans="1:21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</row>
    <row r="534" s="90" customFormat="1" ht="15.75" customHeight="1" spans="1:21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</row>
    <row r="535" s="90" customFormat="1" ht="15.75" customHeight="1" spans="1:21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</row>
    <row r="536" s="90" customFormat="1" ht="15.75" customHeight="1" spans="1:21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</row>
    <row r="537" s="90" customFormat="1" ht="15.75" customHeight="1" spans="1:21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</row>
    <row r="538" s="90" customFormat="1" ht="15.75" customHeight="1" spans="1:21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</row>
    <row r="539" s="90" customFormat="1" ht="15.75" customHeight="1" spans="1:21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</row>
    <row r="540" s="90" customFormat="1" ht="15.75" customHeight="1" spans="1:21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</row>
    <row r="541" s="90" customFormat="1" ht="15.75" customHeight="1" spans="1:21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</row>
    <row r="542" s="90" customFormat="1" ht="15.75" customHeight="1" spans="1:21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</row>
    <row r="543" s="90" customFormat="1" ht="15.75" customHeight="1" spans="1:21">
      <c r="A543" s="185"/>
      <c r="B543" s="185"/>
      <c r="C543" s="185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</row>
    <row r="544" s="90" customFormat="1" ht="15.75" customHeight="1" spans="1:21">
      <c r="A544" s="185"/>
      <c r="B544" s="185"/>
      <c r="C544" s="185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</row>
    <row r="545" s="90" customFormat="1" ht="15.75" customHeight="1" spans="1:21">
      <c r="A545" s="185"/>
      <c r="B545" s="185"/>
      <c r="C545" s="185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</row>
    <row r="546" s="90" customFormat="1" ht="15.75" customHeight="1" spans="1:21">
      <c r="A546" s="185"/>
      <c r="B546" s="185"/>
      <c r="C546" s="185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</row>
    <row r="547" s="90" customFormat="1" ht="15.75" customHeight="1" spans="1:21">
      <c r="A547" s="185"/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</row>
    <row r="548" s="90" customFormat="1" ht="15.75" customHeight="1" spans="1:21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</row>
    <row r="549" s="90" customFormat="1" ht="15.75" customHeight="1" spans="1:21">
      <c r="A549" s="185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</row>
    <row r="550" s="90" customFormat="1" ht="15.75" customHeight="1" spans="1:21">
      <c r="A550" s="18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</row>
    <row r="551" s="90" customFormat="1" ht="15.75" customHeight="1" spans="1:21">
      <c r="A551" s="185"/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</row>
    <row r="552" s="90" customFormat="1" ht="15.75" customHeight="1" spans="1:21">
      <c r="A552" s="185"/>
      <c r="B552" s="185"/>
      <c r="C552" s="185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</row>
    <row r="553" s="90" customFormat="1" ht="15.75" customHeight="1" spans="1:21">
      <c r="A553" s="185"/>
      <c r="B553" s="185"/>
      <c r="C553" s="185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</row>
    <row r="554" s="90" customFormat="1" ht="15.75" customHeight="1" spans="1:21">
      <c r="A554" s="185"/>
      <c r="B554" s="185"/>
      <c r="C554" s="185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</row>
    <row r="555" s="90" customFormat="1" ht="15.75" customHeight="1" spans="1:21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</row>
    <row r="556" s="90" customFormat="1" ht="15.75" customHeight="1" spans="1:21">
      <c r="A556" s="185"/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</row>
    <row r="557" s="90" customFormat="1" ht="15.75" customHeight="1" spans="1:21">
      <c r="A557" s="185"/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</row>
    <row r="558" s="90" customFormat="1" ht="15.75" customHeight="1" spans="1:21">
      <c r="A558" s="185"/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</row>
    <row r="559" s="90" customFormat="1" ht="15.75" customHeight="1" spans="1:21">
      <c r="A559" s="185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</row>
    <row r="560" s="90" customFormat="1" ht="15.75" customHeight="1" spans="1:21">
      <c r="A560" s="185"/>
      <c r="B560" s="185"/>
      <c r="C560" s="185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</row>
    <row r="561" s="90" customFormat="1" ht="15.75" customHeight="1" spans="1:21">
      <c r="A561" s="185"/>
      <c r="B561" s="185"/>
      <c r="C561" s="185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</row>
    <row r="562" s="90" customFormat="1" ht="15.75" customHeight="1" spans="1:21">
      <c r="A562" s="18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</row>
    <row r="563" s="90" customFormat="1" ht="15.75" customHeight="1" spans="1:21">
      <c r="A563" s="185"/>
      <c r="B563" s="185"/>
      <c r="C563" s="185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</row>
    <row r="564" s="90" customFormat="1" ht="15.75" customHeight="1" spans="1:21">
      <c r="A564" s="185"/>
      <c r="B564" s="185"/>
      <c r="C564" s="185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</row>
    <row r="565" s="90" customFormat="1" ht="15.75" customHeight="1" spans="1:21">
      <c r="A565" s="185"/>
      <c r="B565" s="185"/>
      <c r="C565" s="185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</row>
    <row r="566" s="90" customFormat="1" ht="15.75" customHeight="1" spans="1:21">
      <c r="A566" s="185"/>
      <c r="B566" s="185"/>
      <c r="C566" s="185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</row>
    <row r="567" s="90" customFormat="1" ht="15.75" customHeight="1" spans="1:21">
      <c r="A567" s="185"/>
      <c r="B567" s="185"/>
      <c r="C567" s="185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</row>
    <row r="568" s="90" customFormat="1" ht="15.75" customHeight="1" spans="1:21">
      <c r="A568" s="185"/>
      <c r="B568" s="185"/>
      <c r="C568" s="185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</row>
    <row r="569" s="90" customFormat="1" ht="15.75" customHeight="1" spans="1:21">
      <c r="A569" s="18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</row>
    <row r="570" s="90" customFormat="1" ht="15.75" customHeight="1" spans="1:21">
      <c r="A570" s="185"/>
      <c r="B570" s="185"/>
      <c r="C570" s="185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</row>
    <row r="571" s="90" customFormat="1" ht="15.75" customHeight="1" spans="1:21">
      <c r="A571" s="185"/>
      <c r="B571" s="185"/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</row>
    <row r="572" s="90" customFormat="1" ht="15.75" customHeight="1" spans="1:21">
      <c r="A572" s="185"/>
      <c r="B572" s="185"/>
      <c r="C572" s="185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</row>
    <row r="573" s="90" customFormat="1" ht="15.75" customHeight="1" spans="1:21">
      <c r="A573" s="185"/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</row>
    <row r="574" s="90" customFormat="1" ht="15.75" customHeight="1" spans="1:21">
      <c r="A574" s="185"/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</row>
    <row r="575" s="90" customFormat="1" ht="15.75" customHeight="1" spans="1:21">
      <c r="A575" s="185"/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</row>
    <row r="576" s="90" customFormat="1" ht="15.75" customHeight="1" spans="1:21">
      <c r="A576" s="185"/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</row>
    <row r="577" s="90" customFormat="1" ht="15.75" customHeight="1" spans="1:21">
      <c r="A577" s="185"/>
      <c r="B577" s="185"/>
      <c r="C577" s="185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</row>
    <row r="578" s="90" customFormat="1" ht="15.75" customHeight="1" spans="1:21">
      <c r="A578" s="185"/>
      <c r="B578" s="185"/>
      <c r="C578" s="185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</row>
    <row r="579" s="90" customFormat="1" ht="15.75" customHeight="1" spans="1:21">
      <c r="A579" s="185"/>
      <c r="B579" s="185"/>
      <c r="C579" s="185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</row>
    <row r="580" s="90" customFormat="1" ht="15.75" customHeight="1" spans="1:21">
      <c r="A580" s="18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</row>
    <row r="581" s="90" customFormat="1" ht="15.75" customHeight="1" spans="1:21">
      <c r="A581" s="185"/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</row>
    <row r="582" s="90" customFormat="1" ht="15.75" customHeight="1" spans="1:21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</row>
    <row r="583" s="90" customFormat="1" ht="15.75" customHeight="1" spans="1:21">
      <c r="A583" s="185"/>
      <c r="B583" s="185"/>
      <c r="C583" s="185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</row>
    <row r="584" s="90" customFormat="1" ht="15.75" customHeight="1" spans="1:21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</row>
    <row r="585" s="90" customFormat="1" ht="15.75" customHeight="1" spans="1:21">
      <c r="A585" s="185"/>
      <c r="B585" s="185"/>
      <c r="C585" s="185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</row>
    <row r="586" s="90" customFormat="1" ht="15.75" customHeight="1" spans="1:21">
      <c r="A586" s="185"/>
      <c r="B586" s="185"/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</row>
    <row r="587" s="90" customFormat="1" ht="15.75" customHeight="1" spans="1:21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</row>
    <row r="588" s="90" customFormat="1" ht="15.75" customHeight="1" spans="1:21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</row>
    <row r="589" s="90" customFormat="1" ht="15.75" customHeight="1" spans="1:21">
      <c r="A589" s="185"/>
      <c r="B589" s="185"/>
      <c r="C589" s="185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</row>
    <row r="590" s="90" customFormat="1" ht="15.75" customHeight="1" spans="1:21">
      <c r="A590" s="185"/>
      <c r="B590" s="185"/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</row>
    <row r="591" s="90" customFormat="1" ht="15.75" customHeight="1" spans="1:21">
      <c r="A591" s="185"/>
      <c r="B591" s="185"/>
      <c r="C591" s="185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</row>
    <row r="592" s="90" customFormat="1" ht="15.75" customHeight="1" spans="1:21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</row>
    <row r="593" s="90" customFormat="1" ht="15.75" customHeight="1" spans="1:21">
      <c r="A593" s="185"/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</row>
    <row r="594" s="90" customFormat="1" ht="15.75" customHeight="1" spans="1:21">
      <c r="A594" s="185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</row>
    <row r="595" s="90" customFormat="1" ht="15.75" customHeight="1" spans="1:21">
      <c r="A595" s="185"/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</row>
    <row r="596" s="90" customFormat="1" ht="15.75" customHeight="1" spans="1:21">
      <c r="A596" s="185"/>
      <c r="B596" s="185"/>
      <c r="C596" s="185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</row>
    <row r="597" s="90" customFormat="1" ht="15.75" customHeight="1" spans="1:21">
      <c r="A597" s="185"/>
      <c r="B597" s="185"/>
      <c r="C597" s="185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</row>
    <row r="598" s="90" customFormat="1" ht="15.75" customHeight="1" spans="1:21">
      <c r="A598" s="18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</row>
    <row r="599" s="90" customFormat="1" ht="15.75" customHeight="1" spans="1:21">
      <c r="A599" s="185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</row>
    <row r="600" s="90" customFormat="1" ht="15.75" customHeight="1" spans="1:21">
      <c r="A600" s="185"/>
      <c r="B600" s="185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</row>
    <row r="601" s="90" customFormat="1" ht="15.75" customHeight="1" spans="1:21">
      <c r="A601" s="185"/>
      <c r="B601" s="185"/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</row>
    <row r="602" s="90" customFormat="1" ht="15.75" customHeight="1" spans="1:21">
      <c r="A602" s="185"/>
      <c r="B602" s="185"/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</row>
    <row r="603" s="90" customFormat="1" ht="15.75" customHeight="1" spans="1:21">
      <c r="A603" s="18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</row>
    <row r="604" s="90" customFormat="1" ht="15.75" customHeight="1" spans="1:21">
      <c r="A604" s="185"/>
      <c r="B604" s="185"/>
      <c r="C604" s="185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</row>
    <row r="605" s="90" customFormat="1" ht="15.75" customHeight="1" spans="1:21">
      <c r="A605" s="185"/>
      <c r="B605" s="185"/>
      <c r="C605" s="185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</row>
    <row r="606" s="90" customFormat="1" ht="15.75" customHeight="1" spans="1:21">
      <c r="A606" s="185"/>
      <c r="B606" s="185"/>
      <c r="C606" s="185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</row>
    <row r="607" s="90" customFormat="1" ht="15.75" customHeight="1" spans="1:21">
      <c r="A607" s="185"/>
      <c r="B607" s="185"/>
      <c r="C607" s="185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</row>
    <row r="608" s="90" customFormat="1" ht="15.75" customHeight="1" spans="1:21">
      <c r="A608" s="185"/>
      <c r="B608" s="185"/>
      <c r="C608" s="185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</row>
    <row r="609" s="90" customFormat="1" ht="15.75" customHeight="1" spans="1:21">
      <c r="A609" s="185"/>
      <c r="B609" s="185"/>
      <c r="C609" s="185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</row>
    <row r="610" s="90" customFormat="1" ht="15.75" customHeight="1" spans="1:21">
      <c r="A610" s="185"/>
      <c r="B610" s="185"/>
      <c r="C610" s="185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</row>
    <row r="611" s="90" customFormat="1" ht="15.75" customHeight="1" spans="1:21">
      <c r="A611" s="185"/>
      <c r="B611" s="185"/>
      <c r="C611" s="185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</row>
    <row r="612" s="90" customFormat="1" ht="15.75" customHeight="1" spans="1:21">
      <c r="A612" s="185"/>
      <c r="B612" s="185"/>
      <c r="C612" s="185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</row>
    <row r="613" s="90" customFormat="1" ht="15.75" customHeight="1" spans="1:21">
      <c r="A613" s="185"/>
      <c r="B613" s="185"/>
      <c r="C613" s="185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</row>
    <row r="614" s="90" customFormat="1" ht="15.75" customHeight="1" spans="1:21">
      <c r="A614" s="18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</row>
    <row r="615" s="90" customFormat="1" ht="15.75" customHeight="1" spans="1:21">
      <c r="A615" s="185"/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</row>
    <row r="616" s="90" customFormat="1" ht="15.75" customHeight="1" spans="1:21">
      <c r="A616" s="185"/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</row>
    <row r="617" s="90" customFormat="1" ht="15.75" customHeight="1" spans="1:21">
      <c r="A617" s="185"/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</row>
    <row r="618" s="90" customFormat="1" ht="15.75" customHeight="1" spans="1:21">
      <c r="A618" s="185"/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</row>
    <row r="619" s="90" customFormat="1" ht="15.75" customHeight="1" spans="1:21">
      <c r="A619" s="185"/>
      <c r="B619" s="185"/>
      <c r="C619" s="185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</row>
    <row r="620" s="90" customFormat="1" ht="15.75" customHeight="1" spans="1:21">
      <c r="A620" s="185"/>
      <c r="B620" s="185"/>
      <c r="C620" s="185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</row>
    <row r="621" s="90" customFormat="1" ht="15.75" customHeight="1" spans="1:21">
      <c r="A621" s="185"/>
      <c r="B621" s="185"/>
      <c r="C621" s="185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</row>
    <row r="622" s="90" customFormat="1" ht="15.75" customHeight="1" spans="1:21">
      <c r="A622" s="185"/>
      <c r="B622" s="185"/>
      <c r="C622" s="185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</row>
    <row r="623" s="90" customFormat="1" ht="15.75" customHeight="1" spans="1:21">
      <c r="A623" s="185"/>
      <c r="B623" s="185"/>
      <c r="C623" s="185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</row>
    <row r="624" s="90" customFormat="1" ht="15.75" customHeight="1" spans="1:21">
      <c r="A624" s="185"/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</row>
    <row r="625" s="90" customFormat="1" ht="15.75" customHeight="1" spans="1:21">
      <c r="A625" s="185"/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</row>
    <row r="626" s="90" customFormat="1" ht="15.75" customHeight="1" spans="1:21">
      <c r="A626" s="185"/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</row>
    <row r="627" s="90" customFormat="1" ht="15.75" customHeight="1" spans="1:21">
      <c r="A627" s="185"/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</row>
    <row r="628" s="90" customFormat="1" ht="15.75" customHeight="1" spans="1:21">
      <c r="A628" s="185"/>
      <c r="B628" s="185"/>
      <c r="C628" s="185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</row>
    <row r="629" s="90" customFormat="1" ht="15.75" customHeight="1" spans="1:21">
      <c r="A629" s="185"/>
      <c r="B629" s="185"/>
      <c r="C629" s="185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</row>
    <row r="630" s="90" customFormat="1" ht="15.75" customHeight="1" spans="1:21">
      <c r="A630" s="185"/>
      <c r="B630" s="185"/>
      <c r="C630" s="185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</row>
    <row r="631" s="90" customFormat="1" ht="15.75" customHeight="1" spans="1:21">
      <c r="A631" s="185"/>
      <c r="B631" s="185"/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</row>
    <row r="632" s="90" customFormat="1" ht="15.75" customHeight="1" spans="1:21">
      <c r="A632" s="185"/>
      <c r="B632" s="185"/>
      <c r="C632" s="185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</row>
    <row r="633" s="90" customFormat="1" ht="15.75" customHeight="1" spans="1:21">
      <c r="A633" s="18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</row>
    <row r="634" s="90" customFormat="1" ht="15.75" customHeight="1" spans="1:21">
      <c r="A634" s="185"/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</row>
    <row r="635" s="90" customFormat="1" ht="15.75" customHeight="1" spans="1:21">
      <c r="A635" s="185"/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</row>
    <row r="636" s="90" customFormat="1" ht="15.75" customHeight="1" spans="1:21">
      <c r="A636" s="185"/>
      <c r="B636" s="185"/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</row>
    <row r="637" s="90" customFormat="1" ht="15.75" customHeight="1" spans="1:21">
      <c r="A637" s="185"/>
      <c r="B637" s="185"/>
      <c r="C637" s="185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</row>
    <row r="638" s="90" customFormat="1" ht="15.75" customHeight="1" spans="1:21">
      <c r="A638" s="185"/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</row>
    <row r="639" s="90" customFormat="1" ht="15.75" customHeight="1" spans="1:21">
      <c r="A639" s="185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</row>
    <row r="640" s="90" customFormat="1" ht="15.75" customHeight="1" spans="1:21">
      <c r="A640" s="185"/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</row>
    <row r="641" s="90" customFormat="1" ht="15.75" customHeight="1" spans="1:21">
      <c r="A641" s="185"/>
      <c r="B641" s="185"/>
      <c r="C641" s="185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</row>
    <row r="642" s="90" customFormat="1" ht="15.75" customHeight="1" spans="1:21">
      <c r="A642" s="18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</row>
    <row r="643" s="90" customFormat="1" ht="15.75" customHeight="1" spans="1:21">
      <c r="A643" s="18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</row>
    <row r="644" s="90" customFormat="1" ht="15.75" customHeight="1" spans="1:21">
      <c r="A644" s="18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</row>
    <row r="645" s="90" customFormat="1" ht="15.75" customHeight="1" spans="1:21">
      <c r="A645" s="18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</row>
    <row r="646" s="90" customFormat="1" ht="15.75" customHeight="1" spans="1:21">
      <c r="A646" s="18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</row>
    <row r="647" s="90" customFormat="1" ht="15.75" customHeight="1" spans="1:21">
      <c r="A647" s="18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</row>
    <row r="648" s="90" customFormat="1" ht="15.75" customHeight="1" spans="1:21">
      <c r="A648" s="18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</row>
    <row r="649" s="90" customFormat="1" ht="15.75" customHeight="1" spans="1:21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</row>
    <row r="650" s="90" customFormat="1" ht="15.75" customHeight="1" spans="1:21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</row>
    <row r="651" s="90" customFormat="1" ht="15.75" customHeight="1" spans="1:21">
      <c r="A651" s="18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</row>
    <row r="652" s="90" customFormat="1" ht="15.75" customHeight="1" spans="1:21">
      <c r="A652" s="18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</row>
    <row r="653" s="90" customFormat="1" ht="15.75" customHeight="1" spans="1:21">
      <c r="A653" s="18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</row>
    <row r="654" s="90" customFormat="1" ht="15.75" customHeight="1" spans="1:21">
      <c r="A654" s="18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</row>
    <row r="655" s="90" customFormat="1" ht="15.75" customHeight="1" spans="1:21">
      <c r="A655" s="18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</row>
    <row r="656" s="90" customFormat="1" ht="15.75" customHeight="1" spans="1:21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</row>
    <row r="657" s="90" customFormat="1" ht="15.75" customHeight="1" spans="1:21">
      <c r="A657" s="18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</row>
    <row r="658" s="90" customFormat="1" ht="15.75" customHeight="1" spans="1:21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</row>
    <row r="659" s="90" customFormat="1" ht="15.75" customHeight="1" spans="1:21">
      <c r="A659" s="18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</row>
    <row r="660" s="90" customFormat="1" ht="15.75" customHeight="1" spans="1:21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</row>
    <row r="661" s="90" customFormat="1" ht="15.75" customHeight="1" spans="1:21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</row>
    <row r="662" s="90" customFormat="1" ht="15.75" customHeight="1" spans="1:21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</row>
    <row r="663" s="90" customFormat="1" ht="15.75" customHeight="1" spans="1:21">
      <c r="A663" s="18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</row>
    <row r="664" s="90" customFormat="1" ht="15.75" customHeight="1" spans="1:21">
      <c r="A664" s="18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</row>
    <row r="665" s="90" customFormat="1" ht="15.75" customHeight="1" spans="1:21">
      <c r="A665" s="18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</row>
    <row r="666" s="90" customFormat="1" ht="15.75" customHeight="1" spans="1:21">
      <c r="A666" s="18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</row>
    <row r="667" s="90" customFormat="1" ht="15.75" customHeight="1" spans="1:21">
      <c r="A667" s="18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</row>
    <row r="668" s="90" customFormat="1" ht="15.75" customHeight="1" spans="1:21">
      <c r="A668" s="18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</row>
    <row r="669" s="90" customFormat="1" ht="15.75" customHeight="1" spans="1:21">
      <c r="A669" s="18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</row>
    <row r="670" s="90" customFormat="1" ht="15.75" customHeight="1" spans="1:21">
      <c r="A670" s="18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</row>
    <row r="671" s="90" customFormat="1" ht="15.75" customHeight="1" spans="1:21">
      <c r="A671" s="18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</row>
    <row r="672" s="90" customFormat="1" ht="15.75" customHeight="1" spans="1:21">
      <c r="A672" s="18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</row>
    <row r="673" s="90" customFormat="1" ht="15.75" customHeight="1" spans="1:21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</row>
    <row r="674" s="90" customFormat="1" ht="15.75" customHeight="1" spans="1:21">
      <c r="A674" s="18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</row>
    <row r="675" s="90" customFormat="1" ht="15.75" customHeight="1" spans="1:21">
      <c r="A675" s="18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</row>
    <row r="676" s="90" customFormat="1" ht="15.75" customHeight="1" spans="1:21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</row>
    <row r="677" s="90" customFormat="1" ht="15.75" customHeight="1" spans="1:21">
      <c r="A677" s="18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</row>
    <row r="678" s="90" customFormat="1" ht="15.75" customHeight="1" spans="1:21">
      <c r="A678" s="18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</row>
    <row r="679" s="90" customFormat="1" ht="15.75" customHeight="1" spans="1:21">
      <c r="A679" s="18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</row>
    <row r="680" s="90" customFormat="1" ht="15.75" customHeight="1" spans="1:21">
      <c r="A680" s="18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</row>
    <row r="681" s="90" customFormat="1" ht="15.75" customHeight="1" spans="1:21">
      <c r="A681" s="18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</row>
    <row r="682" s="90" customFormat="1" ht="15.75" customHeight="1" spans="1:21">
      <c r="A682" s="18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</row>
    <row r="683" s="90" customFormat="1" ht="15.75" customHeight="1" spans="1:21">
      <c r="A683" s="18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</row>
    <row r="684" s="90" customFormat="1" ht="15.75" customHeight="1" spans="1:21">
      <c r="A684" s="18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</row>
    <row r="685" s="90" customFormat="1" ht="15.75" customHeight="1" spans="1:21">
      <c r="A685" s="18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</row>
    <row r="686" s="90" customFormat="1" ht="15.75" customHeight="1" spans="1:21">
      <c r="A686" s="18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</row>
    <row r="687" s="90" customFormat="1" ht="15.75" customHeight="1" spans="1:21">
      <c r="A687" s="18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</row>
    <row r="688" s="90" customFormat="1" ht="15.75" customHeight="1" spans="1:21">
      <c r="A688" s="18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</row>
    <row r="689" s="90" customFormat="1" ht="15.75" customHeight="1" spans="1:21">
      <c r="A689" s="18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</row>
    <row r="690" s="90" customFormat="1" ht="15.75" customHeight="1" spans="1:21">
      <c r="A690" s="18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</row>
    <row r="691" s="90" customFormat="1" ht="15.75" customHeight="1" spans="1:21">
      <c r="A691" s="18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</row>
    <row r="692" s="90" customFormat="1" ht="15.75" customHeight="1" spans="1:21">
      <c r="A692" s="18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</row>
    <row r="693" s="90" customFormat="1" ht="15.75" customHeight="1" spans="1:21">
      <c r="A693" s="18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</row>
    <row r="694" s="90" customFormat="1" ht="15.75" customHeight="1" spans="1:21">
      <c r="A694" s="18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</row>
    <row r="695" s="90" customFormat="1" ht="15.75" customHeight="1" spans="1:21">
      <c r="A695" s="18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</row>
    <row r="696" s="90" customFormat="1" ht="15.75" customHeight="1" spans="1:21">
      <c r="A696" s="18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</row>
    <row r="697" s="90" customFormat="1" ht="15.75" customHeight="1" spans="1:21">
      <c r="A697" s="18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</row>
    <row r="698" s="90" customFormat="1" ht="15.75" customHeight="1" spans="1:21">
      <c r="A698" s="18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</row>
    <row r="699" s="90" customFormat="1" ht="15.75" customHeight="1" spans="1:21">
      <c r="A699" s="18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</row>
    <row r="700" s="90" customFormat="1" ht="15.75" customHeight="1" spans="1:21">
      <c r="A700" s="18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</row>
    <row r="701" s="90" customFormat="1" ht="15.75" customHeight="1" spans="1:21">
      <c r="A701" s="18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</row>
    <row r="702" s="90" customFormat="1" ht="15.75" customHeight="1" spans="1:21">
      <c r="A702" s="18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</row>
    <row r="703" s="90" customFormat="1" ht="15.75" customHeight="1" spans="1:21">
      <c r="A703" s="18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</row>
    <row r="704" s="90" customFormat="1" ht="15.75" customHeight="1" spans="1:21">
      <c r="A704" s="18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</row>
    <row r="705" s="90" customFormat="1" ht="15.75" customHeight="1" spans="1:21">
      <c r="A705" s="18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</row>
    <row r="706" s="90" customFormat="1" ht="15.75" customHeight="1" spans="1:21">
      <c r="A706" s="18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</row>
    <row r="707" s="90" customFormat="1" ht="15.75" customHeight="1" spans="1:21">
      <c r="A707" s="18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</row>
    <row r="708" s="90" customFormat="1" ht="15.75" customHeight="1" spans="1:21">
      <c r="A708" s="18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</row>
    <row r="709" s="90" customFormat="1" ht="15.75" customHeight="1" spans="1:21">
      <c r="A709" s="18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</row>
    <row r="710" s="90" customFormat="1" ht="15.75" customHeight="1" spans="1:21">
      <c r="A710" s="18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</row>
    <row r="711" s="90" customFormat="1" ht="15.75" customHeight="1" spans="1:21">
      <c r="A711" s="18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</row>
    <row r="712" s="90" customFormat="1" ht="15.75" customHeight="1" spans="1:21">
      <c r="A712" s="18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</row>
    <row r="713" s="90" customFormat="1" ht="15.75" customHeight="1" spans="1:21">
      <c r="A713" s="18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</row>
    <row r="714" s="90" customFormat="1" ht="15.75" customHeight="1" spans="1:21">
      <c r="A714" s="18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</row>
    <row r="715" s="90" customFormat="1" ht="15.75" customHeight="1" spans="1:21">
      <c r="A715" s="18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</row>
    <row r="716" s="90" customFormat="1" ht="15.75" customHeight="1" spans="1:21">
      <c r="A716" s="18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</row>
    <row r="717" s="90" customFormat="1" ht="15.75" customHeight="1" spans="1:21">
      <c r="A717" s="18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</row>
    <row r="718" s="90" customFormat="1" ht="15.75" customHeight="1" spans="1:21">
      <c r="A718" s="18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</row>
    <row r="719" s="90" customFormat="1" ht="15.75" customHeight="1" spans="1:21">
      <c r="A719" s="18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</row>
    <row r="720" s="90" customFormat="1" ht="15.75" customHeight="1" spans="1:21">
      <c r="A720" s="18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</row>
    <row r="721" s="90" customFormat="1" ht="15.75" customHeight="1" spans="1:21">
      <c r="A721" s="18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</row>
    <row r="722" s="90" customFormat="1" ht="15.75" customHeight="1" spans="1:21">
      <c r="A722" s="18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</row>
    <row r="723" s="90" customFormat="1" ht="15.75" customHeight="1" spans="1:21">
      <c r="A723" s="18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</row>
    <row r="724" s="90" customFormat="1" ht="15.75" customHeight="1" spans="1:21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</row>
    <row r="725" s="90" customFormat="1" ht="15.75" customHeight="1" spans="1:21">
      <c r="A725" s="18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</row>
    <row r="726" s="90" customFormat="1" ht="15.75" customHeight="1" spans="1:21">
      <c r="A726" s="18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</row>
    <row r="727" s="90" customFormat="1" ht="15.75" customHeight="1" spans="1:21">
      <c r="A727" s="18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</row>
    <row r="728" s="90" customFormat="1" ht="15.75" customHeight="1" spans="1:21">
      <c r="A728" s="18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</row>
    <row r="729" s="90" customFormat="1" ht="15.75" customHeight="1" spans="1:21">
      <c r="A729" s="18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</row>
    <row r="730" s="90" customFormat="1" ht="15.75" customHeight="1" spans="1:21">
      <c r="A730" s="18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</row>
    <row r="731" s="90" customFormat="1" ht="15.75" customHeight="1" spans="1:21">
      <c r="A731" s="18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</row>
    <row r="732" s="90" customFormat="1" ht="15.75" customHeight="1" spans="1:21">
      <c r="A732" s="18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</row>
    <row r="733" s="90" customFormat="1" ht="15.75" customHeight="1" spans="1:21">
      <c r="A733" s="18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</row>
    <row r="734" s="90" customFormat="1" ht="15.75" customHeight="1" spans="1:21">
      <c r="A734" s="18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</row>
    <row r="735" s="90" customFormat="1" ht="15.75" customHeight="1" spans="1:21">
      <c r="A735" s="18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</row>
    <row r="736" s="90" customFormat="1" ht="15.75" customHeight="1" spans="1:21">
      <c r="A736" s="18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</row>
    <row r="737" s="90" customFormat="1" ht="15.75" customHeight="1" spans="1:21">
      <c r="A737" s="18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</row>
    <row r="738" s="90" customFormat="1" ht="15.75" customHeight="1" spans="1:21">
      <c r="A738" s="18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</row>
    <row r="739" s="90" customFormat="1" ht="15.75" customHeight="1" spans="1:21">
      <c r="A739" s="18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</row>
    <row r="740" s="90" customFormat="1" ht="15.75" customHeight="1" spans="1:21">
      <c r="A740" s="18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</row>
    <row r="741" s="90" customFormat="1" ht="15.75" customHeight="1" spans="1:21">
      <c r="A741" s="18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</row>
    <row r="742" s="90" customFormat="1" ht="15.75" customHeight="1" spans="1:21">
      <c r="A742" s="18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</row>
    <row r="743" s="90" customFormat="1" ht="15.75" customHeight="1" spans="1:21">
      <c r="A743" s="18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</row>
    <row r="744" s="90" customFormat="1" ht="15.75" customHeight="1" spans="1:21">
      <c r="A744" s="18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</row>
    <row r="745" s="90" customFormat="1" ht="15.75" customHeight="1" spans="1:21">
      <c r="A745" s="18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</row>
    <row r="746" s="90" customFormat="1" ht="15.75" customHeight="1" spans="1:21">
      <c r="A746" s="18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</row>
    <row r="747" s="90" customFormat="1" ht="15.75" customHeight="1" spans="1:21">
      <c r="A747" s="18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</row>
    <row r="748" s="90" customFormat="1" ht="15.75" customHeight="1" spans="1:21">
      <c r="A748" s="18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</row>
    <row r="749" s="90" customFormat="1" ht="15.75" customHeight="1" spans="1:21">
      <c r="A749" s="18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</row>
    <row r="750" s="90" customFormat="1" ht="15.75" customHeight="1" spans="1:21">
      <c r="A750" s="18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</row>
    <row r="751" s="90" customFormat="1" ht="15.75" customHeight="1" spans="1:21">
      <c r="A751" s="18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</row>
    <row r="752" s="90" customFormat="1" ht="15.75" customHeight="1" spans="1:21">
      <c r="A752" s="18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</row>
    <row r="753" s="90" customFormat="1" ht="15.75" customHeight="1" spans="1:21">
      <c r="A753" s="18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</row>
    <row r="754" s="90" customFormat="1" ht="15.75" customHeight="1" spans="1:21">
      <c r="A754" s="18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</row>
    <row r="755" s="90" customFormat="1" ht="15.75" customHeight="1" spans="1:21">
      <c r="A755" s="18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</row>
    <row r="756" s="90" customFormat="1" ht="15.75" customHeight="1" spans="1:21">
      <c r="A756" s="18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</row>
    <row r="757" s="90" customFormat="1" ht="15.75" customHeight="1" spans="1:21">
      <c r="A757" s="18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</row>
    <row r="758" s="90" customFormat="1" ht="15.75" customHeight="1" spans="1:21">
      <c r="A758" s="18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</row>
    <row r="759" s="90" customFormat="1" ht="15.75" customHeight="1" spans="1:21">
      <c r="A759" s="18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</row>
    <row r="760" s="90" customFormat="1" ht="15.75" customHeight="1" spans="1:21">
      <c r="A760" s="18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</row>
    <row r="761" s="90" customFormat="1" ht="15.75" customHeight="1" spans="1:21">
      <c r="A761" s="18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</row>
    <row r="762" s="90" customFormat="1" ht="15.75" customHeight="1" spans="1:21">
      <c r="A762" s="18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</row>
    <row r="763" s="90" customFormat="1" ht="15.75" customHeight="1" spans="1:21">
      <c r="A763" s="18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</row>
    <row r="764" s="90" customFormat="1" ht="15.75" customHeight="1" spans="1:21">
      <c r="A764" s="18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</row>
    <row r="765" s="90" customFormat="1" ht="15.75" customHeight="1" spans="1:21">
      <c r="A765" s="18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</row>
    <row r="766" s="90" customFormat="1" ht="15.75" customHeight="1" spans="1:21">
      <c r="A766" s="18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</row>
    <row r="767" s="90" customFormat="1" ht="15.75" customHeight="1" spans="1:21">
      <c r="A767" s="18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</row>
    <row r="768" s="90" customFormat="1" ht="15.75" customHeight="1" spans="1:21">
      <c r="A768" s="18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</row>
    <row r="769" s="90" customFormat="1" ht="15.75" customHeight="1" spans="1:21">
      <c r="A769" s="18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</row>
    <row r="770" s="90" customFormat="1" ht="15.75" customHeight="1" spans="1:21">
      <c r="A770" s="18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</row>
    <row r="771" s="90" customFormat="1" ht="15.75" customHeight="1" spans="1:21">
      <c r="A771" s="18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</row>
    <row r="772" s="90" customFormat="1" ht="15.75" customHeight="1" spans="1:21">
      <c r="A772" s="18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</row>
    <row r="773" s="90" customFormat="1" ht="15.75" customHeight="1" spans="1:21">
      <c r="A773" s="18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</row>
    <row r="774" s="90" customFormat="1" ht="15.75" customHeight="1" spans="1:21">
      <c r="A774" s="18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</row>
    <row r="775" s="90" customFormat="1" ht="15.75" customHeight="1" spans="1:21">
      <c r="A775" s="18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</row>
    <row r="776" s="90" customFormat="1" ht="15.75" customHeight="1" spans="1:21">
      <c r="A776" s="18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</row>
    <row r="777" s="90" customFormat="1" ht="15.75" customHeight="1" spans="1:21">
      <c r="A777" s="18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</row>
    <row r="778" s="90" customFormat="1" ht="15.75" customHeight="1" spans="1:21">
      <c r="A778" s="18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</row>
    <row r="779" s="90" customFormat="1" ht="15.75" customHeight="1" spans="1:21">
      <c r="A779" s="18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</row>
    <row r="780" s="90" customFormat="1" ht="15.75" customHeight="1" spans="1:21">
      <c r="A780" s="18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</row>
    <row r="781" s="90" customFormat="1" ht="15.75" customHeight="1" spans="1:21">
      <c r="A781" s="18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</row>
    <row r="782" s="90" customFormat="1" ht="15.75" customHeight="1" spans="1:21">
      <c r="A782" s="18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</row>
    <row r="783" s="90" customFormat="1" ht="15.75" customHeight="1" spans="1:21">
      <c r="A783" s="18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</row>
    <row r="784" s="90" customFormat="1" ht="15.75" customHeight="1" spans="1:21">
      <c r="A784" s="18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</row>
    <row r="785" s="90" customFormat="1" ht="15.75" customHeight="1" spans="1:21">
      <c r="A785" s="18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</row>
    <row r="786" s="90" customFormat="1" ht="15.75" customHeight="1" spans="1:21">
      <c r="A786" s="18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</row>
    <row r="787" s="90" customFormat="1" ht="15.75" customHeight="1" spans="1:21">
      <c r="A787" s="18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</row>
    <row r="788" s="90" customFormat="1" ht="15.75" customHeight="1" spans="1:21">
      <c r="A788" s="18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</row>
    <row r="789" s="90" customFormat="1" ht="15.75" customHeight="1" spans="1:21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</row>
    <row r="790" s="90" customFormat="1" ht="15.75" customHeight="1" spans="1:21">
      <c r="A790" s="18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</row>
    <row r="791" s="90" customFormat="1" ht="15.75" customHeight="1" spans="1:21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</row>
    <row r="792" s="90" customFormat="1" ht="15.75" customHeight="1" spans="1:21">
      <c r="A792" s="18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</row>
    <row r="793" s="90" customFormat="1" ht="15.75" customHeight="1" spans="1:21">
      <c r="A793" s="18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</row>
    <row r="794" s="90" customFormat="1" ht="15.75" customHeight="1" spans="1:21">
      <c r="A794" s="18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</row>
    <row r="795" s="90" customFormat="1" ht="15.75" customHeight="1" spans="1:21">
      <c r="A795" s="18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</row>
    <row r="796" s="90" customFormat="1" ht="15.75" customHeight="1" spans="1:21">
      <c r="A796" s="18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</row>
    <row r="797" s="90" customFormat="1" ht="15.75" customHeight="1" spans="1:21">
      <c r="A797" s="18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</row>
    <row r="798" s="90" customFormat="1" ht="15.75" customHeight="1" spans="1:21">
      <c r="A798" s="18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</row>
    <row r="799" s="90" customFormat="1" ht="15.75" customHeight="1" spans="1:21">
      <c r="A799" s="18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</row>
    <row r="800" s="90" customFormat="1" ht="15.75" customHeight="1" spans="1:21">
      <c r="A800" s="18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</row>
    <row r="801" s="90" customFormat="1" ht="15.75" customHeight="1" spans="1:21">
      <c r="A801" s="18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</row>
    <row r="802" s="90" customFormat="1" ht="15.75" customHeight="1" spans="1:21">
      <c r="A802" s="18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</row>
    <row r="803" s="90" customFormat="1" ht="15.75" customHeight="1" spans="1:21">
      <c r="A803" s="18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</row>
    <row r="804" s="90" customFormat="1" ht="15.75" customHeight="1" spans="1:21">
      <c r="A804" s="18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</row>
    <row r="805" s="90" customFormat="1" ht="15.75" customHeight="1" spans="1:21">
      <c r="A805" s="18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</row>
    <row r="806" s="90" customFormat="1" ht="15.75" customHeight="1" spans="1:21">
      <c r="A806" s="18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</row>
    <row r="807" s="90" customFormat="1" ht="15.75" customHeight="1" spans="1:21">
      <c r="A807" s="18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</row>
    <row r="808" s="90" customFormat="1" ht="15.75" customHeight="1" spans="1:21">
      <c r="A808" s="18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</row>
    <row r="809" s="90" customFormat="1" ht="15.75" customHeight="1" spans="1:21">
      <c r="A809" s="18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</row>
    <row r="810" s="90" customFormat="1" ht="15.75" customHeight="1" spans="1:21">
      <c r="A810" s="18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</row>
    <row r="811" s="90" customFormat="1" ht="15.75" customHeight="1" spans="1:21">
      <c r="A811" s="18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</row>
    <row r="812" s="90" customFormat="1" ht="15.75" customHeight="1" spans="1:21">
      <c r="A812" s="18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</row>
    <row r="813" s="90" customFormat="1" ht="15.75" customHeight="1" spans="1:21">
      <c r="A813" s="18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</row>
    <row r="814" s="90" customFormat="1" ht="15.75" customHeight="1" spans="1:21">
      <c r="A814" s="18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</row>
    <row r="815" s="90" customFormat="1" ht="15.75" customHeight="1" spans="1:21">
      <c r="A815" s="18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</row>
    <row r="816" s="90" customFormat="1" ht="15.75" customHeight="1" spans="1:21">
      <c r="A816" s="18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</row>
    <row r="817" s="90" customFormat="1" ht="15.75" customHeight="1" spans="1:21">
      <c r="A817" s="18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</row>
    <row r="818" s="90" customFormat="1" ht="15.75" customHeight="1" spans="1:21">
      <c r="A818" s="18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</row>
    <row r="819" s="90" customFormat="1" ht="15.75" customHeight="1" spans="1:21">
      <c r="A819" s="18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</row>
    <row r="820" s="90" customFormat="1" ht="15.75" customHeight="1" spans="1:21">
      <c r="A820" s="18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</row>
    <row r="821" s="90" customFormat="1" ht="15.75" customHeight="1" spans="1:21">
      <c r="A821" s="18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</row>
    <row r="822" s="90" customFormat="1" ht="15.75" customHeight="1" spans="1:21">
      <c r="A822" s="18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</row>
    <row r="823" s="90" customFormat="1" ht="15.75" customHeight="1" spans="1:21">
      <c r="A823" s="18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</row>
    <row r="824" s="90" customFormat="1" ht="15.75" customHeight="1" spans="1:21">
      <c r="A824" s="18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</row>
    <row r="825" s="90" customFormat="1" ht="15.75" customHeight="1" spans="1:21">
      <c r="A825" s="18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</row>
    <row r="826" s="90" customFormat="1" ht="15.75" customHeight="1" spans="1:21">
      <c r="A826" s="18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</row>
    <row r="827" s="90" customFormat="1" ht="15.75" customHeight="1" spans="1:21">
      <c r="A827" s="18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</row>
    <row r="828" s="90" customFormat="1" ht="15.75" customHeight="1" spans="1:21">
      <c r="A828" s="18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</row>
    <row r="829" s="90" customFormat="1" ht="15.75" customHeight="1" spans="1:21">
      <c r="A829" s="18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</row>
    <row r="830" s="90" customFormat="1" ht="15.75" customHeight="1" spans="1:21">
      <c r="A830" s="18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</row>
    <row r="831" s="90" customFormat="1" ht="15.75" customHeight="1" spans="1:21">
      <c r="A831" s="18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</row>
    <row r="832" s="90" customFormat="1" ht="15.75" customHeight="1" spans="1:21">
      <c r="A832" s="18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</row>
    <row r="833" s="90" customFormat="1" ht="15.75" customHeight="1" spans="1:21">
      <c r="A833" s="185"/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</row>
    <row r="834" s="90" customFormat="1" ht="15.75" customHeight="1" spans="1:21">
      <c r="A834" s="185"/>
      <c r="B834" s="185"/>
      <c r="C834" s="185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</row>
    <row r="835" s="90" customFormat="1" ht="15.75" customHeight="1" spans="1:21">
      <c r="A835" s="185"/>
      <c r="B835" s="185"/>
      <c r="C835" s="185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</row>
    <row r="836" s="90" customFormat="1" ht="15.75" customHeight="1" spans="1:21">
      <c r="A836" s="185"/>
      <c r="B836" s="185"/>
      <c r="C836" s="185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</row>
    <row r="837" s="90" customFormat="1" ht="15.75" customHeight="1" spans="1:21">
      <c r="A837" s="185"/>
      <c r="B837" s="185"/>
      <c r="C837" s="185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</row>
    <row r="838" s="90" customFormat="1" ht="15.75" customHeight="1" spans="1:21">
      <c r="A838" s="185"/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</row>
    <row r="839" s="90" customFormat="1" ht="15.75" customHeight="1" spans="1:21">
      <c r="A839" s="185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</row>
    <row r="840" s="90" customFormat="1" ht="15.75" customHeight="1" spans="1:21">
      <c r="A840" s="185"/>
      <c r="B840" s="185"/>
      <c r="C840" s="185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</row>
    <row r="841" s="90" customFormat="1" ht="15.75" customHeight="1" spans="1:21">
      <c r="A841" s="185"/>
      <c r="B841" s="185"/>
      <c r="C841" s="185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</row>
    <row r="842" s="90" customFormat="1" ht="15.75" customHeight="1" spans="1:21">
      <c r="A842" s="185"/>
      <c r="B842" s="185"/>
      <c r="C842" s="185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</row>
    <row r="843" s="90" customFormat="1" ht="15.75" customHeight="1" spans="1:21">
      <c r="A843" s="185"/>
      <c r="B843" s="185"/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</row>
    <row r="844" s="90" customFormat="1" ht="15.75" customHeight="1" spans="1:21">
      <c r="A844" s="185"/>
      <c r="B844" s="185"/>
      <c r="C844" s="185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</row>
    <row r="845" s="90" customFormat="1" ht="15.75" customHeight="1" spans="1:21">
      <c r="A845" s="185"/>
      <c r="B845" s="185"/>
      <c r="C845" s="185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</row>
    <row r="846" s="90" customFormat="1" ht="15.75" customHeight="1" spans="1:21">
      <c r="A846" s="185"/>
      <c r="B846" s="185"/>
      <c r="C846" s="185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</row>
    <row r="847" s="90" customFormat="1" ht="15.75" customHeight="1" spans="1:21">
      <c r="A847" s="185"/>
      <c r="B847" s="185"/>
      <c r="C847" s="185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</row>
    <row r="848" s="90" customFormat="1" ht="15.75" customHeight="1" spans="1:21">
      <c r="A848" s="185"/>
      <c r="B848" s="185"/>
      <c r="C848" s="185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</row>
    <row r="849" s="90" customFormat="1" ht="15.75" customHeight="1" spans="1:21">
      <c r="A849" s="185"/>
      <c r="B849" s="185"/>
      <c r="C849" s="185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</row>
    <row r="850" s="90" customFormat="1" ht="15.75" customHeight="1" spans="1:21">
      <c r="A850" s="185"/>
      <c r="B850" s="185"/>
      <c r="C850" s="185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</row>
    <row r="851" s="90" customFormat="1" ht="15.75" customHeight="1" spans="1:21">
      <c r="A851" s="185"/>
      <c r="B851" s="185"/>
      <c r="C851" s="185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</row>
    <row r="852" s="90" customFormat="1" ht="15.75" customHeight="1" spans="1:21">
      <c r="A852" s="185"/>
      <c r="B852" s="185"/>
      <c r="C852" s="185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</row>
    <row r="853" s="90" customFormat="1" ht="15.75" customHeight="1" spans="1:21">
      <c r="A853" s="185"/>
      <c r="B853" s="185"/>
      <c r="C853" s="185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</row>
    <row r="854" s="90" customFormat="1" ht="15.75" customHeight="1" spans="1:21">
      <c r="A854" s="185"/>
      <c r="B854" s="185"/>
      <c r="C854" s="185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</row>
    <row r="855" s="90" customFormat="1" ht="15.75" customHeight="1" spans="1:21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</row>
    <row r="856" s="90" customFormat="1" ht="15.75" customHeight="1" spans="1:21">
      <c r="A856" s="185"/>
      <c r="B856" s="185"/>
      <c r="C856" s="185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</row>
    <row r="857" s="90" customFormat="1" ht="15.75" customHeight="1" spans="1:21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</row>
    <row r="858" s="90" customFormat="1" ht="15.75" customHeight="1" spans="1:21">
      <c r="A858" s="185"/>
      <c r="B858" s="185"/>
      <c r="C858" s="185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</row>
    <row r="859" s="90" customFormat="1" ht="15.75" customHeight="1" spans="1:21">
      <c r="A859" s="185"/>
      <c r="B859" s="185"/>
      <c r="C859" s="185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</row>
    <row r="860" s="90" customFormat="1" ht="15.75" customHeight="1" spans="1:21">
      <c r="A860" s="185"/>
      <c r="B860" s="185"/>
      <c r="C860" s="185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</row>
    <row r="861" s="90" customFormat="1" ht="15.75" customHeight="1" spans="1:21">
      <c r="A861" s="185"/>
      <c r="B861" s="185"/>
      <c r="C861" s="185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</row>
    <row r="862" s="90" customFormat="1" ht="15.75" customHeight="1" spans="1:21">
      <c r="A862" s="185"/>
      <c r="B862" s="185"/>
      <c r="C862" s="185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</row>
    <row r="863" s="90" customFormat="1" ht="15.75" customHeight="1" spans="1:21">
      <c r="A863" s="185"/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</row>
    <row r="864" s="90" customFormat="1" ht="15.75" customHeight="1" spans="1:21">
      <c r="A864" s="185"/>
      <c r="B864" s="185"/>
      <c r="C864" s="185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</row>
    <row r="865" s="90" customFormat="1" ht="15.75" customHeight="1" spans="1:21">
      <c r="A865" s="185"/>
      <c r="B865" s="185"/>
      <c r="C865" s="185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</row>
    <row r="866" s="90" customFormat="1" ht="15.75" customHeight="1" spans="1:21">
      <c r="A866" s="185"/>
      <c r="B866" s="185"/>
      <c r="C866" s="185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</row>
    <row r="867" s="90" customFormat="1" ht="15.75" customHeight="1" spans="1:21">
      <c r="A867" s="185"/>
      <c r="B867" s="185"/>
      <c r="C867" s="185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</row>
    <row r="868" s="90" customFormat="1" ht="15.75" customHeight="1" spans="1:21">
      <c r="A868" s="185"/>
      <c r="B868" s="185"/>
      <c r="C868" s="185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</row>
    <row r="869" s="90" customFormat="1" ht="15.75" customHeight="1" spans="1:21">
      <c r="A869" s="185"/>
      <c r="B869" s="185"/>
      <c r="C869" s="185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</row>
    <row r="870" s="90" customFormat="1" ht="15.75" customHeight="1" spans="1:21">
      <c r="A870" s="185"/>
      <c r="B870" s="185"/>
      <c r="C870" s="185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</row>
    <row r="871" s="90" customFormat="1" ht="15.75" customHeight="1" spans="1:21">
      <c r="A871" s="185"/>
      <c r="B871" s="185"/>
      <c r="C871" s="185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</row>
    <row r="872" s="90" customFormat="1" ht="15.75" customHeight="1" spans="1:21">
      <c r="A872" s="185"/>
      <c r="B872" s="185"/>
      <c r="C872" s="185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</row>
    <row r="873" s="90" customFormat="1" ht="15.75" customHeight="1" spans="1:21">
      <c r="A873" s="185"/>
      <c r="B873" s="185"/>
      <c r="C873" s="185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</row>
    <row r="874" s="90" customFormat="1" ht="15.75" customHeight="1" spans="1:21">
      <c r="A874" s="185"/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</row>
    <row r="875" s="90" customFormat="1" ht="15.75" customHeight="1" spans="1:21">
      <c r="A875" s="185"/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</row>
    <row r="876" s="90" customFormat="1" ht="15.75" customHeight="1" spans="1:21">
      <c r="A876" s="185"/>
      <c r="B876" s="185"/>
      <c r="C876" s="185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</row>
    <row r="877" s="90" customFormat="1" ht="15.75" customHeight="1" spans="1:21">
      <c r="A877" s="185"/>
      <c r="B877" s="185"/>
      <c r="C877" s="185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</row>
    <row r="878" s="90" customFormat="1" ht="15.75" customHeight="1" spans="1:21">
      <c r="A878" s="185"/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</row>
    <row r="879" s="90" customFormat="1" ht="15.75" customHeight="1" spans="1:21">
      <c r="A879" s="185"/>
      <c r="B879" s="185"/>
      <c r="C879" s="185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</row>
    <row r="880" s="90" customFormat="1" ht="15.75" customHeight="1" spans="1:21">
      <c r="A880" s="185"/>
      <c r="B880" s="185"/>
      <c r="C880" s="185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</row>
    <row r="881" s="90" customFormat="1" ht="15.75" customHeight="1" spans="1:21">
      <c r="A881" s="185"/>
      <c r="B881" s="185"/>
      <c r="C881" s="185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</row>
    <row r="882" s="90" customFormat="1" ht="15.75" customHeight="1" spans="1:21">
      <c r="A882" s="185"/>
      <c r="B882" s="185"/>
      <c r="C882" s="185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</row>
    <row r="883" s="90" customFormat="1" ht="15.75" customHeight="1" spans="1:21">
      <c r="A883" s="185"/>
      <c r="B883" s="185"/>
      <c r="C883" s="185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</row>
    <row r="884" s="90" customFormat="1" ht="15.75" customHeight="1" spans="1:21">
      <c r="A884" s="185"/>
      <c r="B884" s="185"/>
      <c r="C884" s="185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</row>
    <row r="885" s="90" customFormat="1" ht="15.75" customHeight="1" spans="1:21">
      <c r="A885" s="185"/>
      <c r="B885" s="185"/>
      <c r="C885" s="185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</row>
    <row r="886" s="90" customFormat="1" ht="15.75" customHeight="1" spans="1:21">
      <c r="A886" s="185"/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</row>
    <row r="887" s="90" customFormat="1" ht="15.75" customHeight="1" spans="1:21">
      <c r="A887" s="185"/>
      <c r="B887" s="185"/>
      <c r="C887" s="185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</row>
    <row r="888" s="90" customFormat="1" ht="15.75" customHeight="1" spans="1:21">
      <c r="A888" s="185"/>
      <c r="B888" s="185"/>
      <c r="C888" s="185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</row>
    <row r="889" s="90" customFormat="1" ht="15.75" customHeight="1" spans="1:21">
      <c r="A889" s="185"/>
      <c r="B889" s="185"/>
      <c r="C889" s="185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</row>
    <row r="890" s="90" customFormat="1" ht="15.75" customHeight="1" spans="1:21">
      <c r="A890" s="185"/>
      <c r="B890" s="185"/>
      <c r="C890" s="185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</row>
    <row r="891" s="90" customFormat="1" ht="15.75" customHeight="1" spans="1:21">
      <c r="A891" s="185"/>
      <c r="B891" s="185"/>
      <c r="C891" s="185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</row>
    <row r="892" s="90" customFormat="1" ht="15.75" customHeight="1" spans="1:21">
      <c r="A892" s="185"/>
      <c r="B892" s="185"/>
      <c r="C892" s="185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</row>
    <row r="893" s="90" customFormat="1" ht="15.75" customHeight="1" spans="1:21">
      <c r="A893" s="185"/>
      <c r="B893" s="185"/>
      <c r="C893" s="185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</row>
    <row r="894" s="90" customFormat="1" ht="15.75" customHeight="1" spans="1:21">
      <c r="A894" s="185"/>
      <c r="B894" s="185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</row>
    <row r="895" s="90" customFormat="1" ht="15.75" customHeight="1" spans="1:21">
      <c r="A895" s="185"/>
      <c r="B895" s="185"/>
      <c r="C895" s="185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</row>
    <row r="896" s="90" customFormat="1" ht="15.75" customHeight="1" spans="1:21">
      <c r="A896" s="185"/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</row>
    <row r="897" s="90" customFormat="1" ht="15.75" customHeight="1" spans="1:21">
      <c r="A897" s="185"/>
      <c r="B897" s="185"/>
      <c r="C897" s="185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</row>
    <row r="898" s="90" customFormat="1" ht="15.75" customHeight="1" spans="1:21">
      <c r="A898" s="185"/>
      <c r="B898" s="185"/>
      <c r="C898" s="185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</row>
    <row r="899" s="90" customFormat="1" ht="15.75" customHeight="1" spans="1:21">
      <c r="A899" s="185"/>
      <c r="B899" s="185"/>
      <c r="C899" s="185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</row>
    <row r="900" s="90" customFormat="1" ht="15.75" customHeight="1" spans="1:21">
      <c r="A900" s="185"/>
      <c r="B900" s="185"/>
      <c r="C900" s="185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</row>
    <row r="901" s="90" customFormat="1" ht="15.75" customHeight="1" spans="1:21">
      <c r="A901" s="185"/>
      <c r="B901" s="185"/>
      <c r="C901" s="185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</row>
    <row r="902" s="90" customFormat="1" ht="15.75" customHeight="1" spans="1:21">
      <c r="A902" s="185"/>
      <c r="B902" s="185"/>
      <c r="C902" s="185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</row>
    <row r="903" s="90" customFormat="1" ht="15.75" customHeight="1" spans="1:21">
      <c r="A903" s="185"/>
      <c r="B903" s="185"/>
      <c r="C903" s="185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</row>
    <row r="904" s="90" customFormat="1" ht="15.75" customHeight="1" spans="1:21">
      <c r="A904" s="185"/>
      <c r="B904" s="185"/>
      <c r="C904" s="185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</row>
    <row r="905" s="90" customFormat="1" ht="15.75" customHeight="1" spans="1:21">
      <c r="A905" s="185"/>
      <c r="B905" s="185"/>
      <c r="C905" s="185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</row>
    <row r="906" s="90" customFormat="1" ht="15.75" customHeight="1" spans="1:21">
      <c r="A906" s="185"/>
      <c r="B906" s="185"/>
      <c r="C906" s="185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</row>
    <row r="907" s="90" customFormat="1" ht="15.75" customHeight="1" spans="1:21">
      <c r="A907" s="185"/>
      <c r="B907" s="185"/>
      <c r="C907" s="185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</row>
    <row r="908" s="90" customFormat="1" ht="15.75" customHeight="1" spans="1:21">
      <c r="A908" s="185"/>
      <c r="B908" s="185"/>
      <c r="C908" s="185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</row>
    <row r="909" s="90" customFormat="1" ht="15.75" customHeight="1" spans="1:21">
      <c r="A909" s="185"/>
      <c r="B909" s="185"/>
      <c r="C909" s="185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</row>
    <row r="910" s="90" customFormat="1" ht="15.75" customHeight="1" spans="1:21">
      <c r="A910" s="185"/>
      <c r="B910" s="185"/>
      <c r="C910" s="185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</row>
    <row r="911" s="90" customFormat="1" ht="15.75" customHeight="1" spans="1:21">
      <c r="A911" s="185"/>
      <c r="B911" s="185"/>
      <c r="C911" s="185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</row>
    <row r="912" s="90" customFormat="1" ht="15.75" customHeight="1" spans="1:21">
      <c r="A912" s="185"/>
      <c r="B912" s="185"/>
      <c r="C912" s="185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</row>
    <row r="913" s="90" customFormat="1" ht="15.75" customHeight="1" spans="1:21">
      <c r="A913" s="185"/>
      <c r="B913" s="185"/>
      <c r="C913" s="185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</row>
    <row r="914" s="90" customFormat="1" ht="15.75" customHeight="1" spans="1:21">
      <c r="A914" s="185"/>
      <c r="B914" s="185"/>
      <c r="C914" s="185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</row>
    <row r="915" s="90" customFormat="1" ht="15.75" customHeight="1" spans="1:21">
      <c r="A915" s="185"/>
      <c r="B915" s="185"/>
      <c r="C915" s="185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</row>
    <row r="916" s="90" customFormat="1" ht="15.75" customHeight="1" spans="1:21">
      <c r="A916" s="185"/>
      <c r="B916" s="185"/>
      <c r="C916" s="185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</row>
    <row r="917" s="90" customFormat="1" ht="15.75" customHeight="1" spans="1:21">
      <c r="A917" s="185"/>
      <c r="B917" s="185"/>
      <c r="C917" s="185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</row>
    <row r="918" s="90" customFormat="1" ht="15.75" customHeight="1" spans="1:21">
      <c r="A918" s="185"/>
      <c r="B918" s="185"/>
      <c r="C918" s="185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</row>
    <row r="919" s="90" customFormat="1" ht="15.75" customHeight="1" spans="1:21">
      <c r="A919" s="185"/>
      <c r="B919" s="185"/>
      <c r="C919" s="185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</row>
    <row r="920" s="90" customFormat="1" ht="15.75" customHeight="1" spans="15:21">
      <c r="O920" s="185"/>
      <c r="P920" s="185"/>
      <c r="Q920" s="185"/>
      <c r="R920" s="185"/>
      <c r="S920" s="185"/>
      <c r="T920" s="185"/>
      <c r="U920" s="185"/>
    </row>
    <row r="921" s="90" customFormat="1" ht="15.75" customHeight="1" spans="15:21">
      <c r="O921" s="185"/>
      <c r="P921" s="185"/>
      <c r="Q921" s="185"/>
      <c r="R921" s="185"/>
      <c r="S921" s="185"/>
      <c r="T921" s="185"/>
      <c r="U921" s="185"/>
    </row>
    <row r="922" s="90" customFormat="1" ht="15.75" customHeight="1" spans="15:21">
      <c r="O922" s="185"/>
      <c r="P922" s="185"/>
      <c r="Q922" s="185"/>
      <c r="R922" s="185"/>
      <c r="S922" s="185"/>
      <c r="T922" s="185"/>
      <c r="U922" s="185"/>
    </row>
    <row r="923" s="90" customFormat="1" ht="15.75" customHeight="1" spans="15:21">
      <c r="O923" s="185"/>
      <c r="P923" s="185"/>
      <c r="Q923" s="185"/>
      <c r="R923" s="185"/>
      <c r="S923" s="185"/>
      <c r="T923" s="185"/>
      <c r="U923" s="185"/>
    </row>
    <row r="924" s="90" customFormat="1" ht="15.75" customHeight="1" spans="15:21">
      <c r="O924" s="185"/>
      <c r="P924" s="185"/>
      <c r="Q924" s="185"/>
      <c r="R924" s="185"/>
      <c r="S924" s="185"/>
      <c r="T924" s="185"/>
      <c r="U924" s="185"/>
    </row>
    <row r="925" s="90" customFormat="1" ht="15.75" customHeight="1" spans="15:21">
      <c r="O925" s="185"/>
      <c r="P925" s="185"/>
      <c r="Q925" s="185"/>
      <c r="R925" s="185"/>
      <c r="S925" s="185"/>
      <c r="T925" s="185"/>
      <c r="U925" s="185"/>
    </row>
    <row r="926" s="90" customFormat="1" ht="15.75" customHeight="1" spans="15:21">
      <c r="O926" s="185"/>
      <c r="P926" s="185"/>
      <c r="Q926" s="185"/>
      <c r="R926" s="185"/>
      <c r="S926" s="185"/>
      <c r="T926" s="185"/>
      <c r="U926" s="185"/>
    </row>
  </sheetData>
  <mergeCells count="37">
    <mergeCell ref="A1:H1"/>
    <mergeCell ref="I1:N1"/>
    <mergeCell ref="A2:B2"/>
    <mergeCell ref="A3:B3"/>
    <mergeCell ref="A4:B4"/>
    <mergeCell ref="A5:B5"/>
    <mergeCell ref="A6:B6"/>
    <mergeCell ref="A9:E9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K12:N12">
    <cfRule type="notContainsBlanks" dxfId="0" priority="7">
      <formula>LEN(TRIM(K12))&gt;0</formula>
    </cfRule>
  </conditionalFormatting>
  <conditionalFormatting sqref="M16">
    <cfRule type="notContainsBlanks" dxfId="0" priority="16">
      <formula>LEN(TRIM(M16))&gt;0</formula>
    </cfRule>
  </conditionalFormatting>
  <conditionalFormatting sqref="N16">
    <cfRule type="notContainsBlanks" dxfId="0" priority="17">
      <formula>LEN(TRIM(N16))&gt;0</formula>
    </cfRule>
  </conditionalFormatting>
  <conditionalFormatting sqref="K17:L17">
    <cfRule type="notContainsBlanks" dxfId="0" priority="4">
      <formula>LEN(TRIM(K17))&gt;0</formula>
    </cfRule>
  </conditionalFormatting>
  <conditionalFormatting sqref="K17:N17">
    <cfRule type="notContainsBlanks" dxfId="0" priority="3">
      <formula>LEN(TRIM(K17))&gt;0</formula>
    </cfRule>
  </conditionalFormatting>
  <conditionalFormatting sqref="M17">
    <cfRule type="notContainsBlanks" dxfId="0" priority="5">
      <formula>LEN(TRIM(M17))&gt;0</formula>
    </cfRule>
  </conditionalFormatting>
  <conditionalFormatting sqref="N17">
    <cfRule type="notContainsBlanks" dxfId="0" priority="6">
      <formula>LEN(TRIM(N17))&gt;0</formula>
    </cfRule>
  </conditionalFormatting>
  <conditionalFormatting sqref="M27">
    <cfRule type="notContainsBlanks" dxfId="0" priority="22">
      <formula>LEN(TRIM(M27))&gt;0</formula>
    </cfRule>
  </conditionalFormatting>
  <conditionalFormatting sqref="N27">
    <cfRule type="notContainsBlanks" dxfId="0" priority="23">
      <formula>LEN(TRIM(N27))&gt;0</formula>
    </cfRule>
  </conditionalFormatting>
  <conditionalFormatting sqref="M28">
    <cfRule type="notContainsBlanks" dxfId="0" priority="20">
      <formula>LEN(TRIM(M28))&gt;0</formula>
    </cfRule>
  </conditionalFormatting>
  <conditionalFormatting sqref="N28">
    <cfRule type="notContainsBlanks" dxfId="0" priority="21">
      <formula>LEN(TRIM(N28))&gt;0</formula>
    </cfRule>
  </conditionalFormatting>
  <conditionalFormatting sqref="K29:N29">
    <cfRule type="notContainsBlanks" dxfId="0" priority="2">
      <formula>LEN(TRIM(K29))&gt;0</formula>
    </cfRule>
    <cfRule type="notContainsBlanks" dxfId="0" priority="1">
      <formula>LEN(TRIM(K29))&gt;0</formula>
    </cfRule>
  </conditionalFormatting>
  <conditionalFormatting sqref="Q29">
    <cfRule type="notContainsBlanks" dxfId="0" priority="13">
      <formula>LEN(TRIM(Q29))&gt;0</formula>
    </cfRule>
  </conditionalFormatting>
  <conditionalFormatting sqref="M13:M15">
    <cfRule type="notContainsBlanks" dxfId="0" priority="18">
      <formula>LEN(TRIM(M13))&gt;0</formula>
    </cfRule>
  </conditionalFormatting>
  <conditionalFormatting sqref="N13:N15">
    <cfRule type="notContainsBlanks" dxfId="0" priority="19">
      <formula>LEN(TRIM(N13))&gt;0</formula>
    </cfRule>
  </conditionalFormatting>
  <conditionalFormatting sqref="O34:O35">
    <cfRule type="notContainsBlanks" dxfId="0" priority="10">
      <formula>LEN(TRIM(O34))&gt;0</formula>
    </cfRule>
  </conditionalFormatting>
  <conditionalFormatting sqref="Q9:Q28">
    <cfRule type="notContainsBlanks" dxfId="0" priority="12">
      <formula>LEN(TRIM(Q9))&gt;0</formula>
    </cfRule>
  </conditionalFormatting>
  <conditionalFormatting sqref="Q34:Q35">
    <cfRule type="notContainsBlanks" dxfId="0" priority="11">
      <formula>LEN(TRIM(Q34))&gt;0</formula>
    </cfRule>
  </conditionalFormatting>
  <conditionalFormatting sqref="K9:O9 K14:N15 G18:G26 G15 K18:N26 O29">
    <cfRule type="notContainsBlanks" dxfId="0" priority="8">
      <formula>LEN(TRIM(G9))&gt;0</formula>
    </cfRule>
  </conditionalFormatting>
  <conditionalFormatting sqref="K10:M11 K13:L16 K27:L28">
    <cfRule type="notContainsBlanks" dxfId="0" priority="14">
      <formula>LEN(TRIM(K10))&gt;0</formula>
    </cfRule>
  </conditionalFormatting>
  <conditionalFormatting sqref="N10:O11 O12:O28">
    <cfRule type="notContainsBlanks" dxfId="0" priority="15">
      <formula>LEN(TRIM(N10))&gt;0</formula>
    </cfRule>
  </conditionalFormatting>
  <conditionalFormatting sqref="K19:N26">
    <cfRule type="notContainsBlanks" dxfId="0" priority="9">
      <formula>LEN(TRIM(K19))&gt;0</formula>
    </cfRule>
  </conditionalFormatting>
  <pageMargins left="0.700694444444445" right="0.700694444444445" top="0.357638888888889" bottom="0.357638888888889" header="0.298611111111111" footer="0.298611111111111"/>
  <pageSetup paperSize="9" scale="8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26"/>
  <sheetViews>
    <sheetView view="pageBreakPreview" zoomScaleNormal="100" workbookViewId="0">
      <selection activeCell="R23" sqref="R23"/>
    </sheetView>
  </sheetViews>
  <sheetFormatPr defaultColWidth="14.4513274336283" defaultRowHeight="15" customHeight="1"/>
  <cols>
    <col min="1" max="1" width="4.6283185840708" style="90" customWidth="1"/>
    <col min="2" max="2" width="6.66371681415929" style="90" customWidth="1"/>
    <col min="3" max="3" width="15.8672566371681" style="90" customWidth="1"/>
    <col min="4" max="4" width="15" style="90" customWidth="1"/>
    <col min="5" max="5" width="15.4070796460177" style="90" customWidth="1"/>
    <col min="6" max="6" width="31.5398230088496" style="90" customWidth="1"/>
    <col min="7" max="7" width="7.88495575221239" style="90" customWidth="1"/>
    <col min="8" max="8" width="10" style="90" hidden="1" customWidth="1"/>
    <col min="9" max="9" width="8.88495575221239" style="90" customWidth="1"/>
    <col min="10" max="14" width="10" style="90" customWidth="1"/>
    <col min="15" max="15" width="6.45132743362832" style="90" customWidth="1"/>
    <col min="16" max="16" width="9.6283185840708" style="90" customWidth="1"/>
    <col min="17" max="17" width="7.45132743362832" style="90" customWidth="1"/>
    <col min="18" max="18" width="11.4513274336283" style="90" customWidth="1"/>
    <col min="19" max="19" width="32.6283185840708" style="90" customWidth="1"/>
    <col min="20" max="21" width="13.6283185840708" style="90" customWidth="1"/>
    <col min="22" max="16384" width="14.4513274336283" style="90"/>
  </cols>
  <sheetData>
    <row r="1" s="90" customFormat="1" ht="30" customHeight="1" spans="1:21">
      <c r="A1" s="92" t="s">
        <v>0</v>
      </c>
      <c r="B1" s="93"/>
      <c r="C1" s="93"/>
      <c r="D1" s="93"/>
      <c r="E1" s="93"/>
      <c r="F1" s="93"/>
      <c r="G1" s="93"/>
      <c r="H1" s="94"/>
      <c r="I1" s="161"/>
      <c r="J1" s="93"/>
      <c r="K1" s="93"/>
      <c r="L1" s="93"/>
      <c r="M1" s="93"/>
      <c r="N1" s="94"/>
      <c r="O1" s="162"/>
      <c r="P1" s="162"/>
      <c r="Q1" s="162"/>
      <c r="R1" s="162"/>
      <c r="S1" s="160"/>
      <c r="T1" s="160"/>
      <c r="U1" s="160"/>
    </row>
    <row r="2" s="90" customFormat="1" ht="15.75" customHeight="1" spans="1:21">
      <c r="A2" s="95" t="s">
        <v>1</v>
      </c>
      <c r="B2" s="96"/>
      <c r="C2" s="97" t="str">
        <f>'[1]Style Summary Cover Page'!$B$2</f>
        <v>VALENTINA DRESS</v>
      </c>
      <c r="D2" s="98" t="s">
        <v>2</v>
      </c>
      <c r="E2" s="99" t="str" cm="1">
        <f t="array" ref="E2:F2">'[1]Style Summary Cover Page'!$D$2:$E$2</f>
        <v>SARAH PUNTER</v>
      </c>
      <c r="F2" s="100" t="e">
        <v>#REF!</v>
      </c>
      <c r="G2" s="101"/>
      <c r="H2" s="102" t="s">
        <v>3</v>
      </c>
      <c r="I2" s="163"/>
      <c r="J2" s="163"/>
      <c r="K2" s="163"/>
      <c r="L2" s="163"/>
      <c r="M2" s="163"/>
      <c r="N2" s="164"/>
      <c r="O2" s="165"/>
      <c r="P2" s="165"/>
      <c r="Q2" s="165"/>
      <c r="R2" s="165"/>
      <c r="S2" s="160"/>
      <c r="T2" s="160"/>
      <c r="U2" s="160"/>
    </row>
    <row r="3" s="90" customFormat="1" ht="15.75" customHeight="1" spans="1:21">
      <c r="A3" s="103" t="s">
        <v>4</v>
      </c>
      <c r="B3" s="93"/>
      <c r="C3" s="104">
        <f>'[1]Style Summary Cover Page'!$B$3</f>
        <v>45426</v>
      </c>
      <c r="D3" s="105" t="s">
        <v>5</v>
      </c>
      <c r="E3" s="99" t="str" cm="1">
        <f t="array" ref="E3:F3">'[1]Style Summary Cover Page'!$D$3:$E$3</f>
        <v>DIANE CARD</v>
      </c>
      <c r="F3" s="100" t="e">
        <v>#REF!</v>
      </c>
      <c r="G3" s="106"/>
      <c r="H3" s="107"/>
      <c r="I3" s="102"/>
      <c r="J3" s="102"/>
      <c r="K3" s="102"/>
      <c r="L3" s="102"/>
      <c r="M3" s="102"/>
      <c r="N3" s="164"/>
      <c r="O3" s="165"/>
      <c r="P3" s="165"/>
      <c r="Q3" s="165"/>
      <c r="R3" s="165"/>
      <c r="S3" s="160"/>
      <c r="T3" s="160"/>
      <c r="U3" s="160"/>
    </row>
    <row r="4" s="90" customFormat="1" ht="15.75" customHeight="1" spans="1:21">
      <c r="A4" s="103" t="s">
        <v>6</v>
      </c>
      <c r="B4" s="93"/>
      <c r="C4" s="104" t="str">
        <f>'[1]Style Summary Cover Page'!$B$4</f>
        <v>SPRING 25</v>
      </c>
      <c r="D4" s="105" t="s">
        <v>7</v>
      </c>
      <c r="E4" s="99" t="str" cm="1">
        <f t="array" ref="E4:F4">'[1]Style Summary Cover Page'!$D$4:$E$4</f>
        <v>HANNAH</v>
      </c>
      <c r="F4" s="100" t="e">
        <v>#REF!</v>
      </c>
      <c r="G4" s="106"/>
      <c r="H4" s="107"/>
      <c r="I4" s="102"/>
      <c r="J4" s="102"/>
      <c r="K4" s="102"/>
      <c r="L4" s="102"/>
      <c r="M4" s="102"/>
      <c r="N4" s="164"/>
      <c r="O4" s="165"/>
      <c r="P4" s="165"/>
      <c r="Q4" s="165"/>
      <c r="R4" s="165"/>
      <c r="S4" s="160"/>
      <c r="T4" s="160"/>
      <c r="U4" s="160"/>
    </row>
    <row r="5" s="90" customFormat="1" ht="15.75" customHeight="1" spans="1:21">
      <c r="A5" s="103" t="s">
        <v>8</v>
      </c>
      <c r="B5" s="93"/>
      <c r="C5" s="104" t="s">
        <v>9</v>
      </c>
      <c r="D5" s="105" t="s">
        <v>10</v>
      </c>
      <c r="E5" s="99" t="s">
        <v>11</v>
      </c>
      <c r="F5" s="100"/>
      <c r="G5" s="106"/>
      <c r="H5" s="107"/>
      <c r="I5" s="102"/>
      <c r="J5" s="102"/>
      <c r="K5" s="102"/>
      <c r="L5" s="102"/>
      <c r="M5" s="102"/>
      <c r="N5" s="164"/>
      <c r="O5" s="165"/>
      <c r="P5" s="165"/>
      <c r="Q5" s="165"/>
      <c r="R5" s="165"/>
      <c r="S5" s="160"/>
      <c r="T5" s="160"/>
      <c r="U5" s="160"/>
    </row>
    <row r="6" s="90" customFormat="1" ht="15.75" customHeight="1" spans="1:21">
      <c r="A6" s="103" t="s">
        <v>12</v>
      </c>
      <c r="B6" s="93"/>
      <c r="C6" s="108" t="s">
        <v>13</v>
      </c>
      <c r="D6" s="105" t="s">
        <v>14</v>
      </c>
      <c r="E6" s="99" t="s">
        <v>15</v>
      </c>
      <c r="F6" s="100"/>
      <c r="G6" s="106"/>
      <c r="H6" s="109"/>
      <c r="I6" s="166"/>
      <c r="J6" s="166"/>
      <c r="K6" s="166"/>
      <c r="L6" s="166"/>
      <c r="M6" s="166"/>
      <c r="N6" s="167"/>
      <c r="O6" s="165"/>
      <c r="P6" s="165"/>
      <c r="Q6" s="165"/>
      <c r="R6" s="180"/>
      <c r="S6" s="160"/>
      <c r="T6" s="160"/>
      <c r="U6" s="160"/>
    </row>
    <row r="7" s="90" customFormat="1" ht="15.75" customHeight="1" spans="1:21">
      <c r="A7" s="110" t="s">
        <v>16</v>
      </c>
      <c r="B7" s="110"/>
      <c r="C7" s="110"/>
      <c r="D7" s="110"/>
      <c r="E7" s="111"/>
      <c r="F7" s="112"/>
      <c r="G7" s="113" t="s">
        <v>17</v>
      </c>
      <c r="H7" s="113" t="s">
        <v>18</v>
      </c>
      <c r="I7" s="113" t="s">
        <v>19</v>
      </c>
      <c r="J7" s="168" t="s">
        <v>15</v>
      </c>
      <c r="K7" s="169" t="s">
        <v>20</v>
      </c>
      <c r="L7" s="113" t="s">
        <v>21</v>
      </c>
      <c r="M7" s="113" t="s">
        <v>22</v>
      </c>
      <c r="N7" s="113" t="s">
        <v>23</v>
      </c>
      <c r="O7" s="170"/>
      <c r="P7" s="170"/>
      <c r="Q7" s="170"/>
      <c r="R7" s="181"/>
      <c r="S7" s="172"/>
      <c r="T7" s="160"/>
      <c r="U7" s="160"/>
    </row>
    <row r="8" s="90" customFormat="1" ht="13.5" spans="1:21">
      <c r="A8" s="114"/>
      <c r="B8" s="114"/>
      <c r="C8" s="114"/>
      <c r="D8" s="114"/>
      <c r="E8" s="115"/>
      <c r="F8" s="115"/>
      <c r="G8" s="116"/>
      <c r="H8" s="116"/>
      <c r="I8" s="116"/>
      <c r="J8" s="116"/>
      <c r="K8" s="116"/>
      <c r="L8" s="116"/>
      <c r="M8" s="116"/>
      <c r="N8" s="116"/>
      <c r="O8" s="171"/>
      <c r="P8" s="172"/>
      <c r="Q8" s="171"/>
      <c r="R8" s="172"/>
      <c r="S8" s="172"/>
      <c r="T8" s="160"/>
      <c r="U8" s="160"/>
    </row>
    <row r="9" s="90" customFormat="1" ht="15.75" customHeight="1" spans="1:21">
      <c r="A9" s="117" t="s">
        <v>24</v>
      </c>
      <c r="B9" s="118"/>
      <c r="C9" s="118"/>
      <c r="D9" s="118"/>
      <c r="E9" s="119"/>
      <c r="F9" s="120" t="s">
        <v>25</v>
      </c>
      <c r="G9" s="121">
        <v>0.25</v>
      </c>
      <c r="H9" s="122">
        <f>SUM(I9-0.25)</f>
        <v>135.64</v>
      </c>
      <c r="I9" s="173">
        <f>'XS-XXL'!I9*2.54</f>
        <v>135.89</v>
      </c>
      <c r="J9" s="173">
        <f>'XS-XXL'!J9*2.54</f>
        <v>137.16</v>
      </c>
      <c r="K9" s="173">
        <f>'XS-XXL'!K9*2.54</f>
        <v>138.43</v>
      </c>
      <c r="L9" s="173">
        <f>'XS-XXL'!L9*2.54</f>
        <v>139.7</v>
      </c>
      <c r="M9" s="173">
        <f>'XS-XXL'!M9*2.54</f>
        <v>139.7</v>
      </c>
      <c r="N9" s="173">
        <f>'XS-XXL'!N9*2.54</f>
        <v>139.7</v>
      </c>
      <c r="O9" s="174"/>
      <c r="P9" s="175"/>
      <c r="Q9" s="174"/>
      <c r="R9" s="174"/>
      <c r="S9" s="182"/>
      <c r="T9" s="160"/>
      <c r="U9" s="160"/>
    </row>
    <row r="10" s="90" customFormat="1" ht="15.75" customHeight="1" spans="1:21">
      <c r="A10" s="123" t="s">
        <v>26</v>
      </c>
      <c r="B10" s="118"/>
      <c r="C10" s="118"/>
      <c r="D10" s="118"/>
      <c r="E10" s="119"/>
      <c r="F10" s="32" t="s">
        <v>27</v>
      </c>
      <c r="G10" s="121">
        <v>0.25</v>
      </c>
      <c r="H10" s="122"/>
      <c r="I10" s="173">
        <f>'XS-XXL'!I10*2.54</f>
        <v>127</v>
      </c>
      <c r="J10" s="173">
        <f>'XS-XXL'!J10*2.54</f>
        <v>127.635</v>
      </c>
      <c r="K10" s="173">
        <f>'XS-XXL'!K10*2.54</f>
        <v>128.27</v>
      </c>
      <c r="L10" s="173">
        <f>'XS-XXL'!L10*2.54</f>
        <v>128.905</v>
      </c>
      <c r="M10" s="173">
        <f>'XS-XXL'!M10*2.54</f>
        <v>129.54</v>
      </c>
      <c r="N10" s="173">
        <f>'XS-XXL'!N10*2.54</f>
        <v>130.175</v>
      </c>
      <c r="O10" s="174"/>
      <c r="P10" s="175"/>
      <c r="Q10" s="174"/>
      <c r="R10" s="174"/>
      <c r="S10" s="182"/>
      <c r="T10" s="160"/>
      <c r="U10" s="160"/>
    </row>
    <row r="11" s="90" customFormat="1" ht="15.75" customHeight="1" spans="1:21">
      <c r="A11" s="117" t="s">
        <v>28</v>
      </c>
      <c r="B11" s="118"/>
      <c r="C11" s="118"/>
      <c r="D11" s="118"/>
      <c r="E11" s="119"/>
      <c r="F11" s="124" t="s">
        <v>29</v>
      </c>
      <c r="G11" s="121">
        <v>0.25</v>
      </c>
      <c r="H11" s="125">
        <f>SUM(I11-1/4)</f>
        <v>118.495</v>
      </c>
      <c r="I11" s="173">
        <f>'XS-XXL'!I11*2.54</f>
        <v>118.745</v>
      </c>
      <c r="J11" s="173">
        <f>'XS-XXL'!J11*2.54</f>
        <v>119.38</v>
      </c>
      <c r="K11" s="173">
        <f>'XS-XXL'!K11*2.54</f>
        <v>120.015</v>
      </c>
      <c r="L11" s="173">
        <f>'XS-XXL'!L11*2.54</f>
        <v>120.65</v>
      </c>
      <c r="M11" s="173">
        <f>'XS-XXL'!M11*2.54</f>
        <v>121.285</v>
      </c>
      <c r="N11" s="173">
        <f>'XS-XXL'!N11*2.54</f>
        <v>121.92</v>
      </c>
      <c r="O11" s="174"/>
      <c r="P11" s="175"/>
      <c r="Q11" s="174"/>
      <c r="R11" s="174"/>
      <c r="S11" s="182"/>
      <c r="T11" s="160"/>
      <c r="U11" s="160"/>
    </row>
    <row r="12" s="90" customFormat="1" ht="15.75" customHeight="1" spans="1:21">
      <c r="A12" s="126" t="s">
        <v>30</v>
      </c>
      <c r="B12" s="127"/>
      <c r="C12" s="127"/>
      <c r="D12" s="127"/>
      <c r="E12" s="128"/>
      <c r="F12" s="32" t="s">
        <v>31</v>
      </c>
      <c r="G12" s="121">
        <v>0.25</v>
      </c>
      <c r="H12" s="129"/>
      <c r="I12" s="173">
        <f>'XS-XXL'!I12*2.54</f>
        <v>2.54</v>
      </c>
      <c r="J12" s="173">
        <f>'XS-XXL'!J12*2.54</f>
        <v>2.54</v>
      </c>
      <c r="K12" s="173">
        <f>'XS-XXL'!K12*2.54</f>
        <v>2.54</v>
      </c>
      <c r="L12" s="173">
        <f>'XS-XXL'!L12*2.54</f>
        <v>2.54</v>
      </c>
      <c r="M12" s="173">
        <f>'XS-XXL'!M12*2.54</f>
        <v>2.54</v>
      </c>
      <c r="N12" s="173">
        <f>'XS-XXL'!N12*2.54</f>
        <v>2.54</v>
      </c>
      <c r="O12" s="174"/>
      <c r="P12" s="175"/>
      <c r="Q12" s="174"/>
      <c r="R12" s="174"/>
      <c r="S12" s="182"/>
      <c r="T12" s="160"/>
      <c r="U12" s="160"/>
    </row>
    <row r="13" s="90" customFormat="1" ht="15.75" customHeight="1" spans="1:21">
      <c r="A13" s="117" t="s">
        <v>32</v>
      </c>
      <c r="B13" s="118"/>
      <c r="C13" s="118"/>
      <c r="D13" s="118"/>
      <c r="E13" s="119"/>
      <c r="F13" s="130" t="s">
        <v>33</v>
      </c>
      <c r="G13" s="121">
        <v>0.25</v>
      </c>
      <c r="H13" s="122">
        <f>SUM(I13-0.25)</f>
        <v>77.855</v>
      </c>
      <c r="I13" s="173">
        <f>'XS-XXL'!I13*2.54</f>
        <v>78.105</v>
      </c>
      <c r="J13" s="173">
        <f>'XS-XXL'!J13*2.54</f>
        <v>78.74</v>
      </c>
      <c r="K13" s="173">
        <f>'XS-XXL'!K13*2.54</f>
        <v>79.375</v>
      </c>
      <c r="L13" s="173">
        <f>'XS-XXL'!L13*2.54</f>
        <v>80.01</v>
      </c>
      <c r="M13" s="173">
        <f>'XS-XXL'!M13*2.54</f>
        <v>80.01</v>
      </c>
      <c r="N13" s="173">
        <f>'XS-XXL'!N13*2.54</f>
        <v>80.01</v>
      </c>
      <c r="O13" s="174"/>
      <c r="P13" s="175"/>
      <c r="Q13" s="174"/>
      <c r="R13" s="174"/>
      <c r="S13" s="182"/>
      <c r="T13" s="160"/>
      <c r="U13" s="160"/>
    </row>
    <row r="14" s="90" customFormat="1" ht="31" customHeight="1" spans="1:21">
      <c r="A14" s="131" t="s">
        <v>34</v>
      </c>
      <c r="B14" s="132"/>
      <c r="C14" s="132"/>
      <c r="D14" s="132"/>
      <c r="E14" s="133"/>
      <c r="F14" s="134" t="s">
        <v>35</v>
      </c>
      <c r="G14" s="121">
        <v>0.125</v>
      </c>
      <c r="H14" s="129">
        <f>SUM(I14-0.125)</f>
        <v>25.5925</v>
      </c>
      <c r="I14" s="173">
        <f>'XS-XXL'!I14*2.54</f>
        <v>25.7175</v>
      </c>
      <c r="J14" s="173">
        <f>'XS-XXL'!J14*2.54</f>
        <v>26.3525</v>
      </c>
      <c r="K14" s="173">
        <f>'XS-XXL'!K14*2.54</f>
        <v>26.9875</v>
      </c>
      <c r="L14" s="173">
        <f>'XS-XXL'!L14*2.54</f>
        <v>27.6225</v>
      </c>
      <c r="M14" s="173">
        <f>'XS-XXL'!M14*2.54</f>
        <v>28.2575</v>
      </c>
      <c r="N14" s="173">
        <f>'XS-XXL'!N14*2.54</f>
        <v>28.8925</v>
      </c>
      <c r="O14" s="174"/>
      <c r="P14" s="175"/>
      <c r="Q14" s="174"/>
      <c r="R14" s="174"/>
      <c r="S14" s="182"/>
      <c r="T14" s="160"/>
      <c r="U14" s="160"/>
    </row>
    <row r="15" s="90" customFormat="1" ht="28" customHeight="1" spans="1:21">
      <c r="A15" s="131" t="s">
        <v>36</v>
      </c>
      <c r="B15" s="132"/>
      <c r="C15" s="132"/>
      <c r="D15" s="132"/>
      <c r="E15" s="133"/>
      <c r="F15" s="135" t="s">
        <v>37</v>
      </c>
      <c r="G15" s="136">
        <v>0.25</v>
      </c>
      <c r="H15" s="137">
        <f t="shared" ref="H15:H23" si="0">SUM(I15-1)</f>
        <v>52.6575</v>
      </c>
      <c r="I15" s="173">
        <f>'XS-XXL'!I15*2.54</f>
        <v>53.6575</v>
      </c>
      <c r="J15" s="173">
        <f>'XS-XXL'!J15*2.54</f>
        <v>55.88</v>
      </c>
      <c r="K15" s="173">
        <f>'XS-XXL'!K15*2.54</f>
        <v>58.1025</v>
      </c>
      <c r="L15" s="173">
        <f>'XS-XXL'!L15*2.54</f>
        <v>60.325</v>
      </c>
      <c r="M15" s="173">
        <f>'XS-XXL'!M15*2.54</f>
        <v>62.5475</v>
      </c>
      <c r="N15" s="173">
        <f>'XS-XXL'!N15*2.54</f>
        <v>64.77</v>
      </c>
      <c r="O15" s="174"/>
      <c r="P15" s="175"/>
      <c r="Q15" s="174"/>
      <c r="R15" s="174"/>
      <c r="S15" s="182"/>
      <c r="T15" s="160"/>
      <c r="U15" s="160"/>
    </row>
    <row r="16" s="90" customFormat="1" ht="36" customHeight="1" spans="1:21">
      <c r="A16" s="131" t="s">
        <v>38</v>
      </c>
      <c r="B16" s="132"/>
      <c r="C16" s="132"/>
      <c r="D16" s="132"/>
      <c r="E16" s="133"/>
      <c r="F16" s="130" t="s">
        <v>39</v>
      </c>
      <c r="G16" s="121">
        <v>0.125</v>
      </c>
      <c r="H16" s="125">
        <f>SUM(I16-1/4)</f>
        <v>11.815</v>
      </c>
      <c r="I16" s="173">
        <f>'XS-XXL'!I16*2.54</f>
        <v>12.065</v>
      </c>
      <c r="J16" s="173">
        <f>'XS-XXL'!J16*2.54</f>
        <v>12.7</v>
      </c>
      <c r="K16" s="173">
        <f>'XS-XXL'!K16*2.54</f>
        <v>13.335</v>
      </c>
      <c r="L16" s="173">
        <f>'XS-XXL'!L16*2.54</f>
        <v>13.97</v>
      </c>
      <c r="M16" s="173">
        <f>'XS-XXL'!M16*2.54</f>
        <v>14.605</v>
      </c>
      <c r="N16" s="173">
        <f>'XS-XXL'!N16*2.54</f>
        <v>15.24</v>
      </c>
      <c r="O16" s="174"/>
      <c r="P16" s="175"/>
      <c r="Q16" s="174"/>
      <c r="R16" s="174"/>
      <c r="S16" s="182"/>
      <c r="T16" s="160"/>
      <c r="U16" s="160"/>
    </row>
    <row r="17" s="90" customFormat="1" ht="22" customHeight="1" spans="1:21">
      <c r="A17" s="131" t="s">
        <v>40</v>
      </c>
      <c r="B17" s="132"/>
      <c r="C17" s="132"/>
      <c r="D17" s="132"/>
      <c r="E17" s="133"/>
      <c r="F17" s="135" t="s">
        <v>41</v>
      </c>
      <c r="G17" s="138">
        <v>0.125</v>
      </c>
      <c r="H17" s="129"/>
      <c r="I17" s="173">
        <f>'XS-XXL'!I17*2.54</f>
        <v>39.6875</v>
      </c>
      <c r="J17" s="173">
        <f>'XS-XXL'!J17*2.54</f>
        <v>41.91</v>
      </c>
      <c r="K17" s="173">
        <f>'XS-XXL'!K17*2.54</f>
        <v>44.1325</v>
      </c>
      <c r="L17" s="173">
        <f>'XS-XXL'!L17*2.54</f>
        <v>46.99</v>
      </c>
      <c r="M17" s="173">
        <f>'XS-XXL'!M17*2.54</f>
        <v>49.2125</v>
      </c>
      <c r="N17" s="173">
        <f>'XS-XXL'!N17*2.54</f>
        <v>51.435</v>
      </c>
      <c r="O17" s="174"/>
      <c r="P17" s="175"/>
      <c r="Q17" s="174"/>
      <c r="R17" s="174"/>
      <c r="S17" s="182"/>
      <c r="T17" s="160"/>
      <c r="U17" s="160"/>
    </row>
    <row r="18" s="90" customFormat="1" ht="21" customHeight="1" spans="1:21">
      <c r="A18" s="139" t="s">
        <v>42</v>
      </c>
      <c r="B18" s="140"/>
      <c r="C18" s="140"/>
      <c r="D18" s="140"/>
      <c r="E18" s="141"/>
      <c r="F18" s="142" t="s">
        <v>43</v>
      </c>
      <c r="G18" s="136">
        <v>0.125</v>
      </c>
      <c r="H18" s="137">
        <f t="shared" si="0"/>
        <v>21.225</v>
      </c>
      <c r="I18" s="173">
        <f>'XS-XXL'!I18*2.54</f>
        <v>22.225</v>
      </c>
      <c r="J18" s="173">
        <f>'XS-XXL'!J18*2.54</f>
        <v>24.13</v>
      </c>
      <c r="K18" s="173">
        <f>'XS-XXL'!K18*2.54</f>
        <v>26.035</v>
      </c>
      <c r="L18" s="173">
        <f>'XS-XXL'!L18*2.54</f>
        <v>27.94</v>
      </c>
      <c r="M18" s="173">
        <f>'XS-XXL'!M18*2.54</f>
        <v>29.845</v>
      </c>
      <c r="N18" s="173">
        <f>'XS-XXL'!N18*2.54</f>
        <v>31.75</v>
      </c>
      <c r="O18" s="174"/>
      <c r="P18" s="175"/>
      <c r="Q18" s="174"/>
      <c r="R18" s="174"/>
      <c r="S18" s="182"/>
      <c r="T18" s="160"/>
      <c r="U18" s="160"/>
    </row>
    <row r="19" s="90" customFormat="1" ht="39" customHeight="1" spans="1:21">
      <c r="A19" s="131" t="s">
        <v>44</v>
      </c>
      <c r="B19" s="132"/>
      <c r="C19" s="132"/>
      <c r="D19" s="132"/>
      <c r="E19" s="133"/>
      <c r="F19" s="124" t="s">
        <v>45</v>
      </c>
      <c r="G19" s="143">
        <v>0.125</v>
      </c>
      <c r="H19" s="144"/>
      <c r="I19" s="173">
        <f>'XS-XXL'!I19*2.54</f>
        <v>76.2</v>
      </c>
      <c r="J19" s="173">
        <f>'XS-XXL'!J19*2.54</f>
        <v>81.28</v>
      </c>
      <c r="K19" s="173">
        <f>'XS-XXL'!K19*2.54</f>
        <v>86.36</v>
      </c>
      <c r="L19" s="173">
        <f>'XS-XXL'!L19*2.54</f>
        <v>92.71</v>
      </c>
      <c r="M19" s="173">
        <f>'XS-XXL'!M19*2.54</f>
        <v>97.79</v>
      </c>
      <c r="N19" s="173">
        <f>'XS-XXL'!N19*2.54</f>
        <v>102.87</v>
      </c>
      <c r="O19" s="174"/>
      <c r="P19" s="175"/>
      <c r="Q19" s="174"/>
      <c r="R19" s="174"/>
      <c r="S19" s="182"/>
      <c r="T19" s="160"/>
      <c r="U19" s="160"/>
    </row>
    <row r="20" s="90" customFormat="1" ht="32" customHeight="1" spans="1:21">
      <c r="A20" s="139" t="s">
        <v>46</v>
      </c>
      <c r="B20" s="140"/>
      <c r="C20" s="140"/>
      <c r="D20" s="140"/>
      <c r="E20" s="141"/>
      <c r="F20" s="124" t="s">
        <v>47</v>
      </c>
      <c r="G20" s="136">
        <v>0.25</v>
      </c>
      <c r="H20" s="137">
        <f t="shared" si="0"/>
        <v>72.66</v>
      </c>
      <c r="I20" s="173">
        <f>'XS-XXL'!I20*2.54</f>
        <v>73.66</v>
      </c>
      <c r="J20" s="173">
        <f>'XS-XXL'!J20*2.54</f>
        <v>78.74</v>
      </c>
      <c r="K20" s="173">
        <f>'XS-XXL'!K20*2.54</f>
        <v>83.82</v>
      </c>
      <c r="L20" s="173">
        <f>'XS-XXL'!L20*2.54</f>
        <v>90.17</v>
      </c>
      <c r="M20" s="173">
        <f>'XS-XXL'!M20*2.54</f>
        <v>95.25</v>
      </c>
      <c r="N20" s="173">
        <f>'XS-XXL'!N20*2.54</f>
        <v>100.33</v>
      </c>
      <c r="O20" s="174"/>
      <c r="P20" s="175"/>
      <c r="Q20" s="174"/>
      <c r="R20" s="174"/>
      <c r="S20" s="182"/>
      <c r="T20" s="160"/>
      <c r="U20" s="160"/>
    </row>
    <row r="21" s="90" customFormat="1" ht="15.75" customHeight="1" spans="1:21">
      <c r="A21" s="139" t="s">
        <v>48</v>
      </c>
      <c r="B21" s="140"/>
      <c r="C21" s="140"/>
      <c r="D21" s="140"/>
      <c r="E21" s="141"/>
      <c r="F21" s="124" t="s">
        <v>49</v>
      </c>
      <c r="G21" s="136">
        <v>0.25</v>
      </c>
      <c r="H21" s="137">
        <f t="shared" si="0"/>
        <v>87.9</v>
      </c>
      <c r="I21" s="173">
        <f>'XS-XXL'!I21*2.54</f>
        <v>88.9</v>
      </c>
      <c r="J21" s="173">
        <f>'XS-XXL'!J21*2.54</f>
        <v>93.98</v>
      </c>
      <c r="K21" s="173">
        <f>'XS-XXL'!K21*2.54</f>
        <v>99.06</v>
      </c>
      <c r="L21" s="173">
        <f>'XS-XXL'!L21*2.54</f>
        <v>105.41</v>
      </c>
      <c r="M21" s="173">
        <f>'XS-XXL'!M21*2.54</f>
        <v>110.49</v>
      </c>
      <c r="N21" s="173">
        <f>'XS-XXL'!N21*2.54</f>
        <v>115.57</v>
      </c>
      <c r="O21" s="174"/>
      <c r="P21" s="175"/>
      <c r="Q21" s="174"/>
      <c r="R21" s="174"/>
      <c r="S21" s="182"/>
      <c r="T21" s="160"/>
      <c r="U21" s="160"/>
    </row>
    <row r="22" s="90" customFormat="1" ht="28" customHeight="1" spans="1:21">
      <c r="A22" s="131" t="s">
        <v>50</v>
      </c>
      <c r="B22" s="132"/>
      <c r="C22" s="132"/>
      <c r="D22" s="132"/>
      <c r="E22" s="133"/>
      <c r="F22" s="145" t="s">
        <v>51</v>
      </c>
      <c r="G22" s="136">
        <v>0.25</v>
      </c>
      <c r="H22" s="137">
        <f t="shared" si="0"/>
        <v>143.78</v>
      </c>
      <c r="I22" s="173">
        <f>'XS-XXL'!I22*2.54</f>
        <v>144.78</v>
      </c>
      <c r="J22" s="173">
        <f>'XS-XXL'!J22*2.54</f>
        <v>149.86</v>
      </c>
      <c r="K22" s="173">
        <f>'XS-XXL'!K22*2.54</f>
        <v>154.94</v>
      </c>
      <c r="L22" s="173">
        <f>'XS-XXL'!L22*2.54</f>
        <v>161.29</v>
      </c>
      <c r="M22" s="173">
        <f>'XS-XXL'!M22*2.54</f>
        <v>166.37</v>
      </c>
      <c r="N22" s="173">
        <f>'XS-XXL'!N22*2.54</f>
        <v>171.45</v>
      </c>
      <c r="O22" s="174"/>
      <c r="P22" s="175"/>
      <c r="Q22" s="174"/>
      <c r="R22" s="174"/>
      <c r="S22" s="182"/>
      <c r="T22" s="160"/>
      <c r="U22" s="160"/>
    </row>
    <row r="23" s="90" customFormat="1" ht="15.75" customHeight="1" spans="1:21">
      <c r="A23" s="131" t="s">
        <v>52</v>
      </c>
      <c r="B23" s="132"/>
      <c r="C23" s="132"/>
      <c r="D23" s="132"/>
      <c r="E23" s="133"/>
      <c r="F23" s="145" t="s">
        <v>53</v>
      </c>
      <c r="G23" s="136">
        <v>0.5</v>
      </c>
      <c r="H23" s="137">
        <f t="shared" si="0"/>
        <v>141.24</v>
      </c>
      <c r="I23" s="173">
        <f>'XS-XXL'!I23*2.54</f>
        <v>142.24</v>
      </c>
      <c r="J23" s="173">
        <f>'XS-XXL'!J23*2.54</f>
        <v>147.32</v>
      </c>
      <c r="K23" s="173">
        <f>'XS-XXL'!K23*2.54</f>
        <v>152.4</v>
      </c>
      <c r="L23" s="173">
        <f>'XS-XXL'!L23*2.54</f>
        <v>158.75</v>
      </c>
      <c r="M23" s="173">
        <f>'XS-XXL'!M23*2.54</f>
        <v>163.83</v>
      </c>
      <c r="N23" s="173">
        <f>'XS-XXL'!N23*2.54</f>
        <v>168.91</v>
      </c>
      <c r="O23" s="174"/>
      <c r="P23" s="175"/>
      <c r="Q23" s="174"/>
      <c r="R23" s="174"/>
      <c r="S23" s="182"/>
      <c r="T23" s="160"/>
      <c r="U23" s="160"/>
    </row>
    <row r="24" s="90" customFormat="1" ht="15.75" customHeight="1" spans="1:21">
      <c r="A24" s="131" t="s">
        <v>54</v>
      </c>
      <c r="B24" s="132"/>
      <c r="C24" s="132"/>
      <c r="D24" s="132"/>
      <c r="E24" s="133"/>
      <c r="F24" s="146" t="s">
        <v>55</v>
      </c>
      <c r="G24" s="147">
        <v>0.5</v>
      </c>
      <c r="H24" s="137"/>
      <c r="I24" s="173">
        <f>'XS-XXL'!I24*2.54</f>
        <v>38.735</v>
      </c>
      <c r="J24" s="173">
        <f>'XS-XXL'!J24*2.54</f>
        <v>39.37</v>
      </c>
      <c r="K24" s="173">
        <f>'XS-XXL'!K24*2.54</f>
        <v>40.005</v>
      </c>
      <c r="L24" s="173">
        <f>'XS-XXL'!L24*2.54</f>
        <v>40.64</v>
      </c>
      <c r="M24" s="173">
        <f>'XS-XXL'!M24*2.54</f>
        <v>41.275</v>
      </c>
      <c r="N24" s="173">
        <f>'XS-XXL'!N24*2.54</f>
        <v>41.91</v>
      </c>
      <c r="O24" s="174"/>
      <c r="P24" s="175"/>
      <c r="Q24" s="174"/>
      <c r="R24" s="174"/>
      <c r="S24" s="182"/>
      <c r="T24" s="160"/>
      <c r="U24" s="160"/>
    </row>
    <row r="25" s="90" customFormat="1" ht="15.75" customHeight="1" spans="1:21">
      <c r="A25" s="131" t="s">
        <v>56</v>
      </c>
      <c r="B25" s="132"/>
      <c r="C25" s="132"/>
      <c r="D25" s="132"/>
      <c r="E25" s="133"/>
      <c r="F25" s="146" t="s">
        <v>57</v>
      </c>
      <c r="G25" s="147"/>
      <c r="H25" s="137"/>
      <c r="I25" s="173">
        <f>'XS-XXL'!I25*2.54</f>
        <v>0.635</v>
      </c>
      <c r="J25" s="173">
        <f>'XS-XXL'!J25*2.54</f>
        <v>0.635</v>
      </c>
      <c r="K25" s="173">
        <f>'XS-XXL'!K25*2.54</f>
        <v>0.635</v>
      </c>
      <c r="L25" s="173">
        <f>'XS-XXL'!L25*2.54</f>
        <v>0.635</v>
      </c>
      <c r="M25" s="173">
        <f>'XS-XXL'!M25*2.54</f>
        <v>0.635</v>
      </c>
      <c r="N25" s="173">
        <f>'XS-XXL'!N25*2.54</f>
        <v>0.635</v>
      </c>
      <c r="O25" s="174"/>
      <c r="P25" s="175"/>
      <c r="Q25" s="174"/>
      <c r="R25" s="174"/>
      <c r="S25" s="182"/>
      <c r="T25" s="160"/>
      <c r="U25" s="160"/>
    </row>
    <row r="26" s="90" customFormat="1" ht="27" customHeight="1" spans="1:21">
      <c r="A26" s="139" t="s">
        <v>58</v>
      </c>
      <c r="B26" s="140"/>
      <c r="C26" s="140"/>
      <c r="D26" s="140"/>
      <c r="E26" s="141"/>
      <c r="F26" s="146" t="s">
        <v>59</v>
      </c>
      <c r="G26" s="121">
        <v>0</v>
      </c>
      <c r="H26" s="129">
        <f>SUM(I26-0.125)</f>
        <v>6.225</v>
      </c>
      <c r="I26" s="173">
        <f>'XS-XXL'!I26*2.54</f>
        <v>6.35</v>
      </c>
      <c r="J26" s="173">
        <f>'XS-XXL'!J26*2.54</f>
        <v>6.35</v>
      </c>
      <c r="K26" s="173">
        <f>'XS-XXL'!K26*2.54</f>
        <v>6.35</v>
      </c>
      <c r="L26" s="173">
        <f>'XS-XXL'!L26*2.54</f>
        <v>6.35</v>
      </c>
      <c r="M26" s="173">
        <f>'XS-XXL'!M26*2.54</f>
        <v>6.35</v>
      </c>
      <c r="N26" s="173">
        <f>'XS-XXL'!N26*2.54</f>
        <v>6.35</v>
      </c>
      <c r="O26" s="174"/>
      <c r="P26" s="175"/>
      <c r="Q26" s="174"/>
      <c r="R26" s="174"/>
      <c r="S26" s="182"/>
      <c r="T26" s="160"/>
      <c r="U26" s="160"/>
    </row>
    <row r="27" s="90" customFormat="1" ht="15.75" customHeight="1" spans="1:21">
      <c r="A27" s="139" t="s">
        <v>60</v>
      </c>
      <c r="B27" s="140"/>
      <c r="C27" s="140"/>
      <c r="D27" s="140"/>
      <c r="E27" s="141"/>
      <c r="F27" s="146" t="s">
        <v>57</v>
      </c>
      <c r="G27" s="121">
        <v>0.125</v>
      </c>
      <c r="H27" s="137">
        <f>I27</f>
        <v>0.3175</v>
      </c>
      <c r="I27" s="173">
        <f>'XS-XXL'!I27*2.54</f>
        <v>0.3175</v>
      </c>
      <c r="J27" s="173">
        <f>'XS-XXL'!J27*2.54</f>
        <v>0.3175</v>
      </c>
      <c r="K27" s="173">
        <f>'XS-XXL'!K27*2.54</f>
        <v>0.3175</v>
      </c>
      <c r="L27" s="173">
        <f>'XS-XXL'!L27*2.54</f>
        <v>0.3175</v>
      </c>
      <c r="M27" s="173">
        <f>'XS-XXL'!M27*2.54</f>
        <v>0.3175</v>
      </c>
      <c r="N27" s="173">
        <f>'XS-XXL'!N27*2.54</f>
        <v>0.3175</v>
      </c>
      <c r="O27" s="174"/>
      <c r="P27" s="175"/>
      <c r="Q27" s="174"/>
      <c r="R27" s="174"/>
      <c r="S27" s="182"/>
      <c r="T27" s="160"/>
      <c r="U27" s="160"/>
    </row>
    <row r="28" s="90" customFormat="1" ht="15.75" customHeight="1" spans="1:21">
      <c r="A28" s="148" t="s">
        <v>61</v>
      </c>
      <c r="B28" s="149"/>
      <c r="C28" s="149"/>
      <c r="D28" s="149"/>
      <c r="E28" s="150"/>
      <c r="F28" s="151" t="s">
        <v>62</v>
      </c>
      <c r="G28" s="152">
        <v>0.125</v>
      </c>
      <c r="H28" s="153"/>
      <c r="I28" s="173">
        <f>'XS-XXL'!I28*2.54</f>
        <v>0.3175</v>
      </c>
      <c r="J28" s="173">
        <f>'XS-XXL'!J28*2.54</f>
        <v>0.3175</v>
      </c>
      <c r="K28" s="173">
        <f>'XS-XXL'!K28*2.54</f>
        <v>0.3175</v>
      </c>
      <c r="L28" s="173">
        <f>'XS-XXL'!L28*2.54</f>
        <v>0.3175</v>
      </c>
      <c r="M28" s="173">
        <f>'XS-XXL'!M28*2.54</f>
        <v>0.3175</v>
      </c>
      <c r="N28" s="173">
        <f>'XS-XXL'!N28*2.54</f>
        <v>0.3175</v>
      </c>
      <c r="O28" s="174"/>
      <c r="P28" s="175"/>
      <c r="Q28" s="174"/>
      <c r="R28" s="174"/>
      <c r="S28" s="182"/>
      <c r="T28" s="160"/>
      <c r="U28" s="160"/>
    </row>
    <row r="29" s="90" customFormat="1" ht="15.75" customHeight="1" spans="1:21">
      <c r="A29" s="154" t="s">
        <v>63</v>
      </c>
      <c r="B29" s="155"/>
      <c r="C29" s="155"/>
      <c r="D29" s="156"/>
      <c r="E29" s="157"/>
      <c r="F29" s="158" t="s">
        <v>64</v>
      </c>
      <c r="G29" s="159"/>
      <c r="H29" s="159"/>
      <c r="I29" s="173">
        <f>'XS-XXL'!I29*2.54</f>
        <v>31.75</v>
      </c>
      <c r="J29" s="173">
        <f>'XS-XXL'!J29*2.54</f>
        <v>31.75</v>
      </c>
      <c r="K29" s="173">
        <f>'XS-XXL'!K29*2.54</f>
        <v>33.02</v>
      </c>
      <c r="L29" s="173">
        <f>'XS-XXL'!L29*2.54</f>
        <v>33.02</v>
      </c>
      <c r="M29" s="173">
        <f>'XS-XXL'!M29*2.54</f>
        <v>34.29</v>
      </c>
      <c r="N29" s="173">
        <f>'XS-XXL'!N29*2.54</f>
        <v>34.29</v>
      </c>
      <c r="O29" s="174"/>
      <c r="P29" s="176"/>
      <c r="Q29" s="174"/>
      <c r="R29" s="174"/>
      <c r="S29" s="182"/>
      <c r="T29" s="160"/>
      <c r="U29" s="160"/>
    </row>
    <row r="30" s="90" customFormat="1" ht="15.75" customHeight="1" spans="1:2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77"/>
      <c r="P30" s="177"/>
      <c r="Q30" s="177"/>
      <c r="R30" s="177"/>
      <c r="S30" s="177"/>
      <c r="T30" s="160"/>
      <c r="U30" s="160"/>
    </row>
    <row r="31" s="90" customFormat="1" ht="13.5" spans="1:2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77"/>
      <c r="P31" s="177"/>
      <c r="Q31" s="177"/>
      <c r="R31" s="177"/>
      <c r="S31" s="177"/>
      <c r="T31" s="160"/>
      <c r="U31" s="160"/>
    </row>
    <row r="32" s="90" customFormat="1" ht="13.5" spans="1:2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</row>
    <row r="33" s="90" customFormat="1" ht="13.5" spans="1:2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</row>
    <row r="34" s="90" customFormat="1" ht="15.75" customHeight="1" spans="1:2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74"/>
      <c r="P34" s="176"/>
      <c r="Q34" s="174"/>
      <c r="R34" s="174"/>
      <c r="S34" s="182"/>
      <c r="T34" s="160"/>
      <c r="U34" s="160"/>
    </row>
    <row r="35" s="91" customFormat="1" ht="15.75" customHeight="1" spans="1:2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78"/>
      <c r="P35" s="179"/>
      <c r="Q35" s="178"/>
      <c r="R35" s="178"/>
      <c r="S35" s="183"/>
      <c r="T35" s="184"/>
      <c r="U35" s="184"/>
    </row>
    <row r="36" s="90" customFormat="1" ht="15.75" customHeight="1" spans="1:2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</row>
    <row r="37" s="90" customFormat="1" ht="15.75" customHeight="1" spans="1:2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</row>
    <row r="38" s="90" customFormat="1" ht="15.75" customHeight="1" spans="1:2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</row>
    <row r="39" s="90" customFormat="1" ht="15.75" customHeight="1" spans="1:2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</row>
    <row r="40" s="90" customFormat="1" ht="15.75" customHeight="1" spans="1:2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</row>
    <row r="41" s="90" customFormat="1" ht="15.75" customHeight="1" spans="1:2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</row>
    <row r="42" s="90" customFormat="1" ht="15.75" customHeight="1" spans="1:2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</row>
    <row r="43" s="90" customFormat="1" ht="15.75" customHeight="1" spans="1:2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</row>
    <row r="44" s="90" customFormat="1" ht="15.75" customHeight="1" spans="1:2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</row>
    <row r="45" s="90" customFormat="1" ht="15.75" customHeight="1" spans="1:2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</row>
    <row r="46" s="90" customFormat="1" ht="15.75" customHeight="1" spans="1:2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</row>
    <row r="47" s="90" customFormat="1" ht="15.75" customHeight="1" spans="1:2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</row>
    <row r="48" s="90" customFormat="1" ht="15.75" customHeight="1" spans="1:2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</row>
    <row r="49" s="90" customFormat="1" ht="15.75" customHeight="1" spans="1:2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</row>
    <row r="50" s="90" customFormat="1" ht="15.75" customHeight="1" spans="1:2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</row>
    <row r="51" s="90" customFormat="1" ht="15.75" customHeight="1" spans="1:2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</row>
    <row r="52" s="90" customFormat="1" ht="15.75" customHeight="1" spans="1:2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</row>
    <row r="53" s="90" customFormat="1" ht="15.75" customHeight="1" spans="1:2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</row>
    <row r="54" s="90" customFormat="1" ht="15.75" customHeight="1" spans="1:2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</row>
    <row r="55" s="90" customFormat="1" ht="15.75" customHeight="1" spans="1:2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</row>
    <row r="56" s="90" customFormat="1" ht="15.75" customHeight="1" spans="1:2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</row>
    <row r="57" s="90" customFormat="1" ht="15.75" customHeight="1" spans="1:2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</row>
    <row r="58" s="90" customFormat="1" ht="15.75" customHeight="1" spans="1:2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</row>
    <row r="59" s="90" customFormat="1" ht="15.75" customHeight="1" spans="1:2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</row>
    <row r="60" s="90" customFormat="1" ht="15.75" customHeight="1" spans="1:2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</row>
    <row r="61" s="90" customFormat="1" ht="15.75" customHeight="1" spans="1:2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</row>
    <row r="62" s="90" customFormat="1" ht="15.75" customHeight="1" spans="1:2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</row>
    <row r="63" s="90" customFormat="1" ht="15.75" customHeight="1" spans="1:2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</row>
    <row r="64" s="90" customFormat="1" ht="15.75" customHeight="1" spans="1:2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</row>
    <row r="65" s="90" customFormat="1" ht="15.75" customHeight="1" spans="1:2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</row>
    <row r="66" s="90" customFormat="1" ht="15.75" customHeight="1" spans="1:2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</row>
    <row r="67" s="90" customFormat="1" ht="15.75" customHeight="1" spans="1:2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</row>
    <row r="68" s="90" customFormat="1" ht="15.75" customHeight="1" spans="1:2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</row>
    <row r="69" s="90" customFormat="1" ht="15.75" customHeight="1" spans="1:2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</row>
    <row r="70" s="90" customFormat="1" ht="15.75" customHeight="1" spans="1:2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</row>
    <row r="71" s="90" customFormat="1" ht="15.75" customHeight="1" spans="1:2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</row>
    <row r="72" s="90" customFormat="1" ht="15.75" customHeight="1" spans="1:2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</row>
    <row r="73" s="90" customFormat="1" ht="15.75" customHeight="1" spans="1:2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</row>
    <row r="74" s="90" customFormat="1" ht="15.75" customHeight="1" spans="1:2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</row>
    <row r="75" s="90" customFormat="1" ht="15.75" customHeight="1" spans="1:2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</row>
    <row r="76" s="90" customFormat="1" ht="15.75" customHeight="1" spans="1:2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</row>
    <row r="77" s="90" customFormat="1" ht="15.75" customHeight="1" spans="1:2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</row>
    <row r="78" s="90" customFormat="1" ht="15.75" customHeight="1" spans="1:2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</row>
    <row r="79" s="90" customFormat="1" ht="15.75" customHeight="1" spans="1:2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</row>
    <row r="80" s="90" customFormat="1" ht="15.75" customHeight="1" spans="1:2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</row>
    <row r="81" s="90" customFormat="1" ht="15.75" customHeight="1" spans="1:2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</row>
    <row r="82" s="90" customFormat="1" ht="15.75" customHeight="1" spans="1:2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</row>
    <row r="83" s="90" customFormat="1" ht="15.75" customHeight="1" spans="1:2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</row>
    <row r="84" s="90" customFormat="1" ht="15.75" customHeight="1" spans="1:2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="90" customFormat="1" ht="15.75" customHeight="1" spans="1:2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</row>
    <row r="86" s="90" customFormat="1" ht="15.75" customHeight="1" spans="1:2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</row>
    <row r="87" s="90" customFormat="1" ht="15.75" customHeight="1" spans="1:2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</row>
    <row r="88" s="90" customFormat="1" ht="15.75" customHeight="1" spans="1:2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</row>
    <row r="89" s="90" customFormat="1" ht="15.75" customHeight="1" spans="1:2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</row>
    <row r="90" s="90" customFormat="1" ht="15.75" customHeight="1" spans="1:2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</row>
    <row r="91" s="90" customFormat="1" ht="15.75" customHeight="1" spans="1:2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</row>
    <row r="92" s="90" customFormat="1" ht="15.75" customHeight="1" spans="1:2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</row>
    <row r="93" s="90" customFormat="1" ht="15.75" customHeight="1" spans="1:2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</row>
    <row r="94" s="90" customFormat="1" ht="15.75" customHeight="1" spans="1:2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</row>
    <row r="95" s="90" customFormat="1" ht="15.75" customHeight="1" spans="1:2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</row>
    <row r="96" s="90" customFormat="1" ht="15.75" customHeight="1" spans="1:2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</row>
    <row r="97" s="90" customFormat="1" ht="15.75" customHeight="1" spans="1:2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</row>
    <row r="98" s="90" customFormat="1" ht="15.75" customHeight="1" spans="1:2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</row>
    <row r="99" s="90" customFormat="1" ht="15.75" customHeight="1" spans="1:2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</row>
    <row r="100" s="90" customFormat="1" ht="15.75" customHeight="1" spans="1:2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</row>
    <row r="101" s="90" customFormat="1" ht="15.75" customHeight="1" spans="1:2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</row>
    <row r="102" s="90" customFormat="1" ht="15.75" customHeight="1" spans="1:2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</row>
    <row r="103" s="90" customFormat="1" ht="15.75" customHeight="1" spans="1:2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</row>
    <row r="104" s="90" customFormat="1" ht="15.75" customHeight="1" spans="1:2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</row>
    <row r="105" s="90" customFormat="1" ht="15.75" customHeight="1" spans="1:2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</row>
    <row r="106" s="90" customFormat="1" ht="15.75" customHeight="1" spans="1:2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</row>
    <row r="107" s="90" customFormat="1" ht="15.75" customHeight="1" spans="1:2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</row>
    <row r="108" s="90" customFormat="1" ht="15.75" customHeight="1" spans="1:2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</row>
    <row r="109" s="90" customFormat="1" ht="15.75" customHeight="1" spans="1:2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</row>
    <row r="110" s="90" customFormat="1" ht="15.75" customHeight="1" spans="1:2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</row>
    <row r="111" s="90" customFormat="1" ht="15.75" customHeight="1" spans="1:2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</row>
    <row r="112" s="90" customFormat="1" ht="15.75" customHeight="1" spans="1:2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</row>
    <row r="113" s="90" customFormat="1" ht="15.75" customHeight="1" spans="1:2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</row>
    <row r="114" s="90" customFormat="1" ht="15.75" customHeight="1" spans="1:2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</row>
    <row r="115" s="90" customFormat="1" ht="15.75" customHeight="1" spans="1:2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</row>
    <row r="116" s="90" customFormat="1" ht="15.75" customHeight="1" spans="1:2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</row>
    <row r="117" s="90" customFormat="1" ht="15.75" customHeight="1" spans="1:2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</row>
    <row r="118" s="90" customFormat="1" ht="15.75" customHeight="1" spans="1:2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</row>
    <row r="119" s="90" customFormat="1" ht="15.75" customHeight="1" spans="1:2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</row>
    <row r="120" s="90" customFormat="1" ht="15.75" customHeight="1" spans="1:2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</row>
    <row r="121" s="90" customFormat="1" ht="15.75" customHeight="1" spans="1:2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</row>
    <row r="122" s="90" customFormat="1" ht="15.75" customHeight="1" spans="1:2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</row>
    <row r="123" s="90" customFormat="1" ht="15.75" customHeight="1" spans="1:2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</row>
    <row r="124" s="90" customFormat="1" ht="15.75" customHeight="1" spans="1:2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</row>
    <row r="125" s="90" customFormat="1" ht="15.75" customHeight="1" spans="1:2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</row>
    <row r="126" s="90" customFormat="1" ht="15.75" customHeight="1" spans="1:2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</row>
    <row r="127" s="90" customFormat="1" ht="15.75" customHeight="1" spans="1:2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</row>
    <row r="128" s="90" customFormat="1" ht="15.75" customHeight="1" spans="1:2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</row>
    <row r="129" s="90" customFormat="1" ht="15.75" customHeight="1" spans="1:2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</row>
    <row r="130" s="90" customFormat="1" ht="15.75" customHeight="1" spans="1:2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</row>
    <row r="131" s="90" customFormat="1" ht="15.75" customHeight="1" spans="1:2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</row>
    <row r="132" s="90" customFormat="1" ht="15.75" customHeight="1" spans="1:2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</row>
    <row r="133" s="90" customFormat="1" ht="15.75" customHeight="1" spans="1:2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</row>
    <row r="134" s="90" customFormat="1" ht="15.75" customHeight="1" spans="1:2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</row>
    <row r="135" s="90" customFormat="1" ht="15.75" customHeight="1" spans="1:2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</row>
    <row r="136" s="90" customFormat="1" ht="15.75" customHeight="1" spans="1:2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</row>
    <row r="137" s="90" customFormat="1" ht="15.75" customHeight="1" spans="1:2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</row>
    <row r="138" s="90" customFormat="1" ht="15.75" customHeight="1" spans="1:2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</row>
    <row r="139" s="90" customFormat="1" ht="15.75" customHeight="1" spans="1:2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</row>
    <row r="140" s="90" customFormat="1" ht="15.75" customHeight="1" spans="1:2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</row>
    <row r="141" s="90" customFormat="1" ht="15.75" customHeight="1" spans="1:2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</row>
    <row r="142" s="90" customFormat="1" ht="15.75" customHeight="1" spans="1:2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</row>
    <row r="143" s="90" customFormat="1" ht="15.75" customHeight="1" spans="1:2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</row>
    <row r="144" s="90" customFormat="1" ht="15.75" customHeight="1" spans="1:2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</row>
    <row r="145" s="90" customFormat="1" ht="15.75" customHeight="1" spans="1:2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</row>
    <row r="146" s="90" customFormat="1" ht="15.75" customHeight="1" spans="1:2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</row>
    <row r="147" s="90" customFormat="1" ht="15.75" customHeight="1" spans="1:2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</row>
    <row r="148" s="90" customFormat="1" ht="15.75" customHeight="1" spans="1:2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</row>
    <row r="149" s="90" customFormat="1" ht="15.75" customHeight="1" spans="1:2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</row>
    <row r="150" s="90" customFormat="1" ht="15.75" customHeight="1" spans="1:2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</row>
    <row r="151" s="90" customFormat="1" ht="15.75" customHeight="1" spans="1:2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</row>
    <row r="152" s="90" customFormat="1" ht="15.75" customHeight="1" spans="1:2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</row>
    <row r="153" s="90" customFormat="1" ht="15.75" customHeight="1" spans="1:2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</row>
    <row r="154" s="90" customFormat="1" ht="15.75" customHeight="1" spans="1:2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</row>
    <row r="155" s="90" customFormat="1" ht="15.75" customHeight="1" spans="1:2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</row>
    <row r="156" s="90" customFormat="1" ht="15.75" customHeight="1" spans="1:2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</row>
    <row r="157" s="90" customFormat="1" ht="15.75" customHeight="1" spans="1:2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</row>
    <row r="158" s="90" customFormat="1" ht="15.75" customHeight="1" spans="1:2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</row>
    <row r="159" s="90" customFormat="1" ht="15.75" customHeight="1" spans="1:2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</row>
    <row r="160" s="90" customFormat="1" ht="15.75" customHeight="1" spans="1:2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</row>
    <row r="161" s="90" customFormat="1" ht="15.75" customHeight="1" spans="1:2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</row>
    <row r="162" s="90" customFormat="1" ht="15.75" customHeight="1" spans="1:2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</row>
    <row r="163" s="90" customFormat="1" ht="15.75" customHeight="1" spans="1:2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</row>
    <row r="164" s="90" customFormat="1" ht="15.75" customHeight="1" spans="1:2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</row>
    <row r="165" s="90" customFormat="1" ht="15.75" customHeight="1" spans="1:2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</row>
    <row r="166" s="90" customFormat="1" ht="15.75" customHeight="1" spans="1:2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</row>
    <row r="167" s="90" customFormat="1" ht="15.75" customHeight="1" spans="1:2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</row>
    <row r="168" s="90" customFormat="1" ht="15.75" customHeight="1" spans="1:2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</row>
    <row r="169" s="90" customFormat="1" ht="15.75" customHeight="1" spans="1:2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</row>
    <row r="170" s="90" customFormat="1" ht="15.75" customHeight="1" spans="1:2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</row>
    <row r="171" s="90" customFormat="1" ht="15.75" customHeight="1" spans="1:2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</row>
    <row r="172" s="90" customFormat="1" ht="15.75" customHeight="1" spans="1:2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</row>
    <row r="173" s="90" customFormat="1" ht="15.75" customHeight="1" spans="1:2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</row>
    <row r="174" s="90" customFormat="1" ht="15.75" customHeight="1" spans="1:2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</row>
    <row r="175" s="90" customFormat="1" ht="15.75" customHeight="1" spans="1:2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</row>
    <row r="176" s="90" customFormat="1" ht="15.75" customHeight="1" spans="1:2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</row>
    <row r="177" s="90" customFormat="1" ht="15.75" customHeight="1" spans="1:2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</row>
    <row r="178" s="90" customFormat="1" ht="15.75" customHeight="1" spans="1:2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</row>
    <row r="179" s="90" customFormat="1" ht="15.75" customHeight="1" spans="1:2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</row>
    <row r="180" s="90" customFormat="1" ht="15.75" customHeight="1" spans="1:2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</row>
    <row r="181" s="90" customFormat="1" ht="15.75" customHeight="1" spans="1:2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</row>
    <row r="182" s="90" customFormat="1" ht="15.75" customHeight="1" spans="1:2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</row>
    <row r="183" s="90" customFormat="1" ht="15.75" customHeight="1" spans="1:2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</row>
    <row r="184" s="90" customFormat="1" ht="15.75" customHeight="1" spans="1:2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</row>
    <row r="185" s="90" customFormat="1" ht="15.75" customHeight="1" spans="1:2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</row>
    <row r="186" s="90" customFormat="1" ht="15.75" customHeight="1" spans="1:2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</row>
    <row r="187" s="90" customFormat="1" ht="15.75" customHeight="1" spans="1:2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</row>
    <row r="188" s="90" customFormat="1" ht="15.75" customHeight="1" spans="1:2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</row>
    <row r="189" s="90" customFormat="1" ht="15.75" customHeight="1" spans="1:2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</row>
    <row r="190" s="90" customFormat="1" ht="15.75" customHeight="1" spans="1:2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</row>
    <row r="191" s="90" customFormat="1" ht="15.75" customHeight="1" spans="1:2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</row>
    <row r="192" s="90" customFormat="1" ht="15.75" customHeight="1" spans="1:2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</row>
    <row r="193" s="90" customFormat="1" ht="15.75" customHeight="1" spans="1:2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</row>
    <row r="194" s="90" customFormat="1" ht="15.75" customHeight="1" spans="1:2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</row>
    <row r="195" s="90" customFormat="1" ht="15.75" customHeight="1" spans="1:2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</row>
    <row r="196" s="90" customFormat="1" ht="15.75" customHeight="1" spans="1:2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</row>
    <row r="197" s="90" customFormat="1" ht="15.75" customHeight="1" spans="1:2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</row>
    <row r="198" s="90" customFormat="1" ht="15.75" customHeight="1" spans="1:2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</row>
    <row r="199" s="90" customFormat="1" ht="15.75" customHeight="1" spans="1:2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</row>
    <row r="200" s="90" customFormat="1" ht="15.75" customHeight="1" spans="1:2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</row>
    <row r="201" s="90" customFormat="1" ht="15.75" customHeight="1" spans="1:2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</row>
    <row r="202" s="90" customFormat="1" ht="15.75" customHeight="1" spans="1:2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</row>
    <row r="203" s="90" customFormat="1" ht="15.75" customHeight="1" spans="1:2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</row>
    <row r="204" s="90" customFormat="1" ht="15.75" customHeight="1" spans="1:2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</row>
    <row r="205" s="90" customFormat="1" ht="15.75" customHeight="1" spans="1:2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</row>
    <row r="206" s="90" customFormat="1" ht="15.75" customHeight="1" spans="1:2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</row>
    <row r="207" s="90" customFormat="1" ht="15.75" customHeight="1" spans="1:2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</row>
    <row r="208" s="90" customFormat="1" ht="15.75" customHeight="1" spans="1:2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</row>
    <row r="209" s="90" customFormat="1" ht="15.75" customHeight="1" spans="1:2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</row>
    <row r="210" s="90" customFormat="1" ht="15.75" customHeight="1" spans="1:2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</row>
    <row r="211" s="90" customFormat="1" ht="15.75" customHeight="1" spans="1:2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</row>
    <row r="212" s="90" customFormat="1" ht="15.75" customHeight="1" spans="1:2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</row>
    <row r="213" s="90" customFormat="1" ht="15.75" customHeight="1" spans="1:2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</row>
    <row r="214" s="90" customFormat="1" ht="15.75" customHeight="1" spans="1:2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</row>
    <row r="215" s="90" customFormat="1" ht="15.75" customHeight="1" spans="1:2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</row>
    <row r="216" s="90" customFormat="1" ht="15.75" customHeight="1" spans="1:2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</row>
    <row r="217" s="90" customFormat="1" ht="15.75" customHeight="1" spans="1:2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</row>
    <row r="218" s="90" customFormat="1" ht="15.75" customHeight="1" spans="1:2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</row>
    <row r="219" s="90" customFormat="1" ht="15.75" customHeight="1" spans="1:2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</row>
    <row r="220" s="90" customFormat="1" ht="15.75" customHeight="1" spans="1:2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</row>
    <row r="221" s="90" customFormat="1" ht="15.75" customHeight="1" spans="1:2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</row>
    <row r="222" s="90" customFormat="1" ht="15.75" customHeight="1" spans="1:2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</row>
    <row r="223" s="90" customFormat="1" ht="15.75" customHeight="1" spans="1:2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</row>
    <row r="224" s="90" customFormat="1" ht="15.75" customHeight="1" spans="1:2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</row>
    <row r="225" s="90" customFormat="1" ht="15.75" customHeight="1" spans="1:2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</row>
    <row r="226" s="90" customFormat="1" ht="15.75" customHeight="1" spans="1:21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60"/>
      <c r="P226" s="160"/>
      <c r="Q226" s="160"/>
      <c r="R226" s="160"/>
      <c r="S226" s="160"/>
      <c r="T226" s="160"/>
      <c r="U226" s="160"/>
    </row>
    <row r="227" s="90" customFormat="1" ht="15.75" customHeight="1" spans="1:21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60"/>
      <c r="P227" s="160"/>
      <c r="Q227" s="160"/>
      <c r="R227" s="160"/>
      <c r="S227" s="160"/>
      <c r="T227" s="160"/>
      <c r="U227" s="160"/>
    </row>
    <row r="228" s="90" customFormat="1" ht="15.75" customHeight="1" spans="1:21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60"/>
      <c r="P228" s="160"/>
      <c r="Q228" s="160"/>
      <c r="R228" s="160"/>
      <c r="S228" s="160"/>
      <c r="T228" s="160"/>
      <c r="U228" s="160"/>
    </row>
    <row r="229" s="90" customFormat="1" ht="15.75" customHeight="1" spans="1:21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60"/>
      <c r="P229" s="160"/>
      <c r="Q229" s="160"/>
      <c r="R229" s="160"/>
      <c r="S229" s="160"/>
      <c r="T229" s="160"/>
      <c r="U229" s="160"/>
    </row>
    <row r="230" s="90" customFormat="1" ht="15.75" customHeight="1" spans="1:21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60"/>
      <c r="P230" s="160"/>
      <c r="Q230" s="160"/>
      <c r="R230" s="160"/>
      <c r="S230" s="160"/>
      <c r="T230" s="160"/>
      <c r="U230" s="160"/>
    </row>
    <row r="231" s="90" customFormat="1" ht="15.75" customHeight="1" spans="1:21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60"/>
      <c r="P231" s="160"/>
      <c r="Q231" s="160"/>
      <c r="R231" s="160"/>
      <c r="S231" s="160"/>
      <c r="T231" s="160"/>
      <c r="U231" s="160"/>
    </row>
    <row r="232" s="90" customFormat="1" ht="15.75" customHeight="1" spans="1:21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60"/>
      <c r="P232" s="160"/>
      <c r="Q232" s="160"/>
      <c r="R232" s="160"/>
      <c r="S232" s="160"/>
      <c r="T232" s="160"/>
      <c r="U232" s="160"/>
    </row>
    <row r="233" s="90" customFormat="1" ht="15.75" customHeight="1" spans="1:21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</row>
    <row r="234" s="90" customFormat="1" ht="15.75" customHeight="1" spans="1:21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</row>
    <row r="235" s="90" customFormat="1" ht="15.75" customHeight="1" spans="1:21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</row>
    <row r="236" s="90" customFormat="1" ht="15.75" customHeight="1" spans="1:21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</row>
    <row r="237" s="90" customFormat="1" ht="15.75" customHeight="1" spans="1:21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</row>
    <row r="238" s="90" customFormat="1" ht="15.75" customHeight="1" spans="1:21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</row>
    <row r="239" s="90" customFormat="1" ht="15.75" customHeight="1" spans="1:21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</row>
    <row r="240" s="90" customFormat="1" ht="15.75" customHeight="1" spans="1:21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</row>
    <row r="241" s="90" customFormat="1" ht="15.75" customHeight="1" spans="1:21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</row>
    <row r="242" s="90" customFormat="1" ht="15.75" customHeight="1" spans="1:21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</row>
    <row r="243" s="90" customFormat="1" ht="15.75" customHeight="1" spans="1:21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</row>
    <row r="244" s="90" customFormat="1" ht="15.75" customHeight="1" spans="1:21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</row>
    <row r="245" s="90" customFormat="1" ht="15.75" customHeight="1" spans="1:21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</row>
    <row r="246" s="90" customFormat="1" ht="15.75" customHeight="1" spans="1:21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</row>
    <row r="247" s="90" customFormat="1" ht="15.75" customHeight="1" spans="1:2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</row>
    <row r="248" s="90" customFormat="1" ht="15.75" customHeight="1" spans="1:21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</row>
    <row r="249" s="90" customFormat="1" ht="15.75" customHeight="1" spans="1:21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</row>
    <row r="250" s="90" customFormat="1" ht="15.75" customHeight="1" spans="1:21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</row>
    <row r="251" s="90" customFormat="1" ht="15.75" customHeight="1" spans="1:21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</row>
    <row r="252" s="90" customFormat="1" ht="15.75" customHeight="1" spans="1:21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</row>
    <row r="253" s="90" customFormat="1" ht="15.75" customHeight="1" spans="1:21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</row>
    <row r="254" s="90" customFormat="1" ht="15.75" customHeight="1" spans="1:21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</row>
    <row r="255" s="90" customFormat="1" ht="15.75" customHeight="1" spans="1:21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</row>
    <row r="256" s="90" customFormat="1" ht="15.75" customHeight="1" spans="1:21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</row>
    <row r="257" s="90" customFormat="1" ht="15.75" customHeight="1" spans="1:21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</row>
    <row r="258" s="90" customFormat="1" ht="15.75" customHeight="1" spans="1:21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</row>
    <row r="259" s="90" customFormat="1" ht="15.75" customHeight="1" spans="1:21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</row>
    <row r="260" s="90" customFormat="1" ht="15.75" customHeight="1" spans="1:21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</row>
    <row r="261" s="90" customFormat="1" ht="15.75" customHeight="1" spans="1:21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</row>
    <row r="262" s="90" customFormat="1" ht="15.75" customHeight="1" spans="1:21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</row>
    <row r="263" s="90" customFormat="1" ht="15.75" customHeight="1" spans="1:21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</row>
    <row r="264" s="90" customFormat="1" ht="15.75" customHeight="1" spans="1:21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</row>
    <row r="265" s="90" customFormat="1" ht="15.75" customHeight="1" spans="1:21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</row>
    <row r="266" s="90" customFormat="1" ht="15.75" customHeight="1" spans="1:21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</row>
    <row r="267" s="90" customFormat="1" ht="15.75" customHeight="1" spans="1:21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</row>
    <row r="268" s="90" customFormat="1" ht="15.75" customHeight="1" spans="1:21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</row>
    <row r="269" s="90" customFormat="1" ht="15.75" customHeight="1" spans="1:21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</row>
    <row r="270" s="90" customFormat="1" ht="15.75" customHeight="1" spans="1:21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</row>
    <row r="271" s="90" customFormat="1" ht="15.75" customHeight="1" spans="1:21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</row>
    <row r="272" s="90" customFormat="1" ht="15.75" customHeight="1" spans="1:21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</row>
    <row r="273" s="90" customFormat="1" ht="15.75" customHeight="1" spans="1:21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</row>
    <row r="274" s="90" customFormat="1" ht="15.75" customHeight="1" spans="1:21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</row>
    <row r="275" s="90" customFormat="1" ht="15.75" customHeight="1" spans="1:21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</row>
    <row r="276" s="90" customFormat="1" ht="15.75" customHeight="1" spans="1:21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</row>
    <row r="277" s="90" customFormat="1" ht="15.75" customHeight="1" spans="1:21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</row>
    <row r="278" s="90" customFormat="1" ht="15.75" customHeight="1" spans="1:21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</row>
    <row r="279" s="90" customFormat="1" ht="15.75" customHeight="1" spans="1:21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</row>
    <row r="280" s="90" customFormat="1" ht="15.75" customHeight="1" spans="1:21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</row>
    <row r="281" s="90" customFormat="1" ht="15.75" customHeight="1" spans="1:21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</row>
    <row r="282" s="90" customFormat="1" ht="15.75" customHeight="1" spans="1:21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</row>
    <row r="283" s="90" customFormat="1" ht="15.75" customHeight="1" spans="1:21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</row>
    <row r="284" s="90" customFormat="1" ht="15.75" customHeight="1" spans="1:21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</row>
    <row r="285" s="90" customFormat="1" ht="15.75" customHeight="1" spans="1:21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</row>
    <row r="286" s="90" customFormat="1" ht="15.75" customHeight="1" spans="1:21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</row>
    <row r="287" s="90" customFormat="1" ht="15.75" customHeight="1" spans="1:21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</row>
    <row r="288" s="90" customFormat="1" ht="15.75" customHeight="1" spans="1:21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</row>
    <row r="289" s="90" customFormat="1" ht="15.75" customHeight="1" spans="1:21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</row>
    <row r="290" s="90" customFormat="1" ht="15.75" customHeight="1" spans="1:21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</row>
    <row r="291" s="90" customFormat="1" ht="15.75" customHeight="1" spans="1:21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</row>
    <row r="292" s="90" customFormat="1" ht="15.75" customHeight="1" spans="1:21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</row>
    <row r="293" s="90" customFormat="1" ht="15.75" customHeight="1" spans="1:21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</row>
    <row r="294" s="90" customFormat="1" ht="15.75" customHeight="1" spans="1:21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</row>
    <row r="295" s="90" customFormat="1" ht="15.75" customHeight="1" spans="1:21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</row>
    <row r="296" s="90" customFormat="1" ht="15.75" customHeight="1" spans="1:21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</row>
    <row r="297" s="90" customFormat="1" ht="15.75" customHeight="1" spans="1:21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</row>
    <row r="298" s="90" customFormat="1" ht="15.75" customHeight="1" spans="1:21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</row>
    <row r="299" s="90" customFormat="1" ht="15.75" customHeight="1" spans="1:21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</row>
    <row r="300" s="90" customFormat="1" ht="15.75" customHeight="1" spans="1:21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</row>
    <row r="301" s="90" customFormat="1" ht="15.75" customHeight="1" spans="1:21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</row>
    <row r="302" s="90" customFormat="1" ht="15.75" customHeight="1" spans="1:21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</row>
    <row r="303" s="90" customFormat="1" ht="15.75" customHeight="1" spans="1:21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</row>
    <row r="304" s="90" customFormat="1" ht="15.75" customHeight="1" spans="1:21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</row>
    <row r="305" s="90" customFormat="1" ht="15.75" customHeight="1" spans="1:21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</row>
    <row r="306" s="90" customFormat="1" ht="15.75" customHeight="1" spans="1:21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</row>
    <row r="307" s="90" customFormat="1" ht="15.75" customHeight="1" spans="1:21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</row>
    <row r="308" s="90" customFormat="1" ht="15.75" customHeight="1" spans="1:21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</row>
    <row r="309" s="90" customFormat="1" ht="15.75" customHeight="1" spans="1:21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</row>
    <row r="310" s="90" customFormat="1" ht="15.75" customHeight="1" spans="1:21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</row>
    <row r="311" s="90" customFormat="1" ht="15.75" customHeight="1" spans="1:21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</row>
    <row r="312" s="90" customFormat="1" ht="15.75" customHeight="1" spans="1:21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</row>
    <row r="313" s="90" customFormat="1" ht="15.75" customHeight="1" spans="1:21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</row>
    <row r="314" s="90" customFormat="1" ht="15.75" customHeight="1" spans="1:21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</row>
    <row r="315" s="90" customFormat="1" ht="15.75" customHeight="1" spans="1:21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</row>
    <row r="316" s="90" customFormat="1" ht="15.75" customHeight="1" spans="1:21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</row>
    <row r="317" s="90" customFormat="1" ht="15.75" customHeight="1" spans="1:21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</row>
    <row r="318" s="90" customFormat="1" ht="15.75" customHeight="1" spans="1:21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</row>
    <row r="319" s="90" customFormat="1" ht="15.75" customHeight="1" spans="1:21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</row>
    <row r="320" s="90" customFormat="1" ht="15.75" customHeight="1" spans="1:21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</row>
    <row r="321" s="90" customFormat="1" ht="15.75" customHeight="1" spans="1:21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</row>
    <row r="322" s="90" customFormat="1" ht="15.75" customHeight="1" spans="1:21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</row>
    <row r="323" s="90" customFormat="1" ht="15.75" customHeight="1" spans="1:21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</row>
    <row r="324" s="90" customFormat="1" ht="15.75" customHeight="1" spans="1:21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</row>
    <row r="325" s="90" customFormat="1" ht="15.75" customHeight="1" spans="1:21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</row>
    <row r="326" s="90" customFormat="1" ht="15.75" customHeight="1" spans="1:21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</row>
    <row r="327" s="90" customFormat="1" ht="15.75" customHeight="1" spans="1:21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</row>
    <row r="328" s="90" customFormat="1" ht="15.75" customHeight="1" spans="1:21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</row>
    <row r="329" s="90" customFormat="1" ht="15.75" customHeight="1" spans="1:21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</row>
    <row r="330" s="90" customFormat="1" ht="15.75" customHeight="1" spans="1:21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</row>
    <row r="331" s="90" customFormat="1" ht="15.75" customHeight="1" spans="1:21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</row>
    <row r="332" s="90" customFormat="1" ht="15.75" customHeight="1" spans="1:21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</row>
    <row r="333" s="90" customFormat="1" ht="15.75" customHeight="1" spans="1:21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</row>
    <row r="334" s="90" customFormat="1" ht="15.75" customHeight="1" spans="1:21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</row>
    <row r="335" s="90" customFormat="1" ht="15.75" customHeight="1" spans="1:21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</row>
    <row r="336" s="90" customFormat="1" ht="15.75" customHeight="1" spans="1:21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</row>
    <row r="337" s="90" customFormat="1" ht="15.75" customHeight="1" spans="1:21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</row>
    <row r="338" s="90" customFormat="1" ht="15.75" customHeight="1" spans="1:21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</row>
    <row r="339" s="90" customFormat="1" ht="15.75" customHeight="1" spans="1:21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</row>
    <row r="340" s="90" customFormat="1" ht="15.75" customHeight="1" spans="1:21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</row>
    <row r="341" s="90" customFormat="1" ht="15.75" customHeight="1" spans="1:21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</row>
    <row r="342" s="90" customFormat="1" ht="15.75" customHeight="1" spans="1:21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</row>
    <row r="343" s="90" customFormat="1" ht="15.75" customHeight="1" spans="1:21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</row>
    <row r="344" s="90" customFormat="1" ht="15.75" customHeight="1" spans="1:21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</row>
    <row r="345" s="90" customFormat="1" ht="15.75" customHeight="1" spans="1:21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</row>
    <row r="346" s="90" customFormat="1" ht="15.75" customHeight="1" spans="1:21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</row>
    <row r="347" s="90" customFormat="1" ht="15.75" customHeight="1" spans="1:21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</row>
    <row r="348" s="90" customFormat="1" ht="15.75" customHeight="1" spans="1:21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</row>
    <row r="349" s="90" customFormat="1" ht="15.75" customHeight="1" spans="1:21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</row>
    <row r="350" s="90" customFormat="1" ht="15.75" customHeight="1" spans="1:21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</row>
    <row r="351" s="90" customFormat="1" ht="15.75" customHeight="1" spans="1:21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</row>
    <row r="352" s="90" customFormat="1" ht="15.75" customHeight="1" spans="1:21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</row>
    <row r="353" s="90" customFormat="1" ht="15.75" customHeight="1" spans="1:21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</row>
    <row r="354" s="90" customFormat="1" ht="15.75" customHeight="1" spans="1:21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</row>
    <row r="355" s="90" customFormat="1" ht="15.75" customHeight="1" spans="1:21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</row>
    <row r="356" s="90" customFormat="1" ht="15.75" customHeight="1" spans="1:21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</row>
    <row r="357" s="90" customFormat="1" ht="15.75" customHeight="1" spans="1:21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</row>
    <row r="358" s="90" customFormat="1" ht="15.75" customHeight="1" spans="1:21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</row>
    <row r="359" s="90" customFormat="1" ht="15.75" customHeight="1" spans="1:21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</row>
    <row r="360" s="90" customFormat="1" ht="15.75" customHeight="1" spans="1:21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</row>
    <row r="361" s="90" customFormat="1" ht="15.75" customHeight="1" spans="1:21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</row>
    <row r="362" s="90" customFormat="1" ht="15.75" customHeight="1" spans="1:21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</row>
    <row r="363" s="90" customFormat="1" ht="15.75" customHeight="1" spans="1:21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</row>
    <row r="364" s="90" customFormat="1" ht="15.75" customHeight="1" spans="1:21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</row>
    <row r="365" s="90" customFormat="1" ht="15.75" customHeight="1" spans="1:21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</row>
    <row r="366" s="90" customFormat="1" ht="15.75" customHeight="1" spans="1:21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</row>
    <row r="367" s="90" customFormat="1" ht="15.75" customHeight="1" spans="1:21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</row>
    <row r="368" s="90" customFormat="1" ht="15.75" customHeight="1" spans="1:21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</row>
    <row r="369" s="90" customFormat="1" ht="15.75" customHeight="1" spans="1:21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</row>
    <row r="370" s="90" customFormat="1" ht="15.75" customHeight="1" spans="1:21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</row>
    <row r="371" s="90" customFormat="1" ht="15.75" customHeight="1" spans="1:21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</row>
    <row r="372" s="90" customFormat="1" ht="15.75" customHeight="1" spans="1:21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</row>
    <row r="373" s="90" customFormat="1" ht="15.75" customHeight="1" spans="1:21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</row>
    <row r="374" s="90" customFormat="1" ht="15.75" customHeight="1" spans="1:21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</row>
    <row r="375" s="90" customFormat="1" ht="15.75" customHeight="1" spans="1:21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</row>
    <row r="376" s="90" customFormat="1" ht="15.75" customHeight="1" spans="1:21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</row>
    <row r="377" s="90" customFormat="1" ht="15.75" customHeight="1" spans="1:21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</row>
    <row r="378" s="90" customFormat="1" ht="15.75" customHeight="1" spans="1:21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</row>
    <row r="379" s="90" customFormat="1" ht="15.75" customHeight="1" spans="1:21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</row>
    <row r="380" s="90" customFormat="1" ht="15.75" customHeight="1" spans="1:21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</row>
    <row r="381" s="90" customFormat="1" ht="15.75" customHeight="1" spans="1:21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</row>
    <row r="382" s="90" customFormat="1" ht="15.75" customHeight="1" spans="1:21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</row>
    <row r="383" s="90" customFormat="1" ht="15.75" customHeight="1" spans="1:21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</row>
    <row r="384" s="90" customFormat="1" ht="15.75" customHeight="1" spans="1:21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</row>
    <row r="385" s="90" customFormat="1" ht="15.75" customHeight="1" spans="1:21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</row>
    <row r="386" s="90" customFormat="1" ht="15.75" customHeight="1" spans="1:21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</row>
    <row r="387" s="90" customFormat="1" ht="15.75" customHeight="1" spans="1:21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</row>
    <row r="388" s="90" customFormat="1" ht="15.75" customHeight="1" spans="1:21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</row>
    <row r="389" s="90" customFormat="1" ht="15.75" customHeight="1" spans="1:21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</row>
    <row r="390" s="90" customFormat="1" ht="15.75" customHeight="1" spans="1:21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</row>
    <row r="391" s="90" customFormat="1" ht="15.75" customHeight="1" spans="1:21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</row>
    <row r="392" s="90" customFormat="1" ht="15.75" customHeight="1" spans="1:21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</row>
    <row r="393" s="90" customFormat="1" ht="15.75" customHeight="1" spans="1:21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</row>
    <row r="394" s="90" customFormat="1" ht="15.75" customHeight="1" spans="1:21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</row>
    <row r="395" s="90" customFormat="1" ht="15.75" customHeight="1" spans="1:21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</row>
    <row r="396" s="90" customFormat="1" ht="15.75" customHeight="1" spans="1:21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</row>
    <row r="397" s="90" customFormat="1" ht="15.75" customHeight="1" spans="1:21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</row>
    <row r="398" s="90" customFormat="1" ht="15.75" customHeight="1" spans="1:21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</row>
    <row r="399" s="90" customFormat="1" ht="15.75" customHeight="1" spans="1:21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</row>
    <row r="400" s="90" customFormat="1" ht="15.75" customHeight="1" spans="1:21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</row>
    <row r="401" s="90" customFormat="1" ht="15.75" customHeight="1" spans="1:21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</row>
    <row r="402" s="90" customFormat="1" ht="15.75" customHeight="1" spans="1:21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</row>
    <row r="403" s="90" customFormat="1" ht="15.75" customHeight="1" spans="1:21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</row>
    <row r="404" s="90" customFormat="1" ht="15.75" customHeight="1" spans="1:21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</row>
    <row r="405" s="90" customFormat="1" ht="15.75" customHeight="1" spans="1:21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</row>
    <row r="406" s="90" customFormat="1" ht="15.75" customHeight="1" spans="1:21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</row>
    <row r="407" s="90" customFormat="1" ht="15.75" customHeight="1" spans="1:21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</row>
    <row r="408" s="90" customFormat="1" ht="15.75" customHeight="1" spans="1:21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</row>
    <row r="409" s="90" customFormat="1" ht="15.75" customHeight="1" spans="1:21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</row>
    <row r="410" s="90" customFormat="1" ht="15.75" customHeight="1" spans="1:21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</row>
    <row r="411" s="90" customFormat="1" ht="15.75" customHeight="1" spans="1:21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</row>
    <row r="412" s="90" customFormat="1" ht="15.75" customHeight="1" spans="1:21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</row>
    <row r="413" s="90" customFormat="1" ht="15.75" customHeight="1" spans="1:21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</row>
    <row r="414" s="90" customFormat="1" ht="15.75" customHeight="1" spans="1:21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</row>
    <row r="415" s="90" customFormat="1" ht="15.75" customHeight="1" spans="1:21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</row>
    <row r="416" s="90" customFormat="1" ht="15.75" customHeight="1" spans="1:21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</row>
    <row r="417" s="90" customFormat="1" ht="15.75" customHeight="1" spans="1:21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</row>
    <row r="418" s="90" customFormat="1" ht="15.75" customHeight="1" spans="1:21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</row>
    <row r="419" s="90" customFormat="1" ht="15.75" customHeight="1" spans="1:21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</row>
    <row r="420" s="90" customFormat="1" ht="15.75" customHeight="1" spans="1:21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</row>
    <row r="421" s="90" customFormat="1" ht="15.75" customHeight="1" spans="1:21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</row>
    <row r="422" s="90" customFormat="1" ht="15.75" customHeight="1" spans="1:21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</row>
    <row r="423" s="90" customFormat="1" ht="15.75" customHeight="1" spans="1:21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</row>
    <row r="424" s="90" customFormat="1" ht="15.75" customHeight="1" spans="1:21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</row>
    <row r="425" s="90" customFormat="1" ht="15.75" customHeight="1" spans="1:21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</row>
    <row r="426" s="90" customFormat="1" ht="15.75" customHeight="1" spans="1:21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</row>
    <row r="427" s="90" customFormat="1" ht="15.75" customHeight="1" spans="1:21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</row>
    <row r="428" s="90" customFormat="1" ht="15.75" customHeight="1" spans="1:21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</row>
    <row r="429" s="90" customFormat="1" ht="15.75" customHeight="1" spans="1:21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</row>
    <row r="430" s="90" customFormat="1" ht="15.75" customHeight="1" spans="1:21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</row>
    <row r="431" s="90" customFormat="1" ht="15.75" customHeight="1" spans="1:21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</row>
    <row r="432" s="90" customFormat="1" ht="15.75" customHeight="1" spans="1:21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</row>
    <row r="433" s="90" customFormat="1" ht="15.75" customHeight="1" spans="1:21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</row>
    <row r="434" s="90" customFormat="1" ht="15.75" customHeight="1" spans="1:21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</row>
    <row r="435" s="90" customFormat="1" ht="15.75" customHeight="1" spans="1:21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</row>
    <row r="436" s="90" customFormat="1" ht="15.75" customHeight="1" spans="1:21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</row>
    <row r="437" s="90" customFormat="1" ht="15.75" customHeight="1" spans="1:21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</row>
    <row r="438" s="90" customFormat="1" ht="15.75" customHeight="1" spans="1:21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</row>
    <row r="439" s="90" customFormat="1" ht="15.75" customHeight="1" spans="1:21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</row>
    <row r="440" s="90" customFormat="1" ht="15.75" customHeight="1" spans="1:21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</row>
    <row r="441" s="90" customFormat="1" ht="15.75" customHeight="1" spans="1:21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</row>
    <row r="442" s="90" customFormat="1" ht="15.75" customHeight="1" spans="1:21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</row>
    <row r="443" s="90" customFormat="1" ht="15.75" customHeight="1" spans="1:21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</row>
    <row r="444" s="90" customFormat="1" ht="15.75" customHeight="1" spans="1:21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</row>
    <row r="445" s="90" customFormat="1" ht="15.75" customHeight="1" spans="1:21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</row>
    <row r="446" s="90" customFormat="1" ht="15.75" customHeight="1" spans="1:21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</row>
    <row r="447" s="90" customFormat="1" ht="15.75" customHeight="1" spans="1:21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</row>
    <row r="448" s="90" customFormat="1" ht="15.75" customHeight="1" spans="1:21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</row>
    <row r="449" s="90" customFormat="1" ht="15.75" customHeight="1" spans="1:21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</row>
    <row r="450" s="90" customFormat="1" ht="15.75" customHeight="1" spans="1:21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</row>
    <row r="451" s="90" customFormat="1" ht="15.75" customHeight="1" spans="1:21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</row>
    <row r="452" s="90" customFormat="1" ht="15.75" customHeight="1" spans="1:21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</row>
    <row r="453" s="90" customFormat="1" ht="15.75" customHeight="1" spans="1:21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</row>
    <row r="454" s="90" customFormat="1" ht="15.75" customHeight="1" spans="1:21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</row>
    <row r="455" s="90" customFormat="1" ht="15.75" customHeight="1" spans="1:21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</row>
    <row r="456" s="90" customFormat="1" ht="15.75" customHeight="1" spans="1:21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</row>
    <row r="457" s="90" customFormat="1" ht="15.75" customHeight="1" spans="1:21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</row>
    <row r="458" s="90" customFormat="1" ht="15.75" customHeight="1" spans="1:21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</row>
    <row r="459" s="90" customFormat="1" ht="15.75" customHeight="1" spans="1:21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</row>
    <row r="460" s="90" customFormat="1" ht="15.75" customHeight="1" spans="1:21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</row>
    <row r="461" s="90" customFormat="1" ht="15.75" customHeight="1" spans="1:21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</row>
    <row r="462" s="90" customFormat="1" ht="15.75" customHeight="1" spans="1:21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</row>
    <row r="463" s="90" customFormat="1" ht="15.75" customHeight="1" spans="1:21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</row>
    <row r="464" s="90" customFormat="1" ht="15.75" customHeight="1" spans="1:21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</row>
    <row r="465" s="90" customFormat="1" ht="15.75" customHeight="1" spans="1:21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</row>
    <row r="466" s="90" customFormat="1" ht="15.75" customHeight="1" spans="1:21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</row>
    <row r="467" s="90" customFormat="1" ht="15.75" customHeight="1" spans="1:21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</row>
    <row r="468" s="90" customFormat="1" ht="15.75" customHeight="1" spans="1:21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</row>
    <row r="469" s="90" customFormat="1" ht="15.75" customHeight="1" spans="1:21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</row>
    <row r="470" s="90" customFormat="1" ht="15.75" customHeight="1" spans="1:21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</row>
    <row r="471" s="90" customFormat="1" ht="15.75" customHeight="1" spans="1:21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</row>
    <row r="472" s="90" customFormat="1" ht="15.75" customHeight="1" spans="1:21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</row>
    <row r="473" s="90" customFormat="1" ht="15.75" customHeight="1" spans="1:21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</row>
    <row r="474" s="90" customFormat="1" ht="15.75" customHeight="1" spans="1:21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</row>
    <row r="475" s="90" customFormat="1" ht="15.75" customHeight="1" spans="1:21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</row>
    <row r="476" s="90" customFormat="1" ht="15.75" customHeight="1" spans="1:21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</row>
    <row r="477" s="90" customFormat="1" ht="15.75" customHeight="1" spans="1:21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</row>
    <row r="478" s="90" customFormat="1" ht="15.75" customHeight="1" spans="1:21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</row>
    <row r="479" s="90" customFormat="1" ht="15.75" customHeight="1" spans="1:21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</row>
    <row r="480" s="90" customFormat="1" ht="15.75" customHeight="1" spans="1:21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</row>
    <row r="481" s="90" customFormat="1" ht="15.75" customHeight="1" spans="1:21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</row>
    <row r="482" s="90" customFormat="1" ht="15.75" customHeight="1" spans="1:21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</row>
    <row r="483" s="90" customFormat="1" ht="15.75" customHeight="1" spans="1:21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</row>
    <row r="484" s="90" customFormat="1" ht="15.75" customHeight="1" spans="1:21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</row>
    <row r="485" s="90" customFormat="1" ht="15.75" customHeight="1" spans="1:21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</row>
    <row r="486" s="90" customFormat="1" ht="15.75" customHeight="1" spans="1:21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</row>
    <row r="487" s="90" customFormat="1" ht="15.75" customHeight="1" spans="1:21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</row>
    <row r="488" s="90" customFormat="1" ht="15.75" customHeight="1" spans="1:21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</row>
    <row r="489" s="90" customFormat="1" ht="15.75" customHeight="1" spans="1:21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</row>
    <row r="490" s="90" customFormat="1" ht="15.75" customHeight="1" spans="1:21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</row>
    <row r="491" s="90" customFormat="1" ht="15.75" customHeight="1" spans="1:21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</row>
    <row r="492" s="90" customFormat="1" ht="15.75" customHeight="1" spans="1:21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</row>
    <row r="493" s="90" customFormat="1" ht="15.75" customHeight="1" spans="1:21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</row>
    <row r="494" s="90" customFormat="1" ht="15.75" customHeight="1" spans="1:21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</row>
    <row r="495" s="90" customFormat="1" ht="15.75" customHeight="1" spans="1:21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</row>
    <row r="496" s="90" customFormat="1" ht="15.75" customHeight="1" spans="1:21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</row>
    <row r="497" s="90" customFormat="1" ht="15.75" customHeight="1" spans="1:21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</row>
    <row r="498" s="90" customFormat="1" ht="15.75" customHeight="1" spans="1:21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</row>
    <row r="499" s="90" customFormat="1" ht="15.75" customHeight="1" spans="1:21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</row>
    <row r="500" s="90" customFormat="1" ht="15.75" customHeight="1" spans="1:21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</row>
    <row r="501" s="90" customFormat="1" ht="15.75" customHeight="1" spans="1:21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</row>
    <row r="502" s="90" customFormat="1" ht="15.75" customHeight="1" spans="1:21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</row>
    <row r="503" s="90" customFormat="1" ht="15.75" customHeight="1" spans="1:21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</row>
    <row r="504" s="90" customFormat="1" ht="15.75" customHeight="1" spans="1:21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</row>
    <row r="505" s="90" customFormat="1" ht="15.75" customHeight="1" spans="1:21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</row>
    <row r="506" s="90" customFormat="1" ht="15.75" customHeight="1" spans="1:21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</row>
    <row r="507" s="90" customFormat="1" ht="15.75" customHeight="1" spans="1:21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</row>
    <row r="508" s="90" customFormat="1" ht="15.75" customHeight="1" spans="1:21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</row>
    <row r="509" s="90" customFormat="1" ht="15.75" customHeight="1" spans="1:21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</row>
    <row r="510" s="90" customFormat="1" ht="15.75" customHeight="1" spans="1:21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</row>
    <row r="511" s="90" customFormat="1" ht="15.75" customHeight="1" spans="1:21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</row>
    <row r="512" s="90" customFormat="1" ht="15.75" customHeight="1" spans="1:21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</row>
    <row r="513" s="90" customFormat="1" ht="15.75" customHeight="1" spans="1:21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</row>
    <row r="514" s="90" customFormat="1" ht="15.75" customHeight="1" spans="1:21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</row>
    <row r="515" s="90" customFormat="1" ht="15.75" customHeight="1" spans="1:21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</row>
    <row r="516" s="90" customFormat="1" ht="15.75" customHeight="1" spans="1:21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</row>
    <row r="517" s="90" customFormat="1" ht="15.75" customHeight="1" spans="1:21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</row>
    <row r="518" s="90" customFormat="1" ht="15.75" customHeight="1" spans="1:21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</row>
    <row r="519" s="90" customFormat="1" ht="15.75" customHeight="1" spans="1:21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</row>
    <row r="520" s="90" customFormat="1" ht="15.75" customHeight="1" spans="1:21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</row>
    <row r="521" s="90" customFormat="1" ht="15.75" customHeight="1" spans="1:21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</row>
    <row r="522" s="90" customFormat="1" ht="15.75" customHeight="1" spans="1:21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</row>
    <row r="523" s="90" customFormat="1" ht="15.75" customHeight="1" spans="1:21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</row>
    <row r="524" s="90" customFormat="1" ht="15.75" customHeight="1" spans="1:21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</row>
    <row r="525" s="90" customFormat="1" ht="15.75" customHeight="1" spans="1:21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</row>
    <row r="526" s="90" customFormat="1" ht="15.75" customHeight="1" spans="1:21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</row>
    <row r="527" s="90" customFormat="1" ht="15.75" customHeight="1" spans="1:21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</row>
    <row r="528" s="90" customFormat="1" ht="15.75" customHeight="1" spans="1:21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</row>
    <row r="529" s="90" customFormat="1" ht="15.75" customHeight="1" spans="1:21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</row>
    <row r="530" s="90" customFormat="1" ht="15.75" customHeight="1" spans="1:21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</row>
    <row r="531" s="90" customFormat="1" ht="15.75" customHeight="1" spans="1:21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</row>
    <row r="532" s="90" customFormat="1" ht="15.75" customHeight="1" spans="1:21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</row>
    <row r="533" s="90" customFormat="1" ht="15.75" customHeight="1" spans="1:21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</row>
    <row r="534" s="90" customFormat="1" ht="15.75" customHeight="1" spans="1:21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</row>
    <row r="535" s="90" customFormat="1" ht="15.75" customHeight="1" spans="1:21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</row>
    <row r="536" s="90" customFormat="1" ht="15.75" customHeight="1" spans="1:21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</row>
    <row r="537" s="90" customFormat="1" ht="15.75" customHeight="1" spans="1:21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</row>
    <row r="538" s="90" customFormat="1" ht="15.75" customHeight="1" spans="1:21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</row>
    <row r="539" s="90" customFormat="1" ht="15.75" customHeight="1" spans="1:21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</row>
    <row r="540" s="90" customFormat="1" ht="15.75" customHeight="1" spans="1:21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</row>
    <row r="541" s="90" customFormat="1" ht="15.75" customHeight="1" spans="1:21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</row>
    <row r="542" s="90" customFormat="1" ht="15.75" customHeight="1" spans="1:21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</row>
    <row r="543" s="90" customFormat="1" ht="15.75" customHeight="1" spans="1:21">
      <c r="A543" s="185"/>
      <c r="B543" s="185"/>
      <c r="C543" s="185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</row>
    <row r="544" s="90" customFormat="1" ht="15.75" customHeight="1" spans="1:21">
      <c r="A544" s="185"/>
      <c r="B544" s="185"/>
      <c r="C544" s="185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</row>
    <row r="545" s="90" customFormat="1" ht="15.75" customHeight="1" spans="1:21">
      <c r="A545" s="185"/>
      <c r="B545" s="185"/>
      <c r="C545" s="185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</row>
    <row r="546" s="90" customFormat="1" ht="15.75" customHeight="1" spans="1:21">
      <c r="A546" s="185"/>
      <c r="B546" s="185"/>
      <c r="C546" s="185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</row>
    <row r="547" s="90" customFormat="1" ht="15.75" customHeight="1" spans="1:21">
      <c r="A547" s="185"/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</row>
    <row r="548" s="90" customFormat="1" ht="15.75" customHeight="1" spans="1:21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</row>
    <row r="549" s="90" customFormat="1" ht="15.75" customHeight="1" spans="1:21">
      <c r="A549" s="185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</row>
    <row r="550" s="90" customFormat="1" ht="15.75" customHeight="1" spans="1:21">
      <c r="A550" s="18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</row>
    <row r="551" s="90" customFormat="1" ht="15.75" customHeight="1" spans="1:21">
      <c r="A551" s="185"/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</row>
    <row r="552" s="90" customFormat="1" ht="15.75" customHeight="1" spans="1:21">
      <c r="A552" s="185"/>
      <c r="B552" s="185"/>
      <c r="C552" s="185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</row>
    <row r="553" s="90" customFormat="1" ht="15.75" customHeight="1" spans="1:21">
      <c r="A553" s="185"/>
      <c r="B553" s="185"/>
      <c r="C553" s="185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</row>
    <row r="554" s="90" customFormat="1" ht="15.75" customHeight="1" spans="1:21">
      <c r="A554" s="185"/>
      <c r="B554" s="185"/>
      <c r="C554" s="185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</row>
    <row r="555" s="90" customFormat="1" ht="15.75" customHeight="1" spans="1:21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</row>
    <row r="556" s="90" customFormat="1" ht="15.75" customHeight="1" spans="1:21">
      <c r="A556" s="185"/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</row>
    <row r="557" s="90" customFormat="1" ht="15.75" customHeight="1" spans="1:21">
      <c r="A557" s="185"/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</row>
    <row r="558" s="90" customFormat="1" ht="15.75" customHeight="1" spans="1:21">
      <c r="A558" s="185"/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</row>
    <row r="559" s="90" customFormat="1" ht="15.75" customHeight="1" spans="1:21">
      <c r="A559" s="185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</row>
    <row r="560" s="90" customFormat="1" ht="15.75" customHeight="1" spans="1:21">
      <c r="A560" s="185"/>
      <c r="B560" s="185"/>
      <c r="C560" s="185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</row>
    <row r="561" s="90" customFormat="1" ht="15.75" customHeight="1" spans="1:21">
      <c r="A561" s="185"/>
      <c r="B561" s="185"/>
      <c r="C561" s="185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</row>
    <row r="562" s="90" customFormat="1" ht="15.75" customHeight="1" spans="1:21">
      <c r="A562" s="18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</row>
    <row r="563" s="90" customFormat="1" ht="15.75" customHeight="1" spans="1:21">
      <c r="A563" s="185"/>
      <c r="B563" s="185"/>
      <c r="C563" s="185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</row>
    <row r="564" s="90" customFormat="1" ht="15.75" customHeight="1" spans="1:21">
      <c r="A564" s="185"/>
      <c r="B564" s="185"/>
      <c r="C564" s="185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</row>
    <row r="565" s="90" customFormat="1" ht="15.75" customHeight="1" spans="1:21">
      <c r="A565" s="185"/>
      <c r="B565" s="185"/>
      <c r="C565" s="185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</row>
    <row r="566" s="90" customFormat="1" ht="15.75" customHeight="1" spans="1:21">
      <c r="A566" s="185"/>
      <c r="B566" s="185"/>
      <c r="C566" s="185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</row>
    <row r="567" s="90" customFormat="1" ht="15.75" customHeight="1" spans="1:21">
      <c r="A567" s="185"/>
      <c r="B567" s="185"/>
      <c r="C567" s="185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</row>
    <row r="568" s="90" customFormat="1" ht="15.75" customHeight="1" spans="1:21">
      <c r="A568" s="185"/>
      <c r="B568" s="185"/>
      <c r="C568" s="185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</row>
    <row r="569" s="90" customFormat="1" ht="15.75" customHeight="1" spans="1:21">
      <c r="A569" s="18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</row>
    <row r="570" s="90" customFormat="1" ht="15.75" customHeight="1" spans="1:21">
      <c r="A570" s="185"/>
      <c r="B570" s="185"/>
      <c r="C570" s="185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</row>
    <row r="571" s="90" customFormat="1" ht="15.75" customHeight="1" spans="1:21">
      <c r="A571" s="185"/>
      <c r="B571" s="185"/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</row>
    <row r="572" s="90" customFormat="1" ht="15.75" customHeight="1" spans="1:21">
      <c r="A572" s="185"/>
      <c r="B572" s="185"/>
      <c r="C572" s="185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</row>
    <row r="573" s="90" customFormat="1" ht="15.75" customHeight="1" spans="1:21">
      <c r="A573" s="185"/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</row>
    <row r="574" s="90" customFormat="1" ht="15.75" customHeight="1" spans="1:21">
      <c r="A574" s="185"/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</row>
    <row r="575" s="90" customFormat="1" ht="15.75" customHeight="1" spans="1:21">
      <c r="A575" s="185"/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</row>
    <row r="576" s="90" customFormat="1" ht="15.75" customHeight="1" spans="1:21">
      <c r="A576" s="185"/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</row>
    <row r="577" s="90" customFormat="1" ht="15.75" customHeight="1" spans="1:21">
      <c r="A577" s="185"/>
      <c r="B577" s="185"/>
      <c r="C577" s="185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</row>
    <row r="578" s="90" customFormat="1" ht="15.75" customHeight="1" spans="1:21">
      <c r="A578" s="185"/>
      <c r="B578" s="185"/>
      <c r="C578" s="185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</row>
    <row r="579" s="90" customFormat="1" ht="15.75" customHeight="1" spans="1:21">
      <c r="A579" s="185"/>
      <c r="B579" s="185"/>
      <c r="C579" s="185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</row>
    <row r="580" s="90" customFormat="1" ht="15.75" customHeight="1" spans="1:21">
      <c r="A580" s="18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</row>
    <row r="581" s="90" customFormat="1" ht="15.75" customHeight="1" spans="1:21">
      <c r="A581" s="185"/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</row>
    <row r="582" s="90" customFormat="1" ht="15.75" customHeight="1" spans="1:21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</row>
    <row r="583" s="90" customFormat="1" ht="15.75" customHeight="1" spans="1:21">
      <c r="A583" s="185"/>
      <c r="B583" s="185"/>
      <c r="C583" s="185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</row>
    <row r="584" s="90" customFormat="1" ht="15.75" customHeight="1" spans="1:21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</row>
    <row r="585" s="90" customFormat="1" ht="15.75" customHeight="1" spans="1:21">
      <c r="A585" s="185"/>
      <c r="B585" s="185"/>
      <c r="C585" s="185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</row>
    <row r="586" s="90" customFormat="1" ht="15.75" customHeight="1" spans="1:21">
      <c r="A586" s="185"/>
      <c r="B586" s="185"/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</row>
    <row r="587" s="90" customFormat="1" ht="15.75" customHeight="1" spans="1:21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</row>
    <row r="588" s="90" customFormat="1" ht="15.75" customHeight="1" spans="1:21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</row>
    <row r="589" s="90" customFormat="1" ht="15.75" customHeight="1" spans="1:21">
      <c r="A589" s="185"/>
      <c r="B589" s="185"/>
      <c r="C589" s="185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</row>
    <row r="590" s="90" customFormat="1" ht="15.75" customHeight="1" spans="1:21">
      <c r="A590" s="185"/>
      <c r="B590" s="185"/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</row>
    <row r="591" s="90" customFormat="1" ht="15.75" customHeight="1" spans="1:21">
      <c r="A591" s="185"/>
      <c r="B591" s="185"/>
      <c r="C591" s="185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</row>
    <row r="592" s="90" customFormat="1" ht="15.75" customHeight="1" spans="1:21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</row>
    <row r="593" s="90" customFormat="1" ht="15.75" customHeight="1" spans="1:21">
      <c r="A593" s="185"/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</row>
    <row r="594" s="90" customFormat="1" ht="15.75" customHeight="1" spans="1:21">
      <c r="A594" s="185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</row>
    <row r="595" s="90" customFormat="1" ht="15.75" customHeight="1" spans="1:21">
      <c r="A595" s="185"/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</row>
    <row r="596" s="90" customFormat="1" ht="15.75" customHeight="1" spans="1:21">
      <c r="A596" s="185"/>
      <c r="B596" s="185"/>
      <c r="C596" s="185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</row>
    <row r="597" s="90" customFormat="1" ht="15.75" customHeight="1" spans="1:21">
      <c r="A597" s="185"/>
      <c r="B597" s="185"/>
      <c r="C597" s="185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</row>
    <row r="598" s="90" customFormat="1" ht="15.75" customHeight="1" spans="1:21">
      <c r="A598" s="18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</row>
    <row r="599" s="90" customFormat="1" ht="15.75" customHeight="1" spans="1:21">
      <c r="A599" s="185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</row>
    <row r="600" s="90" customFormat="1" ht="15.75" customHeight="1" spans="1:21">
      <c r="A600" s="185"/>
      <c r="B600" s="185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</row>
    <row r="601" s="90" customFormat="1" ht="15.75" customHeight="1" spans="1:21">
      <c r="A601" s="185"/>
      <c r="B601" s="185"/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</row>
    <row r="602" s="90" customFormat="1" ht="15.75" customHeight="1" spans="1:21">
      <c r="A602" s="185"/>
      <c r="B602" s="185"/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</row>
    <row r="603" s="90" customFormat="1" ht="15.75" customHeight="1" spans="1:21">
      <c r="A603" s="18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</row>
    <row r="604" s="90" customFormat="1" ht="15.75" customHeight="1" spans="1:21">
      <c r="A604" s="185"/>
      <c r="B604" s="185"/>
      <c r="C604" s="185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</row>
    <row r="605" s="90" customFormat="1" ht="15.75" customHeight="1" spans="1:21">
      <c r="A605" s="185"/>
      <c r="B605" s="185"/>
      <c r="C605" s="185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</row>
    <row r="606" s="90" customFormat="1" ht="15.75" customHeight="1" spans="1:21">
      <c r="A606" s="185"/>
      <c r="B606" s="185"/>
      <c r="C606" s="185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</row>
    <row r="607" s="90" customFormat="1" ht="15.75" customHeight="1" spans="1:21">
      <c r="A607" s="185"/>
      <c r="B607" s="185"/>
      <c r="C607" s="185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</row>
    <row r="608" s="90" customFormat="1" ht="15.75" customHeight="1" spans="1:21">
      <c r="A608" s="185"/>
      <c r="B608" s="185"/>
      <c r="C608" s="185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</row>
    <row r="609" s="90" customFormat="1" ht="15.75" customHeight="1" spans="1:21">
      <c r="A609" s="185"/>
      <c r="B609" s="185"/>
      <c r="C609" s="185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</row>
    <row r="610" s="90" customFormat="1" ht="15.75" customHeight="1" spans="1:21">
      <c r="A610" s="185"/>
      <c r="B610" s="185"/>
      <c r="C610" s="185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</row>
    <row r="611" s="90" customFormat="1" ht="15.75" customHeight="1" spans="1:21">
      <c r="A611" s="185"/>
      <c r="B611" s="185"/>
      <c r="C611" s="185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</row>
    <row r="612" s="90" customFormat="1" ht="15.75" customHeight="1" spans="1:21">
      <c r="A612" s="185"/>
      <c r="B612" s="185"/>
      <c r="C612" s="185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</row>
    <row r="613" s="90" customFormat="1" ht="15.75" customHeight="1" spans="1:21">
      <c r="A613" s="185"/>
      <c r="B613" s="185"/>
      <c r="C613" s="185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</row>
    <row r="614" s="90" customFormat="1" ht="15.75" customHeight="1" spans="1:21">
      <c r="A614" s="18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</row>
    <row r="615" s="90" customFormat="1" ht="15.75" customHeight="1" spans="1:21">
      <c r="A615" s="185"/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</row>
    <row r="616" s="90" customFormat="1" ht="15.75" customHeight="1" spans="1:21">
      <c r="A616" s="185"/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</row>
    <row r="617" s="90" customFormat="1" ht="15.75" customHeight="1" spans="1:21">
      <c r="A617" s="185"/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</row>
    <row r="618" s="90" customFormat="1" ht="15.75" customHeight="1" spans="1:21">
      <c r="A618" s="185"/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</row>
    <row r="619" s="90" customFormat="1" ht="15.75" customHeight="1" spans="1:21">
      <c r="A619" s="185"/>
      <c r="B619" s="185"/>
      <c r="C619" s="185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</row>
    <row r="620" s="90" customFormat="1" ht="15.75" customHeight="1" spans="1:21">
      <c r="A620" s="185"/>
      <c r="B620" s="185"/>
      <c r="C620" s="185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</row>
    <row r="621" s="90" customFormat="1" ht="15.75" customHeight="1" spans="1:21">
      <c r="A621" s="185"/>
      <c r="B621" s="185"/>
      <c r="C621" s="185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</row>
    <row r="622" s="90" customFormat="1" ht="15.75" customHeight="1" spans="1:21">
      <c r="A622" s="185"/>
      <c r="B622" s="185"/>
      <c r="C622" s="185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</row>
    <row r="623" s="90" customFormat="1" ht="15.75" customHeight="1" spans="1:21">
      <c r="A623" s="185"/>
      <c r="B623" s="185"/>
      <c r="C623" s="185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</row>
    <row r="624" s="90" customFormat="1" ht="15.75" customHeight="1" spans="1:21">
      <c r="A624" s="185"/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</row>
    <row r="625" s="90" customFormat="1" ht="15.75" customHeight="1" spans="1:21">
      <c r="A625" s="185"/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</row>
    <row r="626" s="90" customFormat="1" ht="15.75" customHeight="1" spans="1:21">
      <c r="A626" s="185"/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</row>
    <row r="627" s="90" customFormat="1" ht="15.75" customHeight="1" spans="1:21">
      <c r="A627" s="185"/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</row>
    <row r="628" s="90" customFormat="1" ht="15.75" customHeight="1" spans="1:21">
      <c r="A628" s="185"/>
      <c r="B628" s="185"/>
      <c r="C628" s="185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</row>
    <row r="629" s="90" customFormat="1" ht="15.75" customHeight="1" spans="1:21">
      <c r="A629" s="185"/>
      <c r="B629" s="185"/>
      <c r="C629" s="185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</row>
    <row r="630" s="90" customFormat="1" ht="15.75" customHeight="1" spans="1:21">
      <c r="A630" s="185"/>
      <c r="B630" s="185"/>
      <c r="C630" s="185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</row>
    <row r="631" s="90" customFormat="1" ht="15.75" customHeight="1" spans="1:21">
      <c r="A631" s="185"/>
      <c r="B631" s="185"/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</row>
    <row r="632" s="90" customFormat="1" ht="15.75" customHeight="1" spans="1:21">
      <c r="A632" s="185"/>
      <c r="B632" s="185"/>
      <c r="C632" s="185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</row>
    <row r="633" s="90" customFormat="1" ht="15.75" customHeight="1" spans="1:21">
      <c r="A633" s="18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</row>
    <row r="634" s="90" customFormat="1" ht="15.75" customHeight="1" spans="1:21">
      <c r="A634" s="185"/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</row>
    <row r="635" s="90" customFormat="1" ht="15.75" customHeight="1" spans="1:21">
      <c r="A635" s="185"/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</row>
    <row r="636" s="90" customFormat="1" ht="15.75" customHeight="1" spans="1:21">
      <c r="A636" s="185"/>
      <c r="B636" s="185"/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</row>
    <row r="637" s="90" customFormat="1" ht="15.75" customHeight="1" spans="1:21">
      <c r="A637" s="185"/>
      <c r="B637" s="185"/>
      <c r="C637" s="185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</row>
    <row r="638" s="90" customFormat="1" ht="15.75" customHeight="1" spans="1:21">
      <c r="A638" s="185"/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</row>
    <row r="639" s="90" customFormat="1" ht="15.75" customHeight="1" spans="1:21">
      <c r="A639" s="185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</row>
    <row r="640" s="90" customFormat="1" ht="15.75" customHeight="1" spans="1:21">
      <c r="A640" s="185"/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</row>
    <row r="641" s="90" customFormat="1" ht="15.75" customHeight="1" spans="1:21">
      <c r="A641" s="185"/>
      <c r="B641" s="185"/>
      <c r="C641" s="185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</row>
    <row r="642" s="90" customFormat="1" ht="15.75" customHeight="1" spans="1:21">
      <c r="A642" s="18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</row>
    <row r="643" s="90" customFormat="1" ht="15.75" customHeight="1" spans="1:21">
      <c r="A643" s="18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</row>
    <row r="644" s="90" customFormat="1" ht="15.75" customHeight="1" spans="1:21">
      <c r="A644" s="18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</row>
    <row r="645" s="90" customFormat="1" ht="15.75" customHeight="1" spans="1:21">
      <c r="A645" s="18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</row>
    <row r="646" s="90" customFormat="1" ht="15.75" customHeight="1" spans="1:21">
      <c r="A646" s="18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</row>
    <row r="647" s="90" customFormat="1" ht="15.75" customHeight="1" spans="1:21">
      <c r="A647" s="18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</row>
    <row r="648" s="90" customFormat="1" ht="15.75" customHeight="1" spans="1:21">
      <c r="A648" s="18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</row>
    <row r="649" s="90" customFormat="1" ht="15.75" customHeight="1" spans="1:21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</row>
    <row r="650" s="90" customFormat="1" ht="15.75" customHeight="1" spans="1:21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</row>
    <row r="651" s="90" customFormat="1" ht="15.75" customHeight="1" spans="1:21">
      <c r="A651" s="18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</row>
    <row r="652" s="90" customFormat="1" ht="15.75" customHeight="1" spans="1:21">
      <c r="A652" s="18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</row>
    <row r="653" s="90" customFormat="1" ht="15.75" customHeight="1" spans="1:21">
      <c r="A653" s="18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</row>
    <row r="654" s="90" customFormat="1" ht="15.75" customHeight="1" spans="1:21">
      <c r="A654" s="18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</row>
    <row r="655" s="90" customFormat="1" ht="15.75" customHeight="1" spans="1:21">
      <c r="A655" s="18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</row>
    <row r="656" s="90" customFormat="1" ht="15.75" customHeight="1" spans="1:21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</row>
    <row r="657" s="90" customFormat="1" ht="15.75" customHeight="1" spans="1:21">
      <c r="A657" s="18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</row>
    <row r="658" s="90" customFormat="1" ht="15.75" customHeight="1" spans="1:21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</row>
    <row r="659" s="90" customFormat="1" ht="15.75" customHeight="1" spans="1:21">
      <c r="A659" s="18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</row>
    <row r="660" s="90" customFormat="1" ht="15.75" customHeight="1" spans="1:21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</row>
    <row r="661" s="90" customFormat="1" ht="15.75" customHeight="1" spans="1:21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</row>
    <row r="662" s="90" customFormat="1" ht="15.75" customHeight="1" spans="1:21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</row>
    <row r="663" s="90" customFormat="1" ht="15.75" customHeight="1" spans="1:21">
      <c r="A663" s="18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</row>
    <row r="664" s="90" customFormat="1" ht="15.75" customHeight="1" spans="1:21">
      <c r="A664" s="18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</row>
    <row r="665" s="90" customFormat="1" ht="15.75" customHeight="1" spans="1:21">
      <c r="A665" s="18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</row>
    <row r="666" s="90" customFormat="1" ht="15.75" customHeight="1" spans="1:21">
      <c r="A666" s="18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</row>
    <row r="667" s="90" customFormat="1" ht="15.75" customHeight="1" spans="1:21">
      <c r="A667" s="18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</row>
    <row r="668" s="90" customFormat="1" ht="15.75" customHeight="1" spans="1:21">
      <c r="A668" s="18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</row>
    <row r="669" s="90" customFormat="1" ht="15.75" customHeight="1" spans="1:21">
      <c r="A669" s="18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</row>
    <row r="670" s="90" customFormat="1" ht="15.75" customHeight="1" spans="1:21">
      <c r="A670" s="18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</row>
    <row r="671" s="90" customFormat="1" ht="15.75" customHeight="1" spans="1:21">
      <c r="A671" s="18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</row>
    <row r="672" s="90" customFormat="1" ht="15.75" customHeight="1" spans="1:21">
      <c r="A672" s="18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</row>
    <row r="673" s="90" customFormat="1" ht="15.75" customHeight="1" spans="1:21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</row>
    <row r="674" s="90" customFormat="1" ht="15.75" customHeight="1" spans="1:21">
      <c r="A674" s="18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</row>
    <row r="675" s="90" customFormat="1" ht="15.75" customHeight="1" spans="1:21">
      <c r="A675" s="18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</row>
    <row r="676" s="90" customFormat="1" ht="15.75" customHeight="1" spans="1:21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</row>
    <row r="677" s="90" customFormat="1" ht="15.75" customHeight="1" spans="1:21">
      <c r="A677" s="18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</row>
    <row r="678" s="90" customFormat="1" ht="15.75" customHeight="1" spans="1:21">
      <c r="A678" s="18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</row>
    <row r="679" s="90" customFormat="1" ht="15.75" customHeight="1" spans="1:21">
      <c r="A679" s="18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</row>
    <row r="680" s="90" customFormat="1" ht="15.75" customHeight="1" spans="1:21">
      <c r="A680" s="18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</row>
    <row r="681" s="90" customFormat="1" ht="15.75" customHeight="1" spans="1:21">
      <c r="A681" s="18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</row>
    <row r="682" s="90" customFormat="1" ht="15.75" customHeight="1" spans="1:21">
      <c r="A682" s="18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</row>
    <row r="683" s="90" customFormat="1" ht="15.75" customHeight="1" spans="1:21">
      <c r="A683" s="18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</row>
    <row r="684" s="90" customFormat="1" ht="15.75" customHeight="1" spans="1:21">
      <c r="A684" s="18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</row>
    <row r="685" s="90" customFormat="1" ht="15.75" customHeight="1" spans="1:21">
      <c r="A685" s="18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</row>
    <row r="686" s="90" customFormat="1" ht="15.75" customHeight="1" spans="1:21">
      <c r="A686" s="18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</row>
    <row r="687" s="90" customFormat="1" ht="15.75" customHeight="1" spans="1:21">
      <c r="A687" s="18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</row>
    <row r="688" s="90" customFormat="1" ht="15.75" customHeight="1" spans="1:21">
      <c r="A688" s="18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</row>
    <row r="689" s="90" customFormat="1" ht="15.75" customHeight="1" spans="1:21">
      <c r="A689" s="18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</row>
    <row r="690" s="90" customFormat="1" ht="15.75" customHeight="1" spans="1:21">
      <c r="A690" s="18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</row>
    <row r="691" s="90" customFormat="1" ht="15.75" customHeight="1" spans="1:21">
      <c r="A691" s="18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</row>
    <row r="692" s="90" customFormat="1" ht="15.75" customHeight="1" spans="1:21">
      <c r="A692" s="18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</row>
    <row r="693" s="90" customFormat="1" ht="15.75" customHeight="1" spans="1:21">
      <c r="A693" s="18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</row>
    <row r="694" s="90" customFormat="1" ht="15.75" customHeight="1" spans="1:21">
      <c r="A694" s="18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</row>
    <row r="695" s="90" customFormat="1" ht="15.75" customHeight="1" spans="1:21">
      <c r="A695" s="18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</row>
    <row r="696" s="90" customFormat="1" ht="15.75" customHeight="1" spans="1:21">
      <c r="A696" s="18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</row>
    <row r="697" s="90" customFormat="1" ht="15.75" customHeight="1" spans="1:21">
      <c r="A697" s="18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</row>
    <row r="698" s="90" customFormat="1" ht="15.75" customHeight="1" spans="1:21">
      <c r="A698" s="18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</row>
    <row r="699" s="90" customFormat="1" ht="15.75" customHeight="1" spans="1:21">
      <c r="A699" s="18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</row>
    <row r="700" s="90" customFormat="1" ht="15.75" customHeight="1" spans="1:21">
      <c r="A700" s="18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</row>
    <row r="701" s="90" customFormat="1" ht="15.75" customHeight="1" spans="1:21">
      <c r="A701" s="18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</row>
    <row r="702" s="90" customFormat="1" ht="15.75" customHeight="1" spans="1:21">
      <c r="A702" s="18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</row>
    <row r="703" s="90" customFormat="1" ht="15.75" customHeight="1" spans="1:21">
      <c r="A703" s="18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</row>
    <row r="704" s="90" customFormat="1" ht="15.75" customHeight="1" spans="1:21">
      <c r="A704" s="18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</row>
    <row r="705" s="90" customFormat="1" ht="15.75" customHeight="1" spans="1:21">
      <c r="A705" s="18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</row>
    <row r="706" s="90" customFormat="1" ht="15.75" customHeight="1" spans="1:21">
      <c r="A706" s="18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</row>
    <row r="707" s="90" customFormat="1" ht="15.75" customHeight="1" spans="1:21">
      <c r="A707" s="18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</row>
    <row r="708" s="90" customFormat="1" ht="15.75" customHeight="1" spans="1:21">
      <c r="A708" s="18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</row>
    <row r="709" s="90" customFormat="1" ht="15.75" customHeight="1" spans="1:21">
      <c r="A709" s="18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</row>
    <row r="710" s="90" customFormat="1" ht="15.75" customHeight="1" spans="1:21">
      <c r="A710" s="18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</row>
    <row r="711" s="90" customFormat="1" ht="15.75" customHeight="1" spans="1:21">
      <c r="A711" s="18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</row>
    <row r="712" s="90" customFormat="1" ht="15.75" customHeight="1" spans="1:21">
      <c r="A712" s="18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</row>
    <row r="713" s="90" customFormat="1" ht="15.75" customHeight="1" spans="1:21">
      <c r="A713" s="18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</row>
    <row r="714" s="90" customFormat="1" ht="15.75" customHeight="1" spans="1:21">
      <c r="A714" s="18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</row>
    <row r="715" s="90" customFormat="1" ht="15.75" customHeight="1" spans="1:21">
      <c r="A715" s="18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</row>
    <row r="716" s="90" customFormat="1" ht="15.75" customHeight="1" spans="1:21">
      <c r="A716" s="18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</row>
    <row r="717" s="90" customFormat="1" ht="15.75" customHeight="1" spans="1:21">
      <c r="A717" s="18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</row>
    <row r="718" s="90" customFormat="1" ht="15.75" customHeight="1" spans="1:21">
      <c r="A718" s="18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</row>
    <row r="719" s="90" customFormat="1" ht="15.75" customHeight="1" spans="1:21">
      <c r="A719" s="18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</row>
    <row r="720" s="90" customFormat="1" ht="15.75" customHeight="1" spans="1:21">
      <c r="A720" s="18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</row>
    <row r="721" s="90" customFormat="1" ht="15.75" customHeight="1" spans="1:21">
      <c r="A721" s="18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</row>
    <row r="722" s="90" customFormat="1" ht="15.75" customHeight="1" spans="1:21">
      <c r="A722" s="18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</row>
    <row r="723" s="90" customFormat="1" ht="15.75" customHeight="1" spans="1:21">
      <c r="A723" s="18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</row>
    <row r="724" s="90" customFormat="1" ht="15.75" customHeight="1" spans="1:21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</row>
    <row r="725" s="90" customFormat="1" ht="15.75" customHeight="1" spans="1:21">
      <c r="A725" s="18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</row>
    <row r="726" s="90" customFormat="1" ht="15.75" customHeight="1" spans="1:21">
      <c r="A726" s="18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</row>
    <row r="727" s="90" customFormat="1" ht="15.75" customHeight="1" spans="1:21">
      <c r="A727" s="18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</row>
    <row r="728" s="90" customFormat="1" ht="15.75" customHeight="1" spans="1:21">
      <c r="A728" s="18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</row>
    <row r="729" s="90" customFormat="1" ht="15.75" customHeight="1" spans="1:21">
      <c r="A729" s="18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</row>
    <row r="730" s="90" customFormat="1" ht="15.75" customHeight="1" spans="1:21">
      <c r="A730" s="18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</row>
    <row r="731" s="90" customFormat="1" ht="15.75" customHeight="1" spans="1:21">
      <c r="A731" s="18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</row>
    <row r="732" s="90" customFormat="1" ht="15.75" customHeight="1" spans="1:21">
      <c r="A732" s="18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</row>
    <row r="733" s="90" customFormat="1" ht="15.75" customHeight="1" spans="1:21">
      <c r="A733" s="18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</row>
    <row r="734" s="90" customFormat="1" ht="15.75" customHeight="1" spans="1:21">
      <c r="A734" s="18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</row>
    <row r="735" s="90" customFormat="1" ht="15.75" customHeight="1" spans="1:21">
      <c r="A735" s="18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</row>
    <row r="736" s="90" customFormat="1" ht="15.75" customHeight="1" spans="1:21">
      <c r="A736" s="18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</row>
    <row r="737" s="90" customFormat="1" ht="15.75" customHeight="1" spans="1:21">
      <c r="A737" s="18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</row>
    <row r="738" s="90" customFormat="1" ht="15.75" customHeight="1" spans="1:21">
      <c r="A738" s="18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</row>
    <row r="739" s="90" customFormat="1" ht="15.75" customHeight="1" spans="1:21">
      <c r="A739" s="18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</row>
    <row r="740" s="90" customFormat="1" ht="15.75" customHeight="1" spans="1:21">
      <c r="A740" s="18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</row>
    <row r="741" s="90" customFormat="1" ht="15.75" customHeight="1" spans="1:21">
      <c r="A741" s="18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</row>
    <row r="742" s="90" customFormat="1" ht="15.75" customHeight="1" spans="1:21">
      <c r="A742" s="18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</row>
    <row r="743" s="90" customFormat="1" ht="15.75" customHeight="1" spans="1:21">
      <c r="A743" s="18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</row>
    <row r="744" s="90" customFormat="1" ht="15.75" customHeight="1" spans="1:21">
      <c r="A744" s="18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</row>
    <row r="745" s="90" customFormat="1" ht="15.75" customHeight="1" spans="1:21">
      <c r="A745" s="18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</row>
    <row r="746" s="90" customFormat="1" ht="15.75" customHeight="1" spans="1:21">
      <c r="A746" s="18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</row>
    <row r="747" s="90" customFormat="1" ht="15.75" customHeight="1" spans="1:21">
      <c r="A747" s="18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</row>
    <row r="748" s="90" customFormat="1" ht="15.75" customHeight="1" spans="1:21">
      <c r="A748" s="18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</row>
    <row r="749" s="90" customFormat="1" ht="15.75" customHeight="1" spans="1:21">
      <c r="A749" s="18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</row>
    <row r="750" s="90" customFormat="1" ht="15.75" customHeight="1" spans="1:21">
      <c r="A750" s="18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</row>
    <row r="751" s="90" customFormat="1" ht="15.75" customHeight="1" spans="1:21">
      <c r="A751" s="18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</row>
    <row r="752" s="90" customFormat="1" ht="15.75" customHeight="1" spans="1:21">
      <c r="A752" s="18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</row>
    <row r="753" s="90" customFormat="1" ht="15.75" customHeight="1" spans="1:21">
      <c r="A753" s="18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</row>
    <row r="754" s="90" customFormat="1" ht="15.75" customHeight="1" spans="1:21">
      <c r="A754" s="18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</row>
    <row r="755" s="90" customFormat="1" ht="15.75" customHeight="1" spans="1:21">
      <c r="A755" s="18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</row>
    <row r="756" s="90" customFormat="1" ht="15.75" customHeight="1" spans="1:21">
      <c r="A756" s="18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</row>
    <row r="757" s="90" customFormat="1" ht="15.75" customHeight="1" spans="1:21">
      <c r="A757" s="18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</row>
    <row r="758" s="90" customFormat="1" ht="15.75" customHeight="1" spans="1:21">
      <c r="A758" s="18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</row>
    <row r="759" s="90" customFormat="1" ht="15.75" customHeight="1" spans="1:21">
      <c r="A759" s="18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</row>
    <row r="760" s="90" customFormat="1" ht="15.75" customHeight="1" spans="1:21">
      <c r="A760" s="18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</row>
    <row r="761" s="90" customFormat="1" ht="15.75" customHeight="1" spans="1:21">
      <c r="A761" s="18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</row>
    <row r="762" s="90" customFormat="1" ht="15.75" customHeight="1" spans="1:21">
      <c r="A762" s="18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</row>
    <row r="763" s="90" customFormat="1" ht="15.75" customHeight="1" spans="1:21">
      <c r="A763" s="18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</row>
    <row r="764" s="90" customFormat="1" ht="15.75" customHeight="1" spans="1:21">
      <c r="A764" s="18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</row>
    <row r="765" s="90" customFormat="1" ht="15.75" customHeight="1" spans="1:21">
      <c r="A765" s="18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</row>
    <row r="766" s="90" customFormat="1" ht="15.75" customHeight="1" spans="1:21">
      <c r="A766" s="18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</row>
    <row r="767" s="90" customFormat="1" ht="15.75" customHeight="1" spans="1:21">
      <c r="A767" s="18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</row>
    <row r="768" s="90" customFormat="1" ht="15.75" customHeight="1" spans="1:21">
      <c r="A768" s="18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</row>
    <row r="769" s="90" customFormat="1" ht="15.75" customHeight="1" spans="1:21">
      <c r="A769" s="18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</row>
    <row r="770" s="90" customFormat="1" ht="15.75" customHeight="1" spans="1:21">
      <c r="A770" s="18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</row>
    <row r="771" s="90" customFormat="1" ht="15.75" customHeight="1" spans="1:21">
      <c r="A771" s="18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</row>
    <row r="772" s="90" customFormat="1" ht="15.75" customHeight="1" spans="1:21">
      <c r="A772" s="18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</row>
    <row r="773" s="90" customFormat="1" ht="15.75" customHeight="1" spans="1:21">
      <c r="A773" s="18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</row>
    <row r="774" s="90" customFormat="1" ht="15.75" customHeight="1" spans="1:21">
      <c r="A774" s="18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</row>
    <row r="775" s="90" customFormat="1" ht="15.75" customHeight="1" spans="1:21">
      <c r="A775" s="18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</row>
    <row r="776" s="90" customFormat="1" ht="15.75" customHeight="1" spans="1:21">
      <c r="A776" s="18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</row>
    <row r="777" s="90" customFormat="1" ht="15.75" customHeight="1" spans="1:21">
      <c r="A777" s="18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</row>
    <row r="778" s="90" customFormat="1" ht="15.75" customHeight="1" spans="1:21">
      <c r="A778" s="18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</row>
    <row r="779" s="90" customFormat="1" ht="15.75" customHeight="1" spans="1:21">
      <c r="A779" s="18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</row>
    <row r="780" s="90" customFormat="1" ht="15.75" customHeight="1" spans="1:21">
      <c r="A780" s="18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</row>
    <row r="781" s="90" customFormat="1" ht="15.75" customHeight="1" spans="1:21">
      <c r="A781" s="18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</row>
    <row r="782" s="90" customFormat="1" ht="15.75" customHeight="1" spans="1:21">
      <c r="A782" s="18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</row>
    <row r="783" s="90" customFormat="1" ht="15.75" customHeight="1" spans="1:21">
      <c r="A783" s="18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</row>
    <row r="784" s="90" customFormat="1" ht="15.75" customHeight="1" spans="1:21">
      <c r="A784" s="18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</row>
    <row r="785" s="90" customFormat="1" ht="15.75" customHeight="1" spans="1:21">
      <c r="A785" s="18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</row>
    <row r="786" s="90" customFormat="1" ht="15.75" customHeight="1" spans="1:21">
      <c r="A786" s="18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</row>
    <row r="787" s="90" customFormat="1" ht="15.75" customHeight="1" spans="1:21">
      <c r="A787" s="18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</row>
    <row r="788" s="90" customFormat="1" ht="15.75" customHeight="1" spans="1:21">
      <c r="A788" s="18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</row>
    <row r="789" s="90" customFormat="1" ht="15.75" customHeight="1" spans="1:21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</row>
    <row r="790" s="90" customFormat="1" ht="15.75" customHeight="1" spans="1:21">
      <c r="A790" s="18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</row>
    <row r="791" s="90" customFormat="1" ht="15.75" customHeight="1" spans="1:21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</row>
    <row r="792" s="90" customFormat="1" ht="15.75" customHeight="1" spans="1:21">
      <c r="A792" s="18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</row>
    <row r="793" s="90" customFormat="1" ht="15.75" customHeight="1" spans="1:21">
      <c r="A793" s="18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</row>
    <row r="794" s="90" customFormat="1" ht="15.75" customHeight="1" spans="1:21">
      <c r="A794" s="18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</row>
    <row r="795" s="90" customFormat="1" ht="15.75" customHeight="1" spans="1:21">
      <c r="A795" s="18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</row>
    <row r="796" s="90" customFormat="1" ht="15.75" customHeight="1" spans="1:21">
      <c r="A796" s="18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</row>
    <row r="797" s="90" customFormat="1" ht="15.75" customHeight="1" spans="1:21">
      <c r="A797" s="18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</row>
    <row r="798" s="90" customFormat="1" ht="15.75" customHeight="1" spans="1:21">
      <c r="A798" s="18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</row>
    <row r="799" s="90" customFormat="1" ht="15.75" customHeight="1" spans="1:21">
      <c r="A799" s="18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</row>
    <row r="800" s="90" customFormat="1" ht="15.75" customHeight="1" spans="1:21">
      <c r="A800" s="18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</row>
    <row r="801" s="90" customFormat="1" ht="15.75" customHeight="1" spans="1:21">
      <c r="A801" s="18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</row>
    <row r="802" s="90" customFormat="1" ht="15.75" customHeight="1" spans="1:21">
      <c r="A802" s="18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</row>
    <row r="803" s="90" customFormat="1" ht="15.75" customHeight="1" spans="1:21">
      <c r="A803" s="18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</row>
    <row r="804" s="90" customFormat="1" ht="15.75" customHeight="1" spans="1:21">
      <c r="A804" s="18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</row>
    <row r="805" s="90" customFormat="1" ht="15.75" customHeight="1" spans="1:21">
      <c r="A805" s="18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</row>
    <row r="806" s="90" customFormat="1" ht="15.75" customHeight="1" spans="1:21">
      <c r="A806" s="18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</row>
    <row r="807" s="90" customFormat="1" ht="15.75" customHeight="1" spans="1:21">
      <c r="A807" s="18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</row>
    <row r="808" s="90" customFormat="1" ht="15.75" customHeight="1" spans="1:21">
      <c r="A808" s="18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</row>
    <row r="809" s="90" customFormat="1" ht="15.75" customHeight="1" spans="1:21">
      <c r="A809" s="18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</row>
    <row r="810" s="90" customFormat="1" ht="15.75" customHeight="1" spans="1:21">
      <c r="A810" s="18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</row>
    <row r="811" s="90" customFormat="1" ht="15.75" customHeight="1" spans="1:21">
      <c r="A811" s="18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</row>
    <row r="812" s="90" customFormat="1" ht="15.75" customHeight="1" spans="1:21">
      <c r="A812" s="18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</row>
    <row r="813" s="90" customFormat="1" ht="15.75" customHeight="1" spans="1:21">
      <c r="A813" s="18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</row>
    <row r="814" s="90" customFormat="1" ht="15.75" customHeight="1" spans="1:21">
      <c r="A814" s="18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</row>
    <row r="815" s="90" customFormat="1" ht="15.75" customHeight="1" spans="1:21">
      <c r="A815" s="18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</row>
    <row r="816" s="90" customFormat="1" ht="15.75" customHeight="1" spans="1:21">
      <c r="A816" s="18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</row>
    <row r="817" s="90" customFormat="1" ht="15.75" customHeight="1" spans="1:21">
      <c r="A817" s="18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</row>
    <row r="818" s="90" customFormat="1" ht="15.75" customHeight="1" spans="1:21">
      <c r="A818" s="18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</row>
    <row r="819" s="90" customFormat="1" ht="15.75" customHeight="1" spans="1:21">
      <c r="A819" s="18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</row>
    <row r="820" s="90" customFormat="1" ht="15.75" customHeight="1" spans="1:21">
      <c r="A820" s="18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</row>
    <row r="821" s="90" customFormat="1" ht="15.75" customHeight="1" spans="1:21">
      <c r="A821" s="18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</row>
    <row r="822" s="90" customFormat="1" ht="15.75" customHeight="1" spans="1:21">
      <c r="A822" s="18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</row>
    <row r="823" s="90" customFormat="1" ht="15.75" customHeight="1" spans="1:21">
      <c r="A823" s="18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</row>
    <row r="824" s="90" customFormat="1" ht="15.75" customHeight="1" spans="1:21">
      <c r="A824" s="18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</row>
    <row r="825" s="90" customFormat="1" ht="15.75" customHeight="1" spans="1:21">
      <c r="A825" s="18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</row>
    <row r="826" s="90" customFormat="1" ht="15.75" customHeight="1" spans="1:21">
      <c r="A826" s="18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</row>
    <row r="827" s="90" customFormat="1" ht="15.75" customHeight="1" spans="1:21">
      <c r="A827" s="18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</row>
    <row r="828" s="90" customFormat="1" ht="15.75" customHeight="1" spans="1:21">
      <c r="A828" s="18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</row>
    <row r="829" s="90" customFormat="1" ht="15.75" customHeight="1" spans="1:21">
      <c r="A829" s="18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</row>
    <row r="830" s="90" customFormat="1" ht="15.75" customHeight="1" spans="1:21">
      <c r="A830" s="18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</row>
    <row r="831" s="90" customFormat="1" ht="15.75" customHeight="1" spans="1:21">
      <c r="A831" s="18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</row>
    <row r="832" s="90" customFormat="1" ht="15.75" customHeight="1" spans="1:21">
      <c r="A832" s="18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</row>
    <row r="833" s="90" customFormat="1" ht="15.75" customHeight="1" spans="1:21">
      <c r="A833" s="185"/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</row>
    <row r="834" s="90" customFormat="1" ht="15.75" customHeight="1" spans="1:21">
      <c r="A834" s="185"/>
      <c r="B834" s="185"/>
      <c r="C834" s="185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</row>
    <row r="835" s="90" customFormat="1" ht="15.75" customHeight="1" spans="1:21">
      <c r="A835" s="185"/>
      <c r="B835" s="185"/>
      <c r="C835" s="185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</row>
    <row r="836" s="90" customFormat="1" ht="15.75" customHeight="1" spans="1:21">
      <c r="A836" s="185"/>
      <c r="B836" s="185"/>
      <c r="C836" s="185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</row>
    <row r="837" s="90" customFormat="1" ht="15.75" customHeight="1" spans="1:21">
      <c r="A837" s="185"/>
      <c r="B837" s="185"/>
      <c r="C837" s="185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</row>
    <row r="838" s="90" customFormat="1" ht="15.75" customHeight="1" spans="1:21">
      <c r="A838" s="185"/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</row>
    <row r="839" s="90" customFormat="1" ht="15.75" customHeight="1" spans="1:21">
      <c r="A839" s="185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</row>
    <row r="840" s="90" customFormat="1" ht="15.75" customHeight="1" spans="1:21">
      <c r="A840" s="185"/>
      <c r="B840" s="185"/>
      <c r="C840" s="185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</row>
    <row r="841" s="90" customFormat="1" ht="15.75" customHeight="1" spans="1:21">
      <c r="A841" s="185"/>
      <c r="B841" s="185"/>
      <c r="C841" s="185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</row>
    <row r="842" s="90" customFormat="1" ht="15.75" customHeight="1" spans="1:21">
      <c r="A842" s="185"/>
      <c r="B842" s="185"/>
      <c r="C842" s="185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</row>
    <row r="843" s="90" customFormat="1" ht="15.75" customHeight="1" spans="1:21">
      <c r="A843" s="185"/>
      <c r="B843" s="185"/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</row>
    <row r="844" s="90" customFormat="1" ht="15.75" customHeight="1" spans="1:21">
      <c r="A844" s="185"/>
      <c r="B844" s="185"/>
      <c r="C844" s="185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</row>
    <row r="845" s="90" customFormat="1" ht="15.75" customHeight="1" spans="1:21">
      <c r="A845" s="185"/>
      <c r="B845" s="185"/>
      <c r="C845" s="185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</row>
    <row r="846" s="90" customFormat="1" ht="15.75" customHeight="1" spans="1:21">
      <c r="A846" s="185"/>
      <c r="B846" s="185"/>
      <c r="C846" s="185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</row>
    <row r="847" s="90" customFormat="1" ht="15.75" customHeight="1" spans="1:21">
      <c r="A847" s="185"/>
      <c r="B847" s="185"/>
      <c r="C847" s="185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</row>
    <row r="848" s="90" customFormat="1" ht="15.75" customHeight="1" spans="1:21">
      <c r="A848" s="185"/>
      <c r="B848" s="185"/>
      <c r="C848" s="185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</row>
    <row r="849" s="90" customFormat="1" ht="15.75" customHeight="1" spans="1:21">
      <c r="A849" s="185"/>
      <c r="B849" s="185"/>
      <c r="C849" s="185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</row>
    <row r="850" s="90" customFormat="1" ht="15.75" customHeight="1" spans="1:21">
      <c r="A850" s="185"/>
      <c r="B850" s="185"/>
      <c r="C850" s="185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</row>
    <row r="851" s="90" customFormat="1" ht="15.75" customHeight="1" spans="1:21">
      <c r="A851" s="185"/>
      <c r="B851" s="185"/>
      <c r="C851" s="185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</row>
    <row r="852" s="90" customFormat="1" ht="15.75" customHeight="1" spans="1:21">
      <c r="A852" s="185"/>
      <c r="B852" s="185"/>
      <c r="C852" s="185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</row>
    <row r="853" s="90" customFormat="1" ht="15.75" customHeight="1" spans="1:21">
      <c r="A853" s="185"/>
      <c r="B853" s="185"/>
      <c r="C853" s="185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</row>
    <row r="854" s="90" customFormat="1" ht="15.75" customHeight="1" spans="1:21">
      <c r="A854" s="185"/>
      <c r="B854" s="185"/>
      <c r="C854" s="185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</row>
    <row r="855" s="90" customFormat="1" ht="15.75" customHeight="1" spans="1:21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</row>
    <row r="856" s="90" customFormat="1" ht="15.75" customHeight="1" spans="1:21">
      <c r="A856" s="185"/>
      <c r="B856" s="185"/>
      <c r="C856" s="185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</row>
    <row r="857" s="90" customFormat="1" ht="15.75" customHeight="1" spans="1:21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</row>
    <row r="858" s="90" customFormat="1" ht="15.75" customHeight="1" spans="1:21">
      <c r="A858" s="185"/>
      <c r="B858" s="185"/>
      <c r="C858" s="185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</row>
    <row r="859" s="90" customFormat="1" ht="15.75" customHeight="1" spans="1:21">
      <c r="A859" s="185"/>
      <c r="B859" s="185"/>
      <c r="C859" s="185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</row>
    <row r="860" s="90" customFormat="1" ht="15.75" customHeight="1" spans="1:21">
      <c r="A860" s="185"/>
      <c r="B860" s="185"/>
      <c r="C860" s="185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</row>
    <row r="861" s="90" customFormat="1" ht="15.75" customHeight="1" spans="1:21">
      <c r="A861" s="185"/>
      <c r="B861" s="185"/>
      <c r="C861" s="185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</row>
    <row r="862" s="90" customFormat="1" ht="15.75" customHeight="1" spans="1:21">
      <c r="A862" s="185"/>
      <c r="B862" s="185"/>
      <c r="C862" s="185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</row>
    <row r="863" s="90" customFormat="1" ht="15.75" customHeight="1" spans="1:21">
      <c r="A863" s="185"/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</row>
    <row r="864" s="90" customFormat="1" ht="15.75" customHeight="1" spans="1:21">
      <c r="A864" s="185"/>
      <c r="B864" s="185"/>
      <c r="C864" s="185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</row>
    <row r="865" s="90" customFormat="1" ht="15.75" customHeight="1" spans="1:21">
      <c r="A865" s="185"/>
      <c r="B865" s="185"/>
      <c r="C865" s="185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</row>
    <row r="866" s="90" customFormat="1" ht="15.75" customHeight="1" spans="1:21">
      <c r="A866" s="185"/>
      <c r="B866" s="185"/>
      <c r="C866" s="185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</row>
    <row r="867" s="90" customFormat="1" ht="15.75" customHeight="1" spans="1:21">
      <c r="A867" s="185"/>
      <c r="B867" s="185"/>
      <c r="C867" s="185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</row>
    <row r="868" s="90" customFormat="1" ht="15.75" customHeight="1" spans="1:21">
      <c r="A868" s="185"/>
      <c r="B868" s="185"/>
      <c r="C868" s="185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</row>
    <row r="869" s="90" customFormat="1" ht="15.75" customHeight="1" spans="1:21">
      <c r="A869" s="185"/>
      <c r="B869" s="185"/>
      <c r="C869" s="185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</row>
    <row r="870" s="90" customFormat="1" ht="15.75" customHeight="1" spans="1:21">
      <c r="A870" s="185"/>
      <c r="B870" s="185"/>
      <c r="C870" s="185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</row>
    <row r="871" s="90" customFormat="1" ht="15.75" customHeight="1" spans="1:21">
      <c r="A871" s="185"/>
      <c r="B871" s="185"/>
      <c r="C871" s="185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</row>
    <row r="872" s="90" customFormat="1" ht="15.75" customHeight="1" spans="1:21">
      <c r="A872" s="185"/>
      <c r="B872" s="185"/>
      <c r="C872" s="185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</row>
    <row r="873" s="90" customFormat="1" ht="15.75" customHeight="1" spans="1:21">
      <c r="A873" s="185"/>
      <c r="B873" s="185"/>
      <c r="C873" s="185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</row>
    <row r="874" s="90" customFormat="1" ht="15.75" customHeight="1" spans="1:21">
      <c r="A874" s="185"/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</row>
    <row r="875" s="90" customFormat="1" ht="15.75" customHeight="1" spans="1:21">
      <c r="A875" s="185"/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</row>
    <row r="876" s="90" customFormat="1" ht="15.75" customHeight="1" spans="1:21">
      <c r="A876" s="185"/>
      <c r="B876" s="185"/>
      <c r="C876" s="185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</row>
    <row r="877" s="90" customFormat="1" ht="15.75" customHeight="1" spans="1:21">
      <c r="A877" s="185"/>
      <c r="B877" s="185"/>
      <c r="C877" s="185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</row>
    <row r="878" s="90" customFormat="1" ht="15.75" customHeight="1" spans="1:21">
      <c r="A878" s="185"/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</row>
    <row r="879" s="90" customFormat="1" ht="15.75" customHeight="1" spans="1:21">
      <c r="A879" s="185"/>
      <c r="B879" s="185"/>
      <c r="C879" s="185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</row>
    <row r="880" s="90" customFormat="1" ht="15.75" customHeight="1" spans="1:21">
      <c r="A880" s="185"/>
      <c r="B880" s="185"/>
      <c r="C880" s="185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</row>
    <row r="881" s="90" customFormat="1" ht="15.75" customHeight="1" spans="1:21">
      <c r="A881" s="185"/>
      <c r="B881" s="185"/>
      <c r="C881" s="185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</row>
    <row r="882" s="90" customFormat="1" ht="15.75" customHeight="1" spans="1:21">
      <c r="A882" s="185"/>
      <c r="B882" s="185"/>
      <c r="C882" s="185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</row>
    <row r="883" s="90" customFormat="1" ht="15.75" customHeight="1" spans="1:21">
      <c r="A883" s="185"/>
      <c r="B883" s="185"/>
      <c r="C883" s="185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</row>
    <row r="884" s="90" customFormat="1" ht="15.75" customHeight="1" spans="1:21">
      <c r="A884" s="185"/>
      <c r="B884" s="185"/>
      <c r="C884" s="185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</row>
    <row r="885" s="90" customFormat="1" ht="15.75" customHeight="1" spans="1:21">
      <c r="A885" s="185"/>
      <c r="B885" s="185"/>
      <c r="C885" s="185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</row>
    <row r="886" s="90" customFormat="1" ht="15.75" customHeight="1" spans="1:21">
      <c r="A886" s="185"/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</row>
    <row r="887" s="90" customFormat="1" ht="15.75" customHeight="1" spans="1:21">
      <c r="A887" s="185"/>
      <c r="B887" s="185"/>
      <c r="C887" s="185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</row>
    <row r="888" s="90" customFormat="1" ht="15.75" customHeight="1" spans="1:21">
      <c r="A888" s="185"/>
      <c r="B888" s="185"/>
      <c r="C888" s="185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</row>
    <row r="889" s="90" customFormat="1" ht="15.75" customHeight="1" spans="1:21">
      <c r="A889" s="185"/>
      <c r="B889" s="185"/>
      <c r="C889" s="185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</row>
    <row r="890" s="90" customFormat="1" ht="15.75" customHeight="1" spans="1:21">
      <c r="A890" s="185"/>
      <c r="B890" s="185"/>
      <c r="C890" s="185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</row>
    <row r="891" s="90" customFormat="1" ht="15.75" customHeight="1" spans="1:21">
      <c r="A891" s="185"/>
      <c r="B891" s="185"/>
      <c r="C891" s="185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</row>
    <row r="892" s="90" customFormat="1" ht="15.75" customHeight="1" spans="1:21">
      <c r="A892" s="185"/>
      <c r="B892" s="185"/>
      <c r="C892" s="185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</row>
    <row r="893" s="90" customFormat="1" ht="15.75" customHeight="1" spans="1:21">
      <c r="A893" s="185"/>
      <c r="B893" s="185"/>
      <c r="C893" s="185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</row>
    <row r="894" s="90" customFormat="1" ht="15.75" customHeight="1" spans="1:21">
      <c r="A894" s="185"/>
      <c r="B894" s="185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</row>
    <row r="895" s="90" customFormat="1" ht="15.75" customHeight="1" spans="1:21">
      <c r="A895" s="185"/>
      <c r="B895" s="185"/>
      <c r="C895" s="185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</row>
    <row r="896" s="90" customFormat="1" ht="15.75" customHeight="1" spans="1:21">
      <c r="A896" s="185"/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</row>
    <row r="897" s="90" customFormat="1" ht="15.75" customHeight="1" spans="1:21">
      <c r="A897" s="185"/>
      <c r="B897" s="185"/>
      <c r="C897" s="185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</row>
    <row r="898" s="90" customFormat="1" ht="15.75" customHeight="1" spans="1:21">
      <c r="A898" s="185"/>
      <c r="B898" s="185"/>
      <c r="C898" s="185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</row>
    <row r="899" s="90" customFormat="1" ht="15.75" customHeight="1" spans="1:21">
      <c r="A899" s="185"/>
      <c r="B899" s="185"/>
      <c r="C899" s="185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</row>
    <row r="900" s="90" customFormat="1" ht="15.75" customHeight="1" spans="1:21">
      <c r="A900" s="185"/>
      <c r="B900" s="185"/>
      <c r="C900" s="185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</row>
    <row r="901" s="90" customFormat="1" ht="15.75" customHeight="1" spans="1:21">
      <c r="A901" s="185"/>
      <c r="B901" s="185"/>
      <c r="C901" s="185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</row>
    <row r="902" s="90" customFormat="1" ht="15.75" customHeight="1" spans="1:21">
      <c r="A902" s="185"/>
      <c r="B902" s="185"/>
      <c r="C902" s="185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</row>
    <row r="903" s="90" customFormat="1" ht="15.75" customHeight="1" spans="1:21">
      <c r="A903" s="185"/>
      <c r="B903" s="185"/>
      <c r="C903" s="185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</row>
    <row r="904" s="90" customFormat="1" ht="15.75" customHeight="1" spans="1:21">
      <c r="A904" s="185"/>
      <c r="B904" s="185"/>
      <c r="C904" s="185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</row>
    <row r="905" s="90" customFormat="1" ht="15.75" customHeight="1" spans="1:21">
      <c r="A905" s="185"/>
      <c r="B905" s="185"/>
      <c r="C905" s="185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</row>
    <row r="906" s="90" customFormat="1" ht="15.75" customHeight="1" spans="1:21">
      <c r="A906" s="185"/>
      <c r="B906" s="185"/>
      <c r="C906" s="185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</row>
    <row r="907" s="90" customFormat="1" ht="15.75" customHeight="1" spans="1:21">
      <c r="A907" s="185"/>
      <c r="B907" s="185"/>
      <c r="C907" s="185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</row>
    <row r="908" s="90" customFormat="1" ht="15.75" customHeight="1" spans="1:21">
      <c r="A908" s="185"/>
      <c r="B908" s="185"/>
      <c r="C908" s="185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</row>
    <row r="909" s="90" customFormat="1" ht="15.75" customHeight="1" spans="1:21">
      <c r="A909" s="185"/>
      <c r="B909" s="185"/>
      <c r="C909" s="185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</row>
    <row r="910" s="90" customFormat="1" ht="15.75" customHeight="1" spans="1:21">
      <c r="A910" s="185"/>
      <c r="B910" s="185"/>
      <c r="C910" s="185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</row>
    <row r="911" s="90" customFormat="1" ht="15.75" customHeight="1" spans="1:21">
      <c r="A911" s="185"/>
      <c r="B911" s="185"/>
      <c r="C911" s="185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</row>
    <row r="912" s="90" customFormat="1" ht="15.75" customHeight="1" spans="1:21">
      <c r="A912" s="185"/>
      <c r="B912" s="185"/>
      <c r="C912" s="185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</row>
    <row r="913" s="90" customFormat="1" ht="15.75" customHeight="1" spans="1:21">
      <c r="A913" s="185"/>
      <c r="B913" s="185"/>
      <c r="C913" s="185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</row>
    <row r="914" s="90" customFormat="1" ht="15.75" customHeight="1" spans="1:21">
      <c r="A914" s="185"/>
      <c r="B914" s="185"/>
      <c r="C914" s="185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</row>
    <row r="915" s="90" customFormat="1" ht="15.75" customHeight="1" spans="1:21">
      <c r="A915" s="185"/>
      <c r="B915" s="185"/>
      <c r="C915" s="185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</row>
    <row r="916" s="90" customFormat="1" ht="15.75" customHeight="1" spans="1:21">
      <c r="A916" s="185"/>
      <c r="B916" s="185"/>
      <c r="C916" s="185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</row>
    <row r="917" s="90" customFormat="1" ht="15.75" customHeight="1" spans="1:21">
      <c r="A917" s="185"/>
      <c r="B917" s="185"/>
      <c r="C917" s="185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</row>
    <row r="918" s="90" customFormat="1" ht="15.75" customHeight="1" spans="1:21">
      <c r="A918" s="185"/>
      <c r="B918" s="185"/>
      <c r="C918" s="185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</row>
    <row r="919" s="90" customFormat="1" ht="15.75" customHeight="1" spans="1:21">
      <c r="A919" s="185"/>
      <c r="B919" s="185"/>
      <c r="C919" s="185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</row>
    <row r="920" s="90" customFormat="1" ht="15.75" customHeight="1" spans="15:21">
      <c r="O920" s="185"/>
      <c r="P920" s="185"/>
      <c r="Q920" s="185"/>
      <c r="R920" s="185"/>
      <c r="S920" s="185"/>
      <c r="T920" s="185"/>
      <c r="U920" s="185"/>
    </row>
    <row r="921" s="90" customFormat="1" ht="15.75" customHeight="1" spans="15:21">
      <c r="O921" s="185"/>
      <c r="P921" s="185"/>
      <c r="Q921" s="185"/>
      <c r="R921" s="185"/>
      <c r="S921" s="185"/>
      <c r="T921" s="185"/>
      <c r="U921" s="185"/>
    </row>
    <row r="922" s="90" customFormat="1" ht="15.75" customHeight="1" spans="15:21">
      <c r="O922" s="185"/>
      <c r="P922" s="185"/>
      <c r="Q922" s="185"/>
      <c r="R922" s="185"/>
      <c r="S922" s="185"/>
      <c r="T922" s="185"/>
      <c r="U922" s="185"/>
    </row>
    <row r="923" s="90" customFormat="1" ht="15.75" customHeight="1" spans="15:21">
      <c r="O923" s="185"/>
      <c r="P923" s="185"/>
      <c r="Q923" s="185"/>
      <c r="R923" s="185"/>
      <c r="S923" s="185"/>
      <c r="T923" s="185"/>
      <c r="U923" s="185"/>
    </row>
    <row r="924" s="90" customFormat="1" ht="15.75" customHeight="1" spans="15:21">
      <c r="O924" s="185"/>
      <c r="P924" s="185"/>
      <c r="Q924" s="185"/>
      <c r="R924" s="185"/>
      <c r="S924" s="185"/>
      <c r="T924" s="185"/>
      <c r="U924" s="185"/>
    </row>
    <row r="925" s="90" customFormat="1" ht="15.75" customHeight="1" spans="15:21">
      <c r="O925" s="185"/>
      <c r="P925" s="185"/>
      <c r="Q925" s="185"/>
      <c r="R925" s="185"/>
      <c r="S925" s="185"/>
      <c r="T925" s="185"/>
      <c r="U925" s="185"/>
    </row>
    <row r="926" s="90" customFormat="1" ht="15.75" customHeight="1" spans="15:21">
      <c r="O926" s="185"/>
      <c r="P926" s="185"/>
      <c r="Q926" s="185"/>
      <c r="R926" s="185"/>
      <c r="S926" s="185"/>
      <c r="T926" s="185"/>
      <c r="U926" s="185"/>
    </row>
  </sheetData>
  <mergeCells count="37">
    <mergeCell ref="A1:H1"/>
    <mergeCell ref="I1:N1"/>
    <mergeCell ref="A2:B2"/>
    <mergeCell ref="A3:B3"/>
    <mergeCell ref="A4:B4"/>
    <mergeCell ref="A5:B5"/>
    <mergeCell ref="A6:B6"/>
    <mergeCell ref="A9:E9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Q29">
    <cfRule type="notContainsBlanks" dxfId="0" priority="13">
      <formula>LEN(TRIM(Q29))&gt;0</formula>
    </cfRule>
  </conditionalFormatting>
  <conditionalFormatting sqref="O10:O28">
    <cfRule type="notContainsBlanks" dxfId="0" priority="15">
      <formula>LEN(TRIM(O10))&gt;0</formula>
    </cfRule>
  </conditionalFormatting>
  <conditionalFormatting sqref="O34:O35">
    <cfRule type="notContainsBlanks" dxfId="0" priority="10">
      <formula>LEN(TRIM(O34))&gt;0</formula>
    </cfRule>
  </conditionalFormatting>
  <conditionalFormatting sqref="Q9:Q28">
    <cfRule type="notContainsBlanks" dxfId="0" priority="12">
      <formula>LEN(TRIM(Q9))&gt;0</formula>
    </cfRule>
  </conditionalFormatting>
  <conditionalFormatting sqref="Q34:Q35">
    <cfRule type="notContainsBlanks" dxfId="0" priority="11">
      <formula>LEN(TRIM(Q34))&gt;0</formula>
    </cfRule>
  </conditionalFormatting>
  <conditionalFormatting sqref="K9:O9 K10:N28 G18:G26 G15 K29:O29">
    <cfRule type="notContainsBlanks" dxfId="0" priority="8">
      <formula>LEN(TRIM(G9))&gt;0</formula>
    </cfRule>
  </conditionalFormatting>
  <pageMargins left="0.700694444444445" right="0.700694444444445" top="0.357638888888889" bottom="0.357638888888889" header="0.298611111111111" footer="0.298611111111111"/>
  <pageSetup paperSize="9" scale="85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34"/>
  <sheetViews>
    <sheetView view="pageBreakPreview" zoomScale="85" zoomScaleNormal="100" topLeftCell="A3" workbookViewId="0">
      <selection activeCell="P27" sqref="P27"/>
    </sheetView>
  </sheetViews>
  <sheetFormatPr defaultColWidth="14.4513274336283" defaultRowHeight="15" customHeight="1"/>
  <cols>
    <col min="1" max="1" width="4.63716814159292" style="1" customWidth="1"/>
    <col min="2" max="2" width="18.6371681415929" style="1" customWidth="1"/>
    <col min="3" max="3" width="19.9203539823009" style="1" customWidth="1"/>
    <col min="4" max="4" width="20.4513274336283" style="1" customWidth="1"/>
    <col min="5" max="5" width="32.5929203539823" style="1" customWidth="1"/>
    <col min="6" max="6" width="12.5398230088496" style="1" customWidth="1"/>
    <col min="7" max="7" width="10.3628318584071" style="1" customWidth="1"/>
    <col min="8" max="8" width="10" style="1" customWidth="1"/>
    <col min="9" max="10" width="10.3628318584071" style="1" customWidth="1"/>
    <col min="11" max="13" width="9.8141592920354" style="1" customWidth="1"/>
    <col min="14" max="14" width="6.36283185840708" style="1" customWidth="1"/>
    <col min="15" max="15" width="9.8141592920354" style="1" customWidth="1"/>
    <col min="16" max="17" width="9.63716814159292" style="1" customWidth="1"/>
    <col min="18" max="18" width="7.45132743362832" style="1" customWidth="1"/>
    <col min="19" max="19" width="11.4513274336283" style="1" customWidth="1"/>
    <col min="20" max="20" width="32.6371681415929" style="1" customWidth="1"/>
    <col min="21" max="27" width="13.6371681415929" style="1" customWidth="1"/>
    <col min="28" max="16384" width="14.4513274336283" style="1"/>
  </cols>
  <sheetData>
    <row r="1" s="1" customFormat="1" ht="30" customHeight="1" spans="1:27">
      <c r="A1" s="2" t="s">
        <v>0</v>
      </c>
      <c r="B1" s="3"/>
      <c r="C1" s="3"/>
      <c r="D1" s="4"/>
      <c r="E1" s="5"/>
      <c r="F1" s="6"/>
      <c r="G1" s="7"/>
      <c r="H1" s="3"/>
      <c r="I1" s="3"/>
      <c r="J1" s="57"/>
      <c r="K1" s="58"/>
      <c r="L1" s="58"/>
      <c r="M1" s="58"/>
      <c r="N1" s="58"/>
      <c r="O1" s="58"/>
      <c r="P1" s="58"/>
      <c r="Q1" s="58"/>
      <c r="R1" s="58"/>
      <c r="S1" s="58"/>
      <c r="T1" s="56"/>
      <c r="U1" s="56"/>
      <c r="V1" s="56"/>
      <c r="W1" s="56"/>
      <c r="X1" s="56"/>
      <c r="Y1" s="56"/>
      <c r="Z1" s="56"/>
      <c r="AA1" s="56"/>
    </row>
    <row r="2" s="1" customFormat="1" ht="15.75" customHeight="1" spans="1:27">
      <c r="A2" s="8" t="s">
        <v>1</v>
      </c>
      <c r="B2" s="9"/>
      <c r="C2" s="10" t="str">
        <f>'[3]Style Summary Cover Page'!B2</f>
        <v>VALENTINA DRESS</v>
      </c>
      <c r="D2" s="11" t="s">
        <v>2</v>
      </c>
      <c r="E2" s="12"/>
      <c r="F2" s="13" t="str">
        <f>'[3]Style Summary Cover Page'!D2</f>
        <v>SARAH PUNTER</v>
      </c>
      <c r="G2" s="14" t="s">
        <v>3</v>
      </c>
      <c r="H2" s="14"/>
      <c r="I2" s="14"/>
      <c r="J2" s="59"/>
      <c r="K2" s="60"/>
      <c r="L2" s="60"/>
      <c r="M2" s="60"/>
      <c r="N2" s="60"/>
      <c r="O2" s="60"/>
      <c r="P2" s="60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1" customFormat="1" ht="15.75" customHeight="1" spans="1:27">
      <c r="A3" s="15" t="s">
        <v>4</v>
      </c>
      <c r="B3" s="16"/>
      <c r="C3" s="17">
        <f>'[3]Style Summary Cover Page'!B3</f>
        <v>45426</v>
      </c>
      <c r="D3" s="11" t="s">
        <v>5</v>
      </c>
      <c r="E3" s="12"/>
      <c r="F3" s="13" t="str">
        <f>'[3]Style Summary Cover Page'!D3</f>
        <v>DIANE CARD</v>
      </c>
      <c r="G3" s="18"/>
      <c r="H3" s="18"/>
      <c r="I3" s="18"/>
      <c r="J3" s="61"/>
      <c r="K3" s="60"/>
      <c r="L3" s="60"/>
      <c r="M3" s="60"/>
      <c r="N3" s="60"/>
      <c r="O3" s="60"/>
      <c r="P3" s="60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="1" customFormat="1" ht="15.75" customHeight="1" spans="1:27">
      <c r="A4" s="15" t="s">
        <v>6</v>
      </c>
      <c r="B4" s="16"/>
      <c r="C4" s="10" t="str">
        <f>'[3]Style Summary Cover Page'!B4</f>
        <v>SPRING 25</v>
      </c>
      <c r="D4" s="11" t="s">
        <v>7</v>
      </c>
      <c r="E4" s="12"/>
      <c r="F4" s="13" t="s">
        <v>65</v>
      </c>
      <c r="G4" s="18"/>
      <c r="H4" s="18"/>
      <c r="I4" s="18"/>
      <c r="J4" s="61"/>
      <c r="K4" s="60"/>
      <c r="L4" s="60"/>
      <c r="M4" s="60"/>
      <c r="N4" s="60"/>
      <c r="O4" s="60"/>
      <c r="P4" s="60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="1" customFormat="1" ht="15.75" customHeight="1" spans="1:27">
      <c r="A5" s="15" t="s">
        <v>8</v>
      </c>
      <c r="B5" s="16"/>
      <c r="C5" s="10" t="s">
        <v>9</v>
      </c>
      <c r="D5" s="11" t="s">
        <v>10</v>
      </c>
      <c r="E5" s="12"/>
      <c r="F5" s="13" t="s">
        <v>11</v>
      </c>
      <c r="G5" s="18"/>
      <c r="H5" s="18"/>
      <c r="I5" s="18"/>
      <c r="J5" s="61"/>
      <c r="K5" s="60"/>
      <c r="L5" s="60"/>
      <c r="M5" s="60"/>
      <c r="N5" s="60"/>
      <c r="O5" s="60"/>
      <c r="P5" s="60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="1" customFormat="1" ht="15.75" customHeight="1" spans="1:27">
      <c r="A6" s="15" t="s">
        <v>12</v>
      </c>
      <c r="B6" s="16"/>
      <c r="C6" s="19" t="s">
        <v>66</v>
      </c>
      <c r="D6" s="11" t="s">
        <v>14</v>
      </c>
      <c r="E6" s="12"/>
      <c r="F6" s="13" t="str">
        <f>'[3]Style Summary Cover Page'!D6</f>
        <v>CHIFFON</v>
      </c>
      <c r="G6" s="20"/>
      <c r="H6" s="20"/>
      <c r="I6" s="20"/>
      <c r="J6" s="62"/>
      <c r="K6" s="60"/>
      <c r="L6" s="60"/>
      <c r="M6" s="60"/>
      <c r="N6" s="60"/>
      <c r="O6" s="60"/>
      <c r="P6" s="63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="1" customFormat="1" ht="15.75" customHeight="1" spans="1:27">
      <c r="A7" s="21" t="s">
        <v>16</v>
      </c>
      <c r="B7" s="21"/>
      <c r="C7" s="21"/>
      <c r="D7" s="22"/>
      <c r="E7" s="22"/>
      <c r="F7" s="23" t="s">
        <v>17</v>
      </c>
      <c r="G7" s="24" t="s">
        <v>67</v>
      </c>
      <c r="H7" s="25" t="s">
        <v>68</v>
      </c>
      <c r="I7" s="64" t="s">
        <v>69</v>
      </c>
      <c r="J7" s="65" t="s">
        <v>70</v>
      </c>
      <c r="K7" s="66"/>
      <c r="L7" s="67"/>
      <c r="M7" s="66"/>
      <c r="N7" s="66"/>
      <c r="O7" s="66"/>
      <c r="P7" s="67"/>
      <c r="Q7" s="66"/>
      <c r="R7" s="66"/>
      <c r="S7" s="67"/>
      <c r="T7" s="68"/>
      <c r="U7" s="56"/>
      <c r="V7" s="56"/>
      <c r="W7" s="56"/>
      <c r="X7" s="56"/>
      <c r="Y7" s="56"/>
      <c r="Z7" s="56"/>
      <c r="AA7" s="56"/>
    </row>
    <row r="8" s="1" customFormat="1" ht="13.1" spans="1:27">
      <c r="A8" s="26"/>
      <c r="B8" s="26"/>
      <c r="C8" s="26"/>
      <c r="D8" s="26"/>
      <c r="E8" s="22"/>
      <c r="F8" s="27"/>
      <c r="G8" s="28"/>
      <c r="H8" s="29"/>
      <c r="I8" s="29"/>
      <c r="J8" s="29"/>
      <c r="K8" s="68"/>
      <c r="L8" s="68"/>
      <c r="M8" s="68"/>
      <c r="N8" s="69"/>
      <c r="O8" s="68"/>
      <c r="P8" s="68"/>
      <c r="Q8" s="68"/>
      <c r="R8" s="69"/>
      <c r="S8" s="68"/>
      <c r="T8" s="68"/>
      <c r="U8" s="56"/>
      <c r="V8" s="56"/>
      <c r="W8" s="56"/>
      <c r="X8" s="56"/>
      <c r="Y8" s="56"/>
      <c r="Z8" s="56"/>
      <c r="AA8" s="56"/>
    </row>
    <row r="9" s="1" customFormat="1" ht="15.75" customHeight="1" spans="1:22">
      <c r="A9" s="30" t="s">
        <v>71</v>
      </c>
      <c r="B9" s="31"/>
      <c r="C9" s="31"/>
      <c r="D9" s="31"/>
      <c r="E9" s="32" t="s">
        <v>37</v>
      </c>
      <c r="F9" s="33">
        <v>0.5</v>
      </c>
      <c r="G9" s="80">
        <f>H9-0.5</f>
        <v>54</v>
      </c>
      <c r="H9" s="81">
        <v>54.5</v>
      </c>
      <c r="I9" s="86">
        <f>SUM(H9+0.5)</f>
        <v>55</v>
      </c>
      <c r="J9" s="86">
        <f>SUM(I9+0.5)</f>
        <v>55.5</v>
      </c>
      <c r="K9" s="70"/>
      <c r="L9" s="71"/>
      <c r="M9" s="70"/>
      <c r="N9" s="70"/>
      <c r="O9" s="72"/>
      <c r="P9" s="56"/>
      <c r="Q9" s="56"/>
      <c r="R9" s="56"/>
      <c r="S9" s="56"/>
      <c r="T9" s="56"/>
      <c r="U9" s="56"/>
      <c r="V9" s="56"/>
    </row>
    <row r="10" s="1" customFormat="1" ht="15.75" customHeight="1" spans="1:22">
      <c r="A10" s="35" t="s">
        <v>26</v>
      </c>
      <c r="B10" s="36"/>
      <c r="C10" s="36"/>
      <c r="D10" s="37"/>
      <c r="E10" s="38" t="s">
        <v>27</v>
      </c>
      <c r="F10" s="33">
        <v>0.5</v>
      </c>
      <c r="G10" s="82">
        <f t="shared" ref="G10:G14" si="0">H10-0.25</f>
        <v>49</v>
      </c>
      <c r="H10" s="81">
        <v>49.25</v>
      </c>
      <c r="I10" s="86">
        <f t="shared" ref="I10:I13" si="1">SUM(H10+0.25)</f>
        <v>49.5</v>
      </c>
      <c r="J10" s="86">
        <f t="shared" ref="J10:J13" si="2">SUM(I10+0.25)</f>
        <v>49.75</v>
      </c>
      <c r="L10" s="71"/>
      <c r="M10" s="70"/>
      <c r="N10" s="70"/>
      <c r="O10" s="72"/>
      <c r="P10" s="56"/>
      <c r="Q10" s="56"/>
      <c r="R10" s="56"/>
      <c r="S10" s="56"/>
      <c r="T10" s="56"/>
      <c r="U10" s="56"/>
      <c r="V10" s="56"/>
    </row>
    <row r="11" s="1" customFormat="1" ht="15.75" customHeight="1" spans="1:22">
      <c r="A11" s="39" t="s">
        <v>28</v>
      </c>
      <c r="B11" s="40"/>
      <c r="C11" s="40"/>
      <c r="D11" s="40"/>
      <c r="E11" s="41" t="s">
        <v>29</v>
      </c>
      <c r="F11" s="33">
        <v>0.5</v>
      </c>
      <c r="G11" s="82">
        <f t="shared" si="0"/>
        <v>48</v>
      </c>
      <c r="H11" s="81">
        <v>48.25</v>
      </c>
      <c r="I11" s="86">
        <f t="shared" si="1"/>
        <v>48.5</v>
      </c>
      <c r="J11" s="86">
        <f t="shared" si="2"/>
        <v>48.75</v>
      </c>
      <c r="L11" s="71"/>
      <c r="M11" s="70"/>
      <c r="N11" s="70"/>
      <c r="O11" s="72"/>
      <c r="P11" s="56"/>
      <c r="Q11" s="56"/>
      <c r="R11" s="56"/>
      <c r="S11" s="56"/>
      <c r="T11" s="56"/>
      <c r="U11" s="56"/>
      <c r="V11" s="56"/>
    </row>
    <row r="12" s="1" customFormat="1" ht="15.75" customHeight="1" spans="1:22">
      <c r="A12" s="35" t="s">
        <v>72</v>
      </c>
      <c r="B12" s="36"/>
      <c r="C12" s="36"/>
      <c r="D12" s="37"/>
      <c r="E12" s="38" t="s">
        <v>31</v>
      </c>
      <c r="F12" s="33">
        <v>0.5</v>
      </c>
      <c r="G12" s="83">
        <f>H12</f>
        <v>1</v>
      </c>
      <c r="H12" s="81">
        <v>1</v>
      </c>
      <c r="I12" s="86">
        <f>H12</f>
        <v>1</v>
      </c>
      <c r="J12" s="86">
        <f>I12</f>
        <v>1</v>
      </c>
      <c r="L12" s="71"/>
      <c r="M12" s="70"/>
      <c r="N12" s="70"/>
      <c r="O12" s="72"/>
      <c r="P12" s="56"/>
      <c r="Q12" s="56"/>
      <c r="R12" s="56"/>
      <c r="S12" s="56"/>
      <c r="T12" s="56"/>
      <c r="U12" s="56"/>
      <c r="V12" s="56"/>
    </row>
    <row r="13" s="1" customFormat="1" ht="15.75" customHeight="1" spans="1:22">
      <c r="A13" s="39" t="s">
        <v>32</v>
      </c>
      <c r="B13" s="40"/>
      <c r="C13" s="40"/>
      <c r="D13" s="40"/>
      <c r="E13" s="42" t="s">
        <v>73</v>
      </c>
      <c r="F13" s="43">
        <v>0.25</v>
      </c>
      <c r="G13" s="80">
        <f t="shared" si="0"/>
        <v>30.75</v>
      </c>
      <c r="H13" s="81">
        <v>31</v>
      </c>
      <c r="I13" s="87">
        <f t="shared" si="1"/>
        <v>31.25</v>
      </c>
      <c r="J13" s="87">
        <f t="shared" si="2"/>
        <v>31.5</v>
      </c>
      <c r="L13" s="71"/>
      <c r="M13" s="70"/>
      <c r="N13" s="70"/>
      <c r="O13" s="72"/>
      <c r="P13" s="56"/>
      <c r="Q13" s="56"/>
      <c r="R13" s="56"/>
      <c r="S13" s="56"/>
      <c r="T13" s="56"/>
      <c r="U13" s="56"/>
      <c r="V13" s="56"/>
    </row>
    <row r="14" s="1" customFormat="1" ht="15.75" customHeight="1" spans="1:22">
      <c r="A14" s="39" t="s">
        <v>74</v>
      </c>
      <c r="B14" s="40"/>
      <c r="C14" s="40"/>
      <c r="D14" s="40"/>
      <c r="E14" s="41" t="s">
        <v>35</v>
      </c>
      <c r="F14" s="33">
        <v>0.5</v>
      </c>
      <c r="G14" s="84">
        <f t="shared" si="0"/>
        <v>13</v>
      </c>
      <c r="H14" s="81">
        <v>13.25</v>
      </c>
      <c r="I14" s="88">
        <f>H14+0.25</f>
        <v>13.5</v>
      </c>
      <c r="J14" s="88">
        <f>I14+0.25</f>
        <v>13.75</v>
      </c>
      <c r="L14" s="71"/>
      <c r="M14" s="70"/>
      <c r="N14" s="70"/>
      <c r="O14" s="72"/>
      <c r="P14" s="56"/>
      <c r="Q14" s="56"/>
      <c r="R14" s="56"/>
      <c r="S14" s="56"/>
      <c r="T14" s="56"/>
      <c r="U14" s="56"/>
      <c r="V14" s="56"/>
    </row>
    <row r="15" s="1" customFormat="1" ht="16" customHeight="1" spans="1:22">
      <c r="A15" s="44" t="s">
        <v>75</v>
      </c>
      <c r="B15" s="44"/>
      <c r="C15" s="44"/>
      <c r="D15" s="45"/>
      <c r="E15" s="41" t="s">
        <v>37</v>
      </c>
      <c r="F15" s="43">
        <v>0.25</v>
      </c>
      <c r="G15" s="84">
        <f>H15-0.1875</f>
        <v>7.8125</v>
      </c>
      <c r="H15" s="81">
        <v>8</v>
      </c>
      <c r="I15" s="88">
        <f>H15+0.1875</f>
        <v>8.1875</v>
      </c>
      <c r="J15" s="88">
        <f>I15+0.1875</f>
        <v>8.375</v>
      </c>
      <c r="L15" s="71"/>
      <c r="M15" s="70"/>
      <c r="N15" s="70"/>
      <c r="O15" s="72"/>
      <c r="P15" s="56"/>
      <c r="Q15" s="56"/>
      <c r="R15" s="56"/>
      <c r="S15" s="56"/>
      <c r="T15" s="56"/>
      <c r="U15" s="56"/>
      <c r="V15" s="56"/>
    </row>
    <row r="16" s="1" customFormat="1" ht="18" spans="1:22">
      <c r="A16" s="44" t="s">
        <v>76</v>
      </c>
      <c r="B16" s="44"/>
      <c r="C16" s="44"/>
      <c r="D16" s="45"/>
      <c r="E16" s="41" t="s">
        <v>77</v>
      </c>
      <c r="F16" s="43">
        <v>0.25</v>
      </c>
      <c r="G16" s="84">
        <f>H16-0.5</f>
        <v>6.25</v>
      </c>
      <c r="H16" s="81">
        <v>6.75</v>
      </c>
      <c r="I16" s="88">
        <f>H16+0.5</f>
        <v>7.25</v>
      </c>
      <c r="J16" s="88">
        <f>I16+0.5</f>
        <v>7.75</v>
      </c>
      <c r="L16" s="71"/>
      <c r="M16" s="70"/>
      <c r="N16" s="70"/>
      <c r="O16" s="72"/>
      <c r="P16" s="56"/>
      <c r="Q16" s="56"/>
      <c r="R16" s="56"/>
      <c r="S16" s="56"/>
      <c r="T16" s="56"/>
      <c r="U16" s="56"/>
      <c r="V16" s="56"/>
    </row>
    <row r="17" s="1" customFormat="1" ht="18" spans="1:22">
      <c r="A17" s="44" t="s">
        <v>78</v>
      </c>
      <c r="B17" s="44"/>
      <c r="C17" s="44"/>
      <c r="D17" s="45"/>
      <c r="E17" s="46" t="s">
        <v>79</v>
      </c>
      <c r="F17" s="43">
        <v>0.25</v>
      </c>
      <c r="G17" s="84">
        <f>H17-1</f>
        <v>19.5</v>
      </c>
      <c r="H17" s="81">
        <v>20.5</v>
      </c>
      <c r="I17" s="88">
        <f>H17+1.25</f>
        <v>21.75</v>
      </c>
      <c r="J17" s="88">
        <f>I17+1.25</f>
        <v>23</v>
      </c>
      <c r="L17" s="71"/>
      <c r="M17" s="70"/>
      <c r="N17" s="70"/>
      <c r="O17" s="72"/>
      <c r="P17" s="56"/>
      <c r="Q17" s="56"/>
      <c r="R17" s="56"/>
      <c r="S17" s="56"/>
      <c r="T17" s="56"/>
      <c r="U17" s="56"/>
      <c r="V17" s="56"/>
    </row>
    <row r="18" s="1" customFormat="1" ht="18" spans="1:22">
      <c r="A18" s="44" t="s">
        <v>80</v>
      </c>
      <c r="B18" s="36"/>
      <c r="C18" s="36"/>
      <c r="D18" s="37"/>
      <c r="E18" s="46" t="s">
        <v>81</v>
      </c>
      <c r="F18" s="33">
        <v>0.5</v>
      </c>
      <c r="G18" s="84">
        <f>H18-0.25</f>
        <v>10.5</v>
      </c>
      <c r="H18" s="81">
        <v>10.75</v>
      </c>
      <c r="I18" s="88">
        <f>H18+0.25</f>
        <v>11</v>
      </c>
      <c r="J18" s="88">
        <f>I18+0.25</f>
        <v>11.25</v>
      </c>
      <c r="L18" s="71"/>
      <c r="M18" s="70"/>
      <c r="N18" s="70"/>
      <c r="O18" s="72"/>
      <c r="P18" s="56"/>
      <c r="Q18" s="56"/>
      <c r="R18" s="56"/>
      <c r="S18" s="56"/>
      <c r="T18" s="56"/>
      <c r="U18" s="56"/>
      <c r="V18" s="56"/>
    </row>
    <row r="19" s="1" customFormat="1" ht="18" spans="1:22">
      <c r="A19" s="39" t="s">
        <v>82</v>
      </c>
      <c r="B19" s="40"/>
      <c r="C19" s="40"/>
      <c r="D19" s="40"/>
      <c r="E19" s="47" t="s">
        <v>83</v>
      </c>
      <c r="F19" s="33">
        <v>0.5</v>
      </c>
      <c r="G19" s="84">
        <f t="shared" ref="G19:G23" si="3">H19-2</f>
        <v>44</v>
      </c>
      <c r="H19" s="81">
        <v>46</v>
      </c>
      <c r="I19" s="88">
        <f t="shared" ref="I19:I23" si="4">SUM(H19+2.5)</f>
        <v>48.5</v>
      </c>
      <c r="J19" s="88">
        <f t="shared" ref="J19:J23" si="5">SUM(I19+2.5)</f>
        <v>51</v>
      </c>
      <c r="L19" s="71"/>
      <c r="M19" s="70"/>
      <c r="N19" s="70"/>
      <c r="O19" s="72"/>
      <c r="P19" s="56"/>
      <c r="Q19" s="56"/>
      <c r="R19" s="56"/>
      <c r="S19" s="56"/>
      <c r="T19" s="56"/>
      <c r="U19" s="56"/>
      <c r="V19" s="56"/>
    </row>
    <row r="20" s="1" customFormat="1" ht="18" spans="1:22">
      <c r="A20" s="44" t="s">
        <v>84</v>
      </c>
      <c r="B20" s="44"/>
      <c r="C20" s="44"/>
      <c r="D20" s="45"/>
      <c r="E20" s="48" t="s">
        <v>85</v>
      </c>
      <c r="F20" s="33">
        <v>0.5</v>
      </c>
      <c r="G20" s="84">
        <f t="shared" si="3"/>
        <v>44.5</v>
      </c>
      <c r="H20" s="81">
        <v>46.5</v>
      </c>
      <c r="I20" s="88">
        <f t="shared" si="4"/>
        <v>49</v>
      </c>
      <c r="J20" s="88">
        <f t="shared" si="5"/>
        <v>51.5</v>
      </c>
      <c r="L20" s="71"/>
      <c r="M20" s="70"/>
      <c r="N20" s="70"/>
      <c r="O20" s="72"/>
      <c r="P20" s="56"/>
      <c r="Q20" s="56"/>
      <c r="R20" s="56"/>
      <c r="S20" s="56"/>
      <c r="T20" s="56"/>
      <c r="U20" s="56"/>
      <c r="V20" s="56"/>
    </row>
    <row r="21" s="1" customFormat="1" ht="18" spans="1:22">
      <c r="A21" s="44" t="s">
        <v>86</v>
      </c>
      <c r="B21" s="44"/>
      <c r="C21" s="44"/>
      <c r="D21" s="45"/>
      <c r="E21" s="48" t="s">
        <v>87</v>
      </c>
      <c r="F21" s="33">
        <v>0.5</v>
      </c>
      <c r="G21" s="84">
        <f t="shared" si="3"/>
        <v>50</v>
      </c>
      <c r="H21" s="85">
        <v>52</v>
      </c>
      <c r="I21" s="89">
        <f t="shared" si="4"/>
        <v>54.5</v>
      </c>
      <c r="J21" s="89">
        <f t="shared" si="5"/>
        <v>57</v>
      </c>
      <c r="L21" s="71"/>
      <c r="M21" s="70"/>
      <c r="N21" s="70"/>
      <c r="O21" s="72"/>
      <c r="P21" s="56"/>
      <c r="Q21" s="56"/>
      <c r="R21" s="56"/>
      <c r="S21" s="56"/>
      <c r="T21" s="56"/>
      <c r="U21" s="56"/>
      <c r="V21" s="56"/>
    </row>
    <row r="22" s="1" customFormat="1" ht="15.75" customHeight="1" spans="1:22">
      <c r="A22" s="39" t="s">
        <v>88</v>
      </c>
      <c r="B22" s="40"/>
      <c r="C22" s="40"/>
      <c r="D22" s="40"/>
      <c r="E22" s="47" t="s">
        <v>89</v>
      </c>
      <c r="F22" s="33">
        <v>0.5</v>
      </c>
      <c r="G22" s="84">
        <f t="shared" si="3"/>
        <v>85</v>
      </c>
      <c r="H22" s="81">
        <v>87</v>
      </c>
      <c r="I22" s="89">
        <f t="shared" si="4"/>
        <v>89.5</v>
      </c>
      <c r="J22" s="89">
        <f t="shared" si="5"/>
        <v>92</v>
      </c>
      <c r="L22" s="71"/>
      <c r="M22" s="70"/>
      <c r="N22" s="70"/>
      <c r="O22" s="72"/>
      <c r="P22" s="56"/>
      <c r="Q22" s="56"/>
      <c r="R22" s="56"/>
      <c r="S22" s="56"/>
      <c r="T22" s="56"/>
      <c r="U22" s="56"/>
      <c r="V22" s="56"/>
    </row>
    <row r="23" s="1" customFormat="1" ht="15.75" customHeight="1" spans="1:22">
      <c r="A23" s="39" t="s">
        <v>90</v>
      </c>
      <c r="B23" s="40"/>
      <c r="C23" s="40"/>
      <c r="D23" s="40"/>
      <c r="E23" s="47" t="s">
        <v>91</v>
      </c>
      <c r="F23" s="33">
        <v>0.5</v>
      </c>
      <c r="G23" s="84">
        <f t="shared" si="3"/>
        <v>69</v>
      </c>
      <c r="H23" s="81">
        <v>71</v>
      </c>
      <c r="I23" s="89">
        <f t="shared" si="4"/>
        <v>73.5</v>
      </c>
      <c r="J23" s="89">
        <f t="shared" si="5"/>
        <v>76</v>
      </c>
      <c r="L23" s="71"/>
      <c r="M23" s="70"/>
      <c r="N23" s="70"/>
      <c r="O23" s="72"/>
      <c r="P23" s="56"/>
      <c r="Q23" s="56"/>
      <c r="R23" s="56"/>
      <c r="S23" s="56"/>
      <c r="T23" s="56"/>
      <c r="U23" s="56"/>
      <c r="V23" s="56"/>
    </row>
    <row r="24" s="1" customFormat="1" ht="15.75" customHeight="1" spans="1:22">
      <c r="A24" s="39" t="s">
        <v>54</v>
      </c>
      <c r="B24" s="40"/>
      <c r="C24" s="40"/>
      <c r="D24" s="40"/>
      <c r="E24" s="47" t="s">
        <v>57</v>
      </c>
      <c r="F24" s="49">
        <v>0.125</v>
      </c>
      <c r="G24" s="82">
        <f>H24-0.375</f>
        <v>14.625</v>
      </c>
      <c r="H24" s="81">
        <v>15</v>
      </c>
      <c r="I24" s="88">
        <f>SUM(H24+3/8)</f>
        <v>15.375</v>
      </c>
      <c r="J24" s="88">
        <f>SUM(I24+3/8)</f>
        <v>15.75</v>
      </c>
      <c r="L24" s="71"/>
      <c r="M24" s="70"/>
      <c r="N24" s="70"/>
      <c r="O24" s="72"/>
      <c r="P24" s="56"/>
      <c r="Q24" s="56"/>
      <c r="R24" s="56"/>
      <c r="S24" s="56"/>
      <c r="T24" s="56"/>
      <c r="U24" s="56"/>
      <c r="V24" s="56"/>
    </row>
    <row r="25" s="1" customFormat="1" ht="15.75" customHeight="1" spans="1:22">
      <c r="A25" s="30" t="s">
        <v>92</v>
      </c>
      <c r="B25" s="31"/>
      <c r="C25" s="31"/>
      <c r="D25" s="31"/>
      <c r="E25" s="50" t="s">
        <v>93</v>
      </c>
      <c r="F25" s="43">
        <v>0.25</v>
      </c>
      <c r="G25" s="80">
        <f t="shared" ref="G25:G28" si="6">H25</f>
        <v>2.5</v>
      </c>
      <c r="H25" s="81">
        <v>2.5</v>
      </c>
      <c r="I25" s="87">
        <f>SUM(H25+0)</f>
        <v>2.5</v>
      </c>
      <c r="J25" s="87">
        <f>SUM(I25+0)</f>
        <v>2.5</v>
      </c>
      <c r="L25" s="71"/>
      <c r="M25" s="70"/>
      <c r="N25" s="70"/>
      <c r="O25" s="72"/>
      <c r="P25" s="56"/>
      <c r="Q25" s="56"/>
      <c r="R25" s="56"/>
      <c r="S25" s="56"/>
      <c r="T25" s="56"/>
      <c r="U25" s="56"/>
      <c r="V25" s="56"/>
    </row>
    <row r="26" s="1" customFormat="1" ht="15.75" customHeight="1" spans="1:22">
      <c r="A26" s="51" t="s">
        <v>94</v>
      </c>
      <c r="B26" s="52"/>
      <c r="C26" s="52"/>
      <c r="D26" s="52"/>
      <c r="E26" s="53" t="s">
        <v>95</v>
      </c>
      <c r="F26" s="49">
        <v>0.125</v>
      </c>
      <c r="G26" s="82">
        <f>H26-0.0625</f>
        <v>13.4375</v>
      </c>
      <c r="H26" s="81">
        <v>13.5</v>
      </c>
      <c r="I26" s="88">
        <f>H26-0.0625</f>
        <v>13.4375</v>
      </c>
      <c r="J26" s="88">
        <f>I26-0.0625</f>
        <v>13.375</v>
      </c>
      <c r="L26" s="71"/>
      <c r="M26" s="70"/>
      <c r="N26" s="70"/>
      <c r="O26" s="72"/>
      <c r="P26" s="56"/>
      <c r="Q26" s="56"/>
      <c r="R26" s="56"/>
      <c r="S26" s="56"/>
      <c r="T26" s="56"/>
      <c r="U26" s="56"/>
      <c r="V26" s="56"/>
    </row>
    <row r="27" s="1" customFormat="1" ht="15.75" customHeight="1" spans="1:22">
      <c r="A27" s="35" t="s">
        <v>61</v>
      </c>
      <c r="B27" s="36"/>
      <c r="C27" s="36"/>
      <c r="D27" s="37"/>
      <c r="E27" s="54" t="s">
        <v>96</v>
      </c>
      <c r="F27" s="49">
        <v>0</v>
      </c>
      <c r="G27" s="82">
        <f t="shared" si="6"/>
        <v>0.125</v>
      </c>
      <c r="H27" s="81">
        <v>0.125</v>
      </c>
      <c r="I27" s="88">
        <f>H27</f>
        <v>0.125</v>
      </c>
      <c r="J27" s="88">
        <f>I27</f>
        <v>0.125</v>
      </c>
      <c r="L27" s="71"/>
      <c r="M27" s="70"/>
      <c r="N27" s="70"/>
      <c r="O27" s="72"/>
      <c r="P27" s="56"/>
      <c r="Q27" s="56"/>
      <c r="R27" s="56"/>
      <c r="S27" s="56"/>
      <c r="T27" s="56"/>
      <c r="U27" s="56"/>
      <c r="V27" s="56"/>
    </row>
    <row r="28" s="1" customFormat="1" ht="15.75" customHeight="1" spans="1:27">
      <c r="A28" s="35" t="s">
        <v>63</v>
      </c>
      <c r="B28" s="36"/>
      <c r="C28" s="36"/>
      <c r="D28" s="37"/>
      <c r="E28" s="54" t="s">
        <v>64</v>
      </c>
      <c r="F28" s="55"/>
      <c r="G28" s="83">
        <v>12.5</v>
      </c>
      <c r="H28" s="81">
        <v>12.5</v>
      </c>
      <c r="I28" s="86">
        <v>12.75</v>
      </c>
      <c r="J28" s="86">
        <v>12.75</v>
      </c>
      <c r="K28" s="71"/>
      <c r="Q28" s="71"/>
      <c r="R28" s="70"/>
      <c r="S28" s="70"/>
      <c r="T28" s="72"/>
      <c r="U28" s="56"/>
      <c r="V28" s="56"/>
      <c r="W28" s="56"/>
      <c r="X28" s="56"/>
      <c r="Y28" s="56"/>
      <c r="Z28" s="56"/>
      <c r="AA28" s="56"/>
    </row>
    <row r="29" s="1" customFormat="1" ht="15.75" customHeight="1" spans="1:27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71"/>
      <c r="L29" s="70"/>
      <c r="M29" s="71"/>
      <c r="N29" s="70"/>
      <c r="O29" s="70"/>
      <c r="Q29" s="71"/>
      <c r="R29" s="70"/>
      <c r="S29" s="70"/>
      <c r="T29" s="72"/>
      <c r="U29" s="56"/>
      <c r="V29" s="56"/>
      <c r="W29" s="56"/>
      <c r="X29" s="56"/>
      <c r="Y29" s="56"/>
      <c r="Z29" s="56"/>
      <c r="AA29" s="56"/>
    </row>
    <row r="30" s="1" customFormat="1" ht="15.75" customHeight="1" spans="1:27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70"/>
      <c r="L30" s="70"/>
      <c r="M30" s="71"/>
      <c r="N30" s="70"/>
      <c r="O30" s="70"/>
      <c r="P30" s="70"/>
      <c r="Q30" s="71"/>
      <c r="R30" s="70"/>
      <c r="S30" s="70"/>
      <c r="T30" s="72"/>
      <c r="U30" s="56"/>
      <c r="V30" s="56"/>
      <c r="W30" s="56"/>
      <c r="X30" s="56"/>
      <c r="Y30" s="56"/>
      <c r="Z30" s="56"/>
      <c r="AA30" s="56"/>
    </row>
    <row r="31" s="1" customFormat="1" ht="15.75" customHeight="1" spans="1:27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70"/>
      <c r="L31" s="70"/>
      <c r="M31" s="71"/>
      <c r="N31" s="70"/>
      <c r="O31" s="70"/>
      <c r="P31" s="70"/>
      <c r="Q31" s="71"/>
      <c r="R31" s="70"/>
      <c r="S31" s="70"/>
      <c r="T31" s="72"/>
      <c r="U31" s="56"/>
      <c r="V31" s="56"/>
      <c r="W31" s="56"/>
      <c r="X31" s="56"/>
      <c r="Y31" s="56"/>
      <c r="Z31" s="56"/>
      <c r="AA31" s="56"/>
    </row>
    <row r="32" s="1" customFormat="1" ht="15.75" customHeight="1" spans="1:27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71"/>
      <c r="L32" s="70"/>
      <c r="M32" s="71"/>
      <c r="N32" s="70"/>
      <c r="O32" s="70"/>
      <c r="P32" s="70"/>
      <c r="Q32" s="71"/>
      <c r="R32" s="70"/>
      <c r="S32" s="70"/>
      <c r="T32" s="72"/>
      <c r="U32" s="56"/>
      <c r="V32" s="56"/>
      <c r="W32" s="56"/>
      <c r="X32" s="56"/>
      <c r="Y32" s="56"/>
      <c r="Z32" s="56"/>
      <c r="AA32" s="56"/>
    </row>
    <row r="33" s="1" customFormat="1" ht="15.75" customHeight="1" spans="1:27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70"/>
      <c r="L33" s="70"/>
      <c r="M33" s="71"/>
      <c r="N33" s="70"/>
      <c r="O33" s="70"/>
      <c r="P33" s="70"/>
      <c r="Q33" s="71"/>
      <c r="R33" s="70"/>
      <c r="S33" s="70"/>
      <c r="T33" s="72"/>
      <c r="U33" s="56"/>
      <c r="V33" s="56"/>
      <c r="W33" s="56"/>
      <c r="X33" s="56"/>
      <c r="Y33" s="56"/>
      <c r="Z33" s="56"/>
      <c r="AA33" s="56"/>
    </row>
    <row r="34" s="1" customFormat="1" ht="15.75" customHeight="1" spans="1:27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70"/>
      <c r="L34" s="70"/>
      <c r="M34" s="71"/>
      <c r="N34" s="70"/>
      <c r="O34" s="70"/>
      <c r="P34" s="70"/>
      <c r="Q34" s="71"/>
      <c r="R34" s="70"/>
      <c r="S34" s="70"/>
      <c r="T34" s="72"/>
      <c r="U34" s="56"/>
      <c r="V34" s="56"/>
      <c r="W34" s="56"/>
      <c r="X34" s="56"/>
      <c r="Y34" s="56"/>
      <c r="Z34" s="56"/>
      <c r="AA34" s="56"/>
    </row>
    <row r="35" s="1" customFormat="1" ht="15.75" customHeight="1" spans="1:27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70"/>
      <c r="L35" s="70"/>
      <c r="M35" s="71"/>
      <c r="N35" s="70"/>
      <c r="O35" s="70"/>
      <c r="P35" s="70"/>
      <c r="Q35" s="71"/>
      <c r="R35" s="70"/>
      <c r="S35" s="70"/>
      <c r="T35" s="72"/>
      <c r="U35" s="56"/>
      <c r="V35" s="56"/>
      <c r="W35" s="56"/>
      <c r="X35" s="56"/>
      <c r="Y35" s="56"/>
      <c r="Z35" s="56"/>
      <c r="AA35" s="56"/>
    </row>
    <row r="36" s="1" customFormat="1" ht="15.75" customHeight="1" spans="1:27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70"/>
      <c r="L36" s="70"/>
      <c r="M36" s="71"/>
      <c r="N36" s="70"/>
      <c r="O36" s="70"/>
      <c r="P36" s="70"/>
      <c r="Q36" s="71"/>
      <c r="R36" s="70"/>
      <c r="S36" s="70"/>
      <c r="T36" s="72"/>
      <c r="U36" s="56"/>
      <c r="V36" s="56"/>
      <c r="W36" s="56"/>
      <c r="X36" s="56"/>
      <c r="Y36" s="56"/>
      <c r="Z36" s="56"/>
      <c r="AA36" s="56"/>
    </row>
    <row r="37" s="1" customFormat="1" ht="15.75" customHeight="1" spans="1:27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70"/>
      <c r="L37" s="70"/>
      <c r="M37" s="71"/>
      <c r="N37" s="70"/>
      <c r="O37" s="70"/>
      <c r="P37" s="70"/>
      <c r="Q37" s="71"/>
      <c r="R37" s="70"/>
      <c r="S37" s="70"/>
      <c r="T37" s="72"/>
      <c r="U37" s="56"/>
      <c r="V37" s="56"/>
      <c r="W37" s="56"/>
      <c r="X37" s="56"/>
      <c r="Y37" s="56"/>
      <c r="Z37" s="56"/>
      <c r="AA37" s="56"/>
    </row>
    <row r="38" s="1" customFormat="1" ht="15.75" customHeight="1" spans="1:27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70"/>
      <c r="L38" s="70"/>
      <c r="M38" s="71"/>
      <c r="N38" s="70"/>
      <c r="O38" s="70"/>
      <c r="P38" s="70"/>
      <c r="Q38" s="71"/>
      <c r="R38" s="70"/>
      <c r="S38" s="70"/>
      <c r="T38" s="72"/>
      <c r="U38" s="56"/>
      <c r="V38" s="56"/>
      <c r="W38" s="56"/>
      <c r="X38" s="56"/>
      <c r="Y38" s="56"/>
      <c r="Z38" s="56"/>
      <c r="AA38" s="56"/>
    </row>
    <row r="39" s="1" customFormat="1" ht="14.25" spans="1:27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70"/>
      <c r="L39" s="70"/>
      <c r="M39" s="71"/>
      <c r="N39" s="70"/>
      <c r="O39" s="70"/>
      <c r="P39" s="70"/>
      <c r="Q39" s="71"/>
      <c r="R39" s="70"/>
      <c r="S39" s="70"/>
      <c r="T39" s="72"/>
      <c r="U39" s="56"/>
      <c r="V39" s="56"/>
      <c r="W39" s="56"/>
      <c r="X39" s="56"/>
      <c r="Y39" s="56"/>
      <c r="Z39" s="56"/>
      <c r="AA39" s="56"/>
    </row>
    <row r="40" s="1" customFormat="1" ht="14.25" spans="1:27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70"/>
      <c r="L40" s="70"/>
      <c r="M40" s="73"/>
      <c r="N40" s="70"/>
      <c r="O40" s="70"/>
      <c r="P40" s="70"/>
      <c r="Q40" s="71"/>
      <c r="R40" s="70"/>
      <c r="S40" s="70"/>
      <c r="T40" s="72"/>
      <c r="U40" s="56"/>
      <c r="V40" s="56"/>
      <c r="W40" s="56"/>
      <c r="X40" s="56"/>
      <c r="Y40" s="56"/>
      <c r="Z40" s="56"/>
      <c r="AA40" s="56"/>
    </row>
    <row r="41" s="1" customFormat="1" ht="15.75" customHeight="1" spans="1:27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70"/>
      <c r="L41" s="70"/>
      <c r="M41" s="73"/>
      <c r="N41" s="70"/>
      <c r="O41" s="70"/>
      <c r="P41" s="70"/>
      <c r="Q41" s="71"/>
      <c r="R41" s="70"/>
      <c r="S41" s="70"/>
      <c r="T41" s="72"/>
      <c r="U41" s="56"/>
      <c r="V41" s="56"/>
      <c r="W41" s="56"/>
      <c r="X41" s="56"/>
      <c r="Y41" s="56"/>
      <c r="Z41" s="56"/>
      <c r="AA41" s="56"/>
    </row>
    <row r="42" s="1" customFormat="1" ht="15.75" customHeight="1" spans="1:27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70"/>
      <c r="L42" s="70"/>
      <c r="M42" s="73"/>
      <c r="N42" s="70"/>
      <c r="O42" s="70"/>
      <c r="P42" s="70"/>
      <c r="Q42" s="71"/>
      <c r="R42" s="70"/>
      <c r="S42" s="70"/>
      <c r="T42" s="72"/>
      <c r="U42" s="56"/>
      <c r="V42" s="56"/>
      <c r="W42" s="56"/>
      <c r="X42" s="56"/>
      <c r="Y42" s="56"/>
      <c r="Z42" s="56"/>
      <c r="AA42" s="56"/>
    </row>
    <row r="43" s="1" customFormat="1" ht="15.75" customHeight="1" spans="1:27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70"/>
      <c r="L43" s="70"/>
      <c r="M43" s="73"/>
      <c r="N43" s="70"/>
      <c r="O43" s="70"/>
      <c r="P43" s="70"/>
      <c r="Q43" s="71"/>
      <c r="R43" s="70"/>
      <c r="S43" s="70"/>
      <c r="T43" s="72"/>
      <c r="U43" s="56"/>
      <c r="V43" s="56"/>
      <c r="W43" s="56"/>
      <c r="X43" s="56"/>
      <c r="Y43" s="56"/>
      <c r="Z43" s="56"/>
      <c r="AA43" s="56"/>
    </row>
    <row r="44" s="1" customFormat="1" ht="15.75" customHeight="1" spans="1:2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70"/>
      <c r="L44" s="70"/>
      <c r="M44" s="73"/>
      <c r="N44" s="70"/>
      <c r="O44" s="70"/>
      <c r="P44" s="70"/>
      <c r="Q44" s="71"/>
      <c r="R44" s="70"/>
      <c r="S44" s="70"/>
      <c r="T44" s="72"/>
      <c r="U44" s="56"/>
      <c r="V44" s="56"/>
      <c r="W44" s="56"/>
      <c r="X44" s="56"/>
      <c r="Y44" s="56"/>
      <c r="Z44" s="56"/>
      <c r="AA44" s="56"/>
    </row>
    <row r="45" s="1" customFormat="1" ht="15.75" customHeight="1" spans="1:27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70"/>
      <c r="L45" s="70"/>
      <c r="M45" s="73"/>
      <c r="N45" s="70"/>
      <c r="O45" s="70"/>
      <c r="P45" s="70"/>
      <c r="Q45" s="71"/>
      <c r="R45" s="70"/>
      <c r="S45" s="70"/>
      <c r="T45" s="72"/>
      <c r="U45" s="56"/>
      <c r="V45" s="56"/>
      <c r="W45" s="56"/>
      <c r="X45" s="56"/>
      <c r="Y45" s="56"/>
      <c r="Z45" s="56"/>
      <c r="AA45" s="56"/>
    </row>
    <row r="46" s="1" customFormat="1" ht="15.75" customHeight="1" spans="1:27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74"/>
      <c r="L46" s="70"/>
      <c r="M46" s="73"/>
      <c r="N46" s="70"/>
      <c r="O46" s="70"/>
      <c r="P46" s="70"/>
      <c r="Q46" s="71"/>
      <c r="R46" s="70"/>
      <c r="S46" s="70"/>
      <c r="T46" s="72"/>
      <c r="U46" s="56"/>
      <c r="V46" s="56"/>
      <c r="W46" s="56"/>
      <c r="X46" s="56"/>
      <c r="Y46" s="56"/>
      <c r="Z46" s="56"/>
      <c r="AA46" s="56"/>
    </row>
    <row r="47" s="1" customFormat="1" ht="14.25" spans="1:2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74"/>
      <c r="L47" s="70"/>
      <c r="M47" s="73"/>
      <c r="N47" s="70"/>
      <c r="O47" s="70"/>
      <c r="P47" s="70"/>
      <c r="Q47" s="73"/>
      <c r="R47" s="70"/>
      <c r="S47" s="70"/>
      <c r="T47" s="72"/>
      <c r="U47" s="56"/>
      <c r="V47" s="56"/>
      <c r="W47" s="56"/>
      <c r="X47" s="56"/>
      <c r="Y47" s="56"/>
      <c r="Z47" s="56"/>
      <c r="AA47" s="56"/>
    </row>
    <row r="48" s="1" customFormat="1" ht="14.25" spans="1:27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74"/>
      <c r="L48" s="70"/>
      <c r="M48" s="73"/>
      <c r="N48" s="70"/>
      <c r="O48" s="70"/>
      <c r="P48" s="70"/>
      <c r="Q48" s="73"/>
      <c r="R48" s="70"/>
      <c r="S48" s="70"/>
      <c r="T48" s="72"/>
      <c r="U48" s="56"/>
      <c r="V48" s="56"/>
      <c r="W48" s="56"/>
      <c r="X48" s="56"/>
      <c r="Y48" s="56"/>
      <c r="Z48" s="56"/>
      <c r="AA48" s="56"/>
    </row>
    <row r="49" s="1" customFormat="1" ht="15.75" customHeight="1" spans="1:27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74"/>
      <c r="L49" s="70"/>
      <c r="M49" s="73"/>
      <c r="N49" s="70"/>
      <c r="O49" s="70"/>
      <c r="P49" s="70"/>
      <c r="Q49" s="73"/>
      <c r="R49" s="70"/>
      <c r="S49" s="70"/>
      <c r="T49" s="72"/>
      <c r="U49" s="56"/>
      <c r="V49" s="56"/>
      <c r="W49" s="56"/>
      <c r="X49" s="56"/>
      <c r="Y49" s="56"/>
      <c r="Z49" s="56"/>
      <c r="AA49" s="56"/>
    </row>
    <row r="50" s="1" customFormat="1" ht="15.75" customHeight="1" spans="1:27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74"/>
      <c r="L50" s="70"/>
      <c r="M50" s="73"/>
      <c r="N50" s="70"/>
      <c r="O50" s="70"/>
      <c r="P50" s="70"/>
      <c r="Q50" s="73"/>
      <c r="R50" s="70"/>
      <c r="S50" s="70"/>
      <c r="T50" s="72"/>
      <c r="U50" s="56"/>
      <c r="V50" s="56"/>
      <c r="W50" s="56"/>
      <c r="X50" s="56"/>
      <c r="Y50" s="56"/>
      <c r="Z50" s="56"/>
      <c r="AA50" s="56"/>
    </row>
    <row r="51" s="1" customFormat="1" ht="15.75" customHeight="1" spans="1:27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74"/>
      <c r="L51" s="70"/>
      <c r="M51" s="73"/>
      <c r="N51" s="70"/>
      <c r="O51" s="70"/>
      <c r="P51" s="70"/>
      <c r="Q51" s="73"/>
      <c r="R51" s="70"/>
      <c r="S51" s="70"/>
      <c r="T51" s="72"/>
      <c r="U51" s="56"/>
      <c r="V51" s="56"/>
      <c r="W51" s="56"/>
      <c r="X51" s="56"/>
      <c r="Y51" s="56"/>
      <c r="Z51" s="56"/>
      <c r="AA51" s="56"/>
    </row>
    <row r="52" s="1" customFormat="1" ht="15.75" customHeight="1" spans="1:27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74"/>
      <c r="L52" s="70"/>
      <c r="M52" s="73"/>
      <c r="N52" s="70"/>
      <c r="O52" s="70"/>
      <c r="P52" s="70"/>
      <c r="Q52" s="73"/>
      <c r="R52" s="70"/>
      <c r="S52" s="70"/>
      <c r="T52" s="72"/>
      <c r="U52" s="56"/>
      <c r="V52" s="56"/>
      <c r="W52" s="56"/>
      <c r="X52" s="56"/>
      <c r="Y52" s="56"/>
      <c r="Z52" s="56"/>
      <c r="AA52" s="56"/>
    </row>
    <row r="53" s="1" customFormat="1" ht="15.75" customHeight="1" spans="1:27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74"/>
      <c r="L53" s="70"/>
      <c r="M53" s="71"/>
      <c r="N53" s="70"/>
      <c r="O53" s="70"/>
      <c r="P53" s="70"/>
      <c r="Q53" s="73"/>
      <c r="R53" s="70"/>
      <c r="S53" s="70"/>
      <c r="T53" s="72"/>
      <c r="U53" s="56"/>
      <c r="V53" s="56"/>
      <c r="W53" s="56"/>
      <c r="X53" s="56"/>
      <c r="Y53" s="56"/>
      <c r="Z53" s="56"/>
      <c r="AA53" s="56"/>
    </row>
    <row r="54" s="1" customFormat="1" ht="15.75" customHeight="1" spans="1:27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74"/>
      <c r="L54" s="70"/>
      <c r="M54" s="71"/>
      <c r="N54" s="70"/>
      <c r="O54" s="70"/>
      <c r="P54" s="70"/>
      <c r="Q54" s="73"/>
      <c r="R54" s="70"/>
      <c r="S54" s="70"/>
      <c r="T54" s="72"/>
      <c r="U54" s="56"/>
      <c r="V54" s="56"/>
      <c r="W54" s="56"/>
      <c r="X54" s="56"/>
      <c r="Y54" s="56"/>
      <c r="Z54" s="56"/>
      <c r="AA54" s="56"/>
    </row>
    <row r="55" s="1" customFormat="1" ht="14.25" spans="1:27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74"/>
      <c r="L55" s="70"/>
      <c r="M55" s="71"/>
      <c r="N55" s="70"/>
      <c r="O55" s="70"/>
      <c r="P55" s="70"/>
      <c r="Q55" s="73"/>
      <c r="R55" s="70"/>
      <c r="S55" s="70"/>
      <c r="T55" s="72"/>
      <c r="U55" s="56"/>
      <c r="V55" s="56"/>
      <c r="W55" s="56"/>
      <c r="X55" s="56"/>
      <c r="Y55" s="56"/>
      <c r="Z55" s="56"/>
      <c r="AA55" s="56"/>
    </row>
    <row r="56" s="1" customFormat="1" ht="14.25" spans="1:27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74"/>
      <c r="L56" s="70"/>
      <c r="M56" s="73"/>
      <c r="N56" s="70"/>
      <c r="O56" s="70"/>
      <c r="P56" s="70"/>
      <c r="Q56" s="73"/>
      <c r="R56" s="70"/>
      <c r="S56" s="70"/>
      <c r="T56" s="72"/>
      <c r="U56" s="56"/>
      <c r="V56" s="56"/>
      <c r="W56" s="56"/>
      <c r="X56" s="56"/>
      <c r="Y56" s="56"/>
      <c r="Z56" s="56"/>
      <c r="AA56" s="56"/>
    </row>
    <row r="57" s="1" customFormat="1" ht="15.75" customHeight="1" spans="1:27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74"/>
      <c r="L57" s="70"/>
      <c r="M57" s="73"/>
      <c r="N57" s="70"/>
      <c r="O57" s="70"/>
      <c r="P57" s="70"/>
      <c r="Q57" s="73"/>
      <c r="R57" s="70"/>
      <c r="S57" s="70"/>
      <c r="T57" s="72"/>
      <c r="U57" s="56"/>
      <c r="V57" s="56"/>
      <c r="W57" s="56"/>
      <c r="X57" s="56"/>
      <c r="Y57" s="56"/>
      <c r="Z57" s="56"/>
      <c r="AA57" s="56"/>
    </row>
    <row r="58" s="1" customFormat="1" ht="15.75" customHeight="1" spans="1:27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74"/>
      <c r="L58" s="70"/>
      <c r="M58" s="73"/>
      <c r="N58" s="70"/>
      <c r="O58" s="70"/>
      <c r="P58" s="70"/>
      <c r="Q58" s="73"/>
      <c r="R58" s="70"/>
      <c r="S58" s="70"/>
      <c r="T58" s="72"/>
      <c r="U58" s="56"/>
      <c r="V58" s="56"/>
      <c r="W58" s="56"/>
      <c r="X58" s="56"/>
      <c r="Y58" s="56"/>
      <c r="Z58" s="56"/>
      <c r="AA58" s="56"/>
    </row>
    <row r="59" s="1" customFormat="1" ht="15.75" customHeight="1" spans="1:27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70"/>
      <c r="L59" s="70"/>
      <c r="M59" s="73"/>
      <c r="N59" s="70"/>
      <c r="O59" s="70"/>
      <c r="P59" s="70"/>
      <c r="Q59" s="73"/>
      <c r="R59" s="70"/>
      <c r="S59" s="70"/>
      <c r="T59" s="72"/>
      <c r="U59" s="56"/>
      <c r="V59" s="56"/>
      <c r="W59" s="56"/>
      <c r="X59" s="56"/>
      <c r="Y59" s="56"/>
      <c r="Z59" s="56"/>
      <c r="AA59" s="56"/>
    </row>
    <row r="60" s="1" customFormat="1" ht="15.75" customHeight="1" spans="1:27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70"/>
      <c r="L60" s="70"/>
      <c r="M60" s="73"/>
      <c r="N60" s="70"/>
      <c r="O60" s="70"/>
      <c r="P60" s="70"/>
      <c r="Q60" s="71"/>
      <c r="R60" s="70"/>
      <c r="S60" s="70"/>
      <c r="T60" s="72"/>
      <c r="U60" s="56"/>
      <c r="V60" s="56"/>
      <c r="W60" s="56"/>
      <c r="X60" s="56"/>
      <c r="Y60" s="56"/>
      <c r="Z60" s="56"/>
      <c r="AA60" s="56"/>
    </row>
    <row r="61" s="1" customFormat="1" ht="15.75" customHeight="1" spans="1:27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70"/>
      <c r="L61" s="70"/>
      <c r="M61" s="73"/>
      <c r="N61" s="70"/>
      <c r="O61" s="70"/>
      <c r="P61" s="70"/>
      <c r="Q61" s="71"/>
      <c r="R61" s="70"/>
      <c r="S61" s="70"/>
      <c r="T61" s="72"/>
      <c r="U61" s="56"/>
      <c r="V61" s="56"/>
      <c r="W61" s="56"/>
      <c r="X61" s="56"/>
      <c r="Y61" s="56"/>
      <c r="Z61" s="56"/>
      <c r="AA61" s="56"/>
    </row>
    <row r="62" s="1" customFormat="1" ht="15.75" customHeight="1" spans="1:27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74"/>
      <c r="L62" s="70"/>
      <c r="M62" s="73"/>
      <c r="N62" s="70"/>
      <c r="O62" s="70"/>
      <c r="P62" s="70"/>
      <c r="Q62" s="71"/>
      <c r="R62" s="70"/>
      <c r="S62" s="70"/>
      <c r="T62" s="72"/>
      <c r="U62" s="56"/>
      <c r="V62" s="56"/>
      <c r="W62" s="56"/>
      <c r="X62" s="56"/>
      <c r="Y62" s="56"/>
      <c r="Z62" s="56"/>
      <c r="AA62" s="56"/>
    </row>
    <row r="63" s="1" customFormat="1" ht="15.75" customHeight="1" spans="1:27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74"/>
      <c r="L63" s="70"/>
      <c r="M63" s="73"/>
      <c r="N63" s="70"/>
      <c r="O63" s="70"/>
      <c r="P63" s="70"/>
      <c r="Q63" s="73"/>
      <c r="R63" s="70"/>
      <c r="S63" s="70"/>
      <c r="T63" s="72"/>
      <c r="U63" s="56"/>
      <c r="V63" s="56"/>
      <c r="W63" s="56"/>
      <c r="X63" s="56"/>
      <c r="Y63" s="56"/>
      <c r="Z63" s="56"/>
      <c r="AA63" s="56"/>
    </row>
    <row r="64" s="1" customFormat="1" ht="15.75" customHeight="1" spans="1:27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74"/>
      <c r="L64" s="70"/>
      <c r="M64" s="73"/>
      <c r="N64" s="70"/>
      <c r="O64" s="70"/>
      <c r="P64" s="70"/>
      <c r="Q64" s="73"/>
      <c r="R64" s="70"/>
      <c r="S64" s="70"/>
      <c r="T64" s="72"/>
      <c r="U64" s="56"/>
      <c r="V64" s="56"/>
      <c r="W64" s="56"/>
      <c r="X64" s="56"/>
      <c r="Y64" s="56"/>
      <c r="Z64" s="56"/>
      <c r="AA64" s="56"/>
    </row>
    <row r="65" s="1" customFormat="1" ht="15.75" customHeight="1" spans="1:27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74"/>
      <c r="L65" s="70"/>
      <c r="M65" s="73"/>
      <c r="N65" s="70"/>
      <c r="O65" s="70"/>
      <c r="P65" s="70"/>
      <c r="Q65" s="73"/>
      <c r="R65" s="70"/>
      <c r="S65" s="70"/>
      <c r="T65" s="72"/>
      <c r="U65" s="56"/>
      <c r="V65" s="56"/>
      <c r="W65" s="56"/>
      <c r="X65" s="56"/>
      <c r="Y65" s="56"/>
      <c r="Z65" s="56"/>
      <c r="AA65" s="56"/>
    </row>
    <row r="66" s="1" customFormat="1" ht="15.75" customHeight="1" spans="1:27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74"/>
      <c r="L66" s="70"/>
      <c r="M66" s="73"/>
      <c r="N66" s="70"/>
      <c r="O66" s="70"/>
      <c r="P66" s="70"/>
      <c r="Q66" s="73"/>
      <c r="R66" s="70"/>
      <c r="S66" s="70"/>
      <c r="T66" s="72"/>
      <c r="U66" s="56"/>
      <c r="V66" s="56"/>
      <c r="W66" s="56"/>
      <c r="X66" s="56"/>
      <c r="Y66" s="56"/>
      <c r="Z66" s="56"/>
      <c r="AA66" s="56"/>
    </row>
    <row r="67" s="1" customFormat="1" ht="15.75" customHeight="1" spans="1:2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74"/>
      <c r="L67" s="70"/>
      <c r="M67" s="73"/>
      <c r="N67" s="70"/>
      <c r="O67" s="70"/>
      <c r="P67" s="70"/>
      <c r="Q67" s="73"/>
      <c r="R67" s="70"/>
      <c r="S67" s="70"/>
      <c r="T67" s="72"/>
      <c r="U67" s="56"/>
      <c r="V67" s="56"/>
      <c r="W67" s="56"/>
      <c r="X67" s="56"/>
      <c r="Y67" s="56"/>
      <c r="Z67" s="56"/>
      <c r="AA67" s="56"/>
    </row>
    <row r="68" s="1" customFormat="1" ht="15.75" customHeight="1" spans="1:27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74"/>
      <c r="L68" s="70"/>
      <c r="M68" s="73"/>
      <c r="N68" s="70"/>
      <c r="O68" s="70"/>
      <c r="P68" s="70"/>
      <c r="Q68" s="73"/>
      <c r="R68" s="70"/>
      <c r="S68" s="70"/>
      <c r="T68" s="72"/>
      <c r="U68" s="56"/>
      <c r="V68" s="56"/>
      <c r="W68" s="56"/>
      <c r="X68" s="56"/>
      <c r="Y68" s="56"/>
      <c r="Z68" s="56"/>
      <c r="AA68" s="56"/>
    </row>
    <row r="69" s="1" customFormat="1" ht="15.75" customHeight="1" spans="1:27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74"/>
      <c r="L69" s="75"/>
      <c r="M69" s="75"/>
      <c r="N69" s="75"/>
      <c r="O69" s="75"/>
      <c r="P69" s="70"/>
      <c r="Q69" s="73"/>
      <c r="R69" s="70"/>
      <c r="S69" s="70"/>
      <c r="T69" s="72"/>
      <c r="U69" s="56"/>
      <c r="V69" s="56"/>
      <c r="W69" s="56"/>
      <c r="X69" s="56"/>
      <c r="Y69" s="56"/>
      <c r="Z69" s="56"/>
      <c r="AA69" s="56"/>
    </row>
    <row r="70" s="1" customFormat="1" ht="15.75" customHeight="1" spans="1:27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74"/>
      <c r="L70" s="75"/>
      <c r="M70" s="75"/>
      <c r="N70" s="75"/>
      <c r="O70" s="75"/>
      <c r="P70" s="75"/>
      <c r="Q70" s="73"/>
      <c r="R70" s="70"/>
      <c r="S70" s="70"/>
      <c r="T70" s="72"/>
      <c r="U70" s="56"/>
      <c r="V70" s="56"/>
      <c r="W70" s="56"/>
      <c r="X70" s="56"/>
      <c r="Y70" s="56"/>
      <c r="Z70" s="56"/>
      <c r="AA70" s="56"/>
    </row>
    <row r="71" s="1" customFormat="1" ht="15.75" customHeight="1" spans="1:27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74"/>
      <c r="L71" s="75"/>
      <c r="M71" s="75"/>
      <c r="N71" s="75"/>
      <c r="O71" s="75"/>
      <c r="P71" s="75"/>
      <c r="Q71" s="73"/>
      <c r="R71" s="70"/>
      <c r="S71" s="70"/>
      <c r="T71" s="72"/>
      <c r="U71" s="56"/>
      <c r="V71" s="56"/>
      <c r="W71" s="56"/>
      <c r="X71" s="56"/>
      <c r="Y71" s="56"/>
      <c r="Z71" s="56"/>
      <c r="AA71" s="56"/>
    </row>
    <row r="72" s="1" customFormat="1" ht="15.75" customHeight="1" spans="1:27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74"/>
      <c r="L72" s="75"/>
      <c r="M72" s="75"/>
      <c r="N72" s="75"/>
      <c r="O72" s="75"/>
      <c r="P72" s="75"/>
      <c r="Q72" s="73"/>
      <c r="R72" s="70"/>
      <c r="S72" s="70"/>
      <c r="T72" s="72"/>
      <c r="U72" s="56"/>
      <c r="V72" s="56"/>
      <c r="W72" s="56"/>
      <c r="X72" s="56"/>
      <c r="Y72" s="56"/>
      <c r="Z72" s="56"/>
      <c r="AA72" s="56"/>
    </row>
    <row r="73" s="1" customFormat="1" ht="15.75" customHeight="1" spans="1:27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74"/>
      <c r="L73" s="75"/>
      <c r="M73" s="75"/>
      <c r="N73" s="75"/>
      <c r="O73" s="75"/>
      <c r="P73" s="75"/>
      <c r="Q73" s="73"/>
      <c r="R73" s="70"/>
      <c r="S73" s="70"/>
      <c r="T73" s="72"/>
      <c r="U73" s="56"/>
      <c r="V73" s="56"/>
      <c r="W73" s="56"/>
      <c r="X73" s="56"/>
      <c r="Y73" s="56"/>
      <c r="Z73" s="56"/>
      <c r="AA73" s="56"/>
    </row>
    <row r="74" s="1" customFormat="1" ht="15.75" customHeight="1" spans="1:27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74"/>
      <c r="L74" s="75"/>
      <c r="M74" s="75"/>
      <c r="N74" s="75"/>
      <c r="O74" s="75"/>
      <c r="P74" s="75"/>
      <c r="Q74" s="73"/>
      <c r="R74" s="70"/>
      <c r="S74" s="70"/>
      <c r="T74" s="72"/>
      <c r="U74" s="56"/>
      <c r="V74" s="56"/>
      <c r="W74" s="56"/>
      <c r="X74" s="56"/>
      <c r="Y74" s="56"/>
      <c r="Z74" s="56"/>
      <c r="AA74" s="56"/>
    </row>
    <row r="75" s="1" customFormat="1" ht="15.75" customHeight="1" spans="1:27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75"/>
      <c r="L75" s="75"/>
      <c r="M75" s="75"/>
      <c r="N75" s="75"/>
      <c r="O75" s="75"/>
      <c r="P75" s="75"/>
      <c r="Q75" s="73"/>
      <c r="R75" s="70"/>
      <c r="S75" s="70"/>
      <c r="T75" s="72"/>
      <c r="U75" s="56"/>
      <c r="V75" s="56"/>
      <c r="W75" s="56"/>
      <c r="X75" s="56"/>
      <c r="Y75" s="56"/>
      <c r="Z75" s="56"/>
      <c r="AA75" s="56"/>
    </row>
    <row r="76" s="1" customFormat="1" ht="15.75" customHeight="1" spans="1:27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56"/>
      <c r="V76" s="56"/>
      <c r="W76" s="56"/>
      <c r="X76" s="56"/>
      <c r="Y76" s="56"/>
      <c r="Z76" s="56"/>
      <c r="AA76" s="56"/>
    </row>
    <row r="77" s="1" customFormat="1" ht="15.75" customHeight="1" spans="1:27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56"/>
      <c r="V77" s="56"/>
      <c r="W77" s="56"/>
      <c r="X77" s="56"/>
      <c r="Y77" s="56"/>
      <c r="Z77" s="56"/>
      <c r="AA77" s="56"/>
    </row>
    <row r="78" s="1" customFormat="1" ht="15.75" customHeight="1" spans="1:27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56"/>
      <c r="V78" s="56"/>
      <c r="W78" s="56"/>
      <c r="X78" s="56"/>
      <c r="Y78" s="56"/>
      <c r="Z78" s="56"/>
      <c r="AA78" s="56"/>
    </row>
    <row r="79" s="1" customFormat="1" ht="15.75" customHeight="1" spans="1:27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56"/>
      <c r="V79" s="56"/>
      <c r="W79" s="56"/>
      <c r="X79" s="56"/>
      <c r="Y79" s="56"/>
      <c r="Z79" s="56"/>
      <c r="AA79" s="56"/>
    </row>
    <row r="80" s="1" customFormat="1" ht="15.75" customHeight="1" spans="1:27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56"/>
      <c r="V80" s="56"/>
      <c r="W80" s="56"/>
      <c r="X80" s="56"/>
      <c r="Y80" s="56"/>
      <c r="Z80" s="56"/>
      <c r="AA80" s="56"/>
    </row>
    <row r="81" s="1" customFormat="1" ht="15.75" customHeight="1" spans="1:27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56"/>
      <c r="V81" s="56"/>
      <c r="W81" s="56"/>
      <c r="X81" s="56"/>
      <c r="Y81" s="56"/>
      <c r="Z81" s="56"/>
      <c r="AA81" s="56"/>
    </row>
    <row r="82" s="1" customFormat="1" ht="15.75" customHeight="1" spans="1:27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75"/>
      <c r="L82" s="56"/>
      <c r="M82" s="56"/>
      <c r="N82" s="56"/>
      <c r="O82" s="56"/>
      <c r="P82" s="75"/>
      <c r="Q82" s="75"/>
      <c r="R82" s="75"/>
      <c r="S82" s="75"/>
      <c r="T82" s="75"/>
      <c r="U82" s="56"/>
      <c r="V82" s="56"/>
      <c r="W82" s="56"/>
      <c r="X82" s="56"/>
      <c r="Y82" s="56"/>
      <c r="Z82" s="56"/>
      <c r="AA82" s="56"/>
    </row>
    <row r="83" s="1" customFormat="1" ht="15.75" customHeight="1" spans="1:27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75"/>
      <c r="L83" s="56"/>
      <c r="M83" s="56"/>
      <c r="N83" s="56"/>
      <c r="O83" s="56"/>
      <c r="P83" s="56"/>
      <c r="Q83" s="75"/>
      <c r="R83" s="75"/>
      <c r="S83" s="75"/>
      <c r="T83" s="75"/>
      <c r="U83" s="56"/>
      <c r="V83" s="56"/>
      <c r="W83" s="56"/>
      <c r="X83" s="56"/>
      <c r="Y83" s="56"/>
      <c r="Z83" s="56"/>
      <c r="AA83" s="56"/>
    </row>
    <row r="84" s="1" customFormat="1" ht="15.75" customHeight="1" spans="1:27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75"/>
      <c r="L84" s="70"/>
      <c r="M84" s="73"/>
      <c r="N84" s="70"/>
      <c r="O84" s="70"/>
      <c r="P84" s="56"/>
      <c r="Q84" s="75"/>
      <c r="R84" s="75"/>
      <c r="S84" s="75"/>
      <c r="T84" s="75"/>
      <c r="U84" s="56"/>
      <c r="V84" s="56"/>
      <c r="W84" s="56"/>
      <c r="X84" s="56"/>
      <c r="Y84" s="56"/>
      <c r="Z84" s="56"/>
      <c r="AA84" s="56"/>
    </row>
    <row r="85" s="1" customFormat="1" ht="15.75" customHeight="1" spans="1:27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75"/>
      <c r="L85" s="70"/>
      <c r="M85" s="73"/>
      <c r="N85" s="70"/>
      <c r="O85" s="70"/>
      <c r="P85" s="70"/>
      <c r="Q85" s="75"/>
      <c r="R85" s="75"/>
      <c r="S85" s="75"/>
      <c r="T85" s="75"/>
      <c r="U85" s="56"/>
      <c r="V85" s="56"/>
      <c r="W85" s="56"/>
      <c r="X85" s="56"/>
      <c r="Y85" s="56"/>
      <c r="Z85" s="56"/>
      <c r="AA85" s="56"/>
    </row>
    <row r="86" s="1" customFormat="1" ht="15.75" customHeight="1" spans="1:27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75"/>
      <c r="L86" s="70"/>
      <c r="M86" s="73"/>
      <c r="N86" s="70"/>
      <c r="O86" s="70"/>
      <c r="P86" s="70"/>
      <c r="Q86" s="75"/>
      <c r="R86" s="75"/>
      <c r="S86" s="75"/>
      <c r="T86" s="75"/>
      <c r="U86" s="56"/>
      <c r="V86" s="56"/>
      <c r="W86" s="56"/>
      <c r="X86" s="56"/>
      <c r="Y86" s="56"/>
      <c r="Z86" s="56"/>
      <c r="AA86" s="56"/>
    </row>
    <row r="87" s="1" customFormat="1" ht="14.25" spans="1:2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75"/>
      <c r="L87" s="70"/>
      <c r="M87" s="73"/>
      <c r="N87" s="70"/>
      <c r="O87" s="70"/>
      <c r="P87" s="70"/>
      <c r="Q87" s="75"/>
      <c r="R87" s="75"/>
      <c r="S87" s="75"/>
      <c r="T87" s="75"/>
      <c r="U87" s="56"/>
      <c r="V87" s="56"/>
      <c r="W87" s="56"/>
      <c r="X87" s="56"/>
      <c r="Y87" s="56"/>
      <c r="Z87" s="56"/>
      <c r="AA87" s="56"/>
    </row>
    <row r="88" s="1" customFormat="1" ht="13.1" spans="1:27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70"/>
      <c r="Q88" s="75"/>
      <c r="R88" s="75"/>
      <c r="S88" s="75"/>
      <c r="T88" s="75"/>
      <c r="U88" s="56"/>
      <c r="V88" s="56"/>
      <c r="W88" s="56"/>
      <c r="X88" s="56"/>
      <c r="Y88" s="56"/>
      <c r="Z88" s="56"/>
      <c r="AA88" s="56"/>
    </row>
    <row r="89" s="1" customFormat="1" ht="13.1" spans="1:27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="1" customFormat="1" ht="14.25" spans="1:27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74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="1" customFormat="1" ht="14.25" spans="1:27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74"/>
      <c r="L91" s="56"/>
      <c r="M91" s="56"/>
      <c r="N91" s="56"/>
      <c r="O91" s="56"/>
      <c r="P91" s="56"/>
      <c r="Q91" s="73"/>
      <c r="R91" s="70"/>
      <c r="S91" s="70"/>
      <c r="T91" s="72"/>
      <c r="U91" s="56"/>
      <c r="V91" s="56"/>
      <c r="W91" s="56"/>
      <c r="X91" s="56"/>
      <c r="Y91" s="56"/>
      <c r="Z91" s="56"/>
      <c r="AA91" s="56"/>
    </row>
    <row r="92" s="1" customFormat="1" ht="14.25" spans="1:27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74"/>
      <c r="L92" s="56"/>
      <c r="M92" s="56"/>
      <c r="N92" s="56"/>
      <c r="O92" s="56"/>
      <c r="P92" s="56"/>
      <c r="Q92" s="73"/>
      <c r="R92" s="70"/>
      <c r="S92" s="70"/>
      <c r="T92" s="72"/>
      <c r="U92" s="56"/>
      <c r="V92" s="56"/>
      <c r="W92" s="56"/>
      <c r="X92" s="56"/>
      <c r="Y92" s="56"/>
      <c r="Z92" s="56"/>
      <c r="AA92" s="56"/>
    </row>
    <row r="93" s="1" customFormat="1" ht="14.25" spans="1:27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74"/>
      <c r="L93" s="56"/>
      <c r="M93" s="56"/>
      <c r="N93" s="56"/>
      <c r="O93" s="56"/>
      <c r="P93" s="56"/>
      <c r="Q93" s="73"/>
      <c r="R93" s="70"/>
      <c r="S93" s="70"/>
      <c r="T93" s="72"/>
      <c r="U93" s="56"/>
      <c r="V93" s="56"/>
      <c r="W93" s="56"/>
      <c r="X93" s="56"/>
      <c r="Y93" s="56"/>
      <c r="Z93" s="56"/>
      <c r="AA93" s="56"/>
    </row>
    <row r="94" s="1" customFormat="1" ht="14.25" spans="1:27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73"/>
      <c r="R94" s="70"/>
      <c r="S94" s="70"/>
      <c r="T94" s="72"/>
      <c r="U94" s="56"/>
      <c r="V94" s="56"/>
      <c r="W94" s="56"/>
      <c r="X94" s="56"/>
      <c r="Y94" s="56"/>
      <c r="Z94" s="56"/>
      <c r="AA94" s="56"/>
    </row>
    <row r="95" s="1" customFormat="1" ht="13.1" spans="1:27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="1" customFormat="1" ht="13.1" spans="1:27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="1" customFormat="1" ht="13.1" spans="1:2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="1" customFormat="1" ht="15.75" customHeight="1" spans="1:27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="1" customFormat="1" ht="15.75" customHeight="1" spans="1:27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="1" customFormat="1" ht="15.75" customHeight="1" spans="1:27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="1" customFormat="1" ht="15.75" customHeight="1" spans="1:27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="1" customFormat="1" ht="15.75" customHeight="1" spans="1:27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="1" customFormat="1" ht="13.1" spans="1:27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="1" customFormat="1" ht="15.75" customHeight="1" spans="1:27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="1" customFormat="1" ht="15.75" customHeight="1" spans="1:27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="1" customFormat="1" ht="15.75" customHeight="1" spans="1:27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="1" customFormat="1" ht="15.75" customHeight="1" spans="1:2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="1" customFormat="1" ht="15.75" customHeight="1" spans="1:27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="1" customFormat="1" ht="15.75" customHeight="1" spans="1:27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="1" customFormat="1" ht="15.75" customHeight="1" spans="1:27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="1" customFormat="1" ht="15.75" customHeight="1" spans="1:27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="1" customFormat="1" ht="15.75" customHeight="1" spans="1:27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="1" customFormat="1" ht="15.75" customHeight="1" spans="1:27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="1" customFormat="1" ht="13.1" spans="1:27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="1" customFormat="1" ht="13.1" spans="1:27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="1" customFormat="1" ht="13.1" spans="1:27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="1" customFormat="1" ht="13.1" spans="1:2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="1" customFormat="1" ht="15.75" customHeight="1" spans="1:27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="1" customFormat="1" ht="15.75" customHeight="1" spans="1:27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="1" customFormat="1" ht="15.75" customHeight="1" spans="1:27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="1" customFormat="1" ht="15.75" customHeight="1" spans="1:27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="1" customFormat="1" ht="15.75" hidden="1" customHeight="1" spans="1:27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="1" customFormat="1" ht="15.75" customHeight="1" spans="1:27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="1" customFormat="1" ht="15.75" customHeight="1" spans="1:27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75"/>
      <c r="M124" s="75"/>
      <c r="N124" s="75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="1" customFormat="1" ht="15.75" customHeight="1" spans="1:27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75"/>
      <c r="M125" s="75"/>
      <c r="N125" s="75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="1" customFormat="1" ht="15.75" customHeight="1" spans="1:27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75"/>
      <c r="M126" s="75"/>
      <c r="N126" s="75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="1" customFormat="1" ht="15.75" customHeight="1" spans="1: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75"/>
      <c r="M127" s="75"/>
      <c r="N127" s="75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="1" customFormat="1" ht="15.75" customHeight="1" spans="1:27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76"/>
      <c r="M128" s="76"/>
      <c r="N128" s="7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="1" customFormat="1" ht="15.75" customHeight="1" spans="1:27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76"/>
      <c r="M129" s="76"/>
      <c r="N129" s="7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="1" customFormat="1" ht="15.75" customHeight="1" spans="1:27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77"/>
      <c r="L130" s="76"/>
      <c r="M130" s="76"/>
      <c r="N130" s="7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="1" customFormat="1" ht="15.75" customHeight="1" spans="1:27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77"/>
      <c r="L131" s="76"/>
      <c r="M131" s="76"/>
      <c r="N131" s="7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="1" customFormat="1" ht="15.5" customHeight="1" spans="1:27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77"/>
      <c r="L132" s="76"/>
      <c r="M132" s="76"/>
      <c r="N132" s="7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="1" customFormat="1" ht="13.1" spans="1:27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77"/>
      <c r="L133" s="76"/>
      <c r="M133" s="76"/>
      <c r="N133" s="7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="1" customFormat="1" ht="13.1" spans="1:27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78"/>
      <c r="L134" s="76"/>
      <c r="M134" s="76"/>
      <c r="N134" s="7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="1" customFormat="1" ht="15.75" customHeight="1" spans="1:27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78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="1" customFormat="1" ht="15.75" customHeight="1" spans="1:27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78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="1" customFormat="1" ht="15.75" hidden="1" customHeight="1" spans="1:2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78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="1" customFormat="1" ht="15.75" hidden="1" customHeight="1" spans="1:27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78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="1" customFormat="1" ht="15.75" hidden="1" customHeight="1" spans="1:27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78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="1" customFormat="1" ht="15.75" hidden="1" customHeight="1" spans="1:27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78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="1" customFormat="1" ht="15.75" hidden="1" customHeight="1" spans="1:27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="1" customFormat="1" ht="15.75" customHeight="1" spans="1:27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="1" customFormat="1" ht="15.75" customHeight="1" spans="1:27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="1" customFormat="1" ht="15.75" customHeight="1" spans="1:27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="1" customFormat="1" ht="15.75" customHeight="1" spans="1:27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="1" customFormat="1" ht="15.75" customHeight="1" spans="1:27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="1" customFormat="1" ht="15.75" customHeight="1" spans="1:2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="1" customFormat="1" ht="15.75" customHeight="1" spans="1:27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="1" customFormat="1" ht="15.75" customHeight="1" spans="1:27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="1" customFormat="1" ht="15.75" customHeight="1" spans="1:27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="1" customFormat="1" ht="15.75" customHeight="1" spans="1:27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="1" customFormat="1" ht="15.75" customHeight="1" spans="1:27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="1" customFormat="1" ht="15.75" customHeight="1" spans="1:27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="1" customFormat="1" ht="15.75" customHeight="1" spans="1:27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="1" customFormat="1" ht="15.75" customHeight="1" spans="1:27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="1" customFormat="1" ht="15.75" customHeight="1" spans="1:27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="1" customFormat="1" ht="15.75" customHeight="1" spans="1:2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="1" customFormat="1" ht="15.75" customHeight="1" spans="1:27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="1" customFormat="1" ht="15.75" customHeight="1" spans="1:27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="1" customFormat="1" ht="15.75" customHeight="1" spans="1:27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="1" customFormat="1" ht="15.75" customHeight="1" spans="1:27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="1" customFormat="1" ht="15.75" customHeight="1" spans="1:27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="1" customFormat="1" ht="15.75" customHeight="1" spans="1:27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="1" customFormat="1" ht="15.75" customHeight="1" spans="1:27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="1" customFormat="1" ht="15.75" customHeight="1" spans="1:27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="1" customFormat="1" ht="15.75" customHeight="1" spans="1:27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="1" customFormat="1" ht="15.75" customHeight="1" spans="1:2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="1" customFormat="1" ht="15.75" customHeight="1" spans="1:27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="1" customFormat="1" ht="15.75" customHeight="1" spans="1:27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="1" customFormat="1" ht="15.75" customHeight="1" spans="1:27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="1" customFormat="1" ht="15.75" customHeight="1" spans="1:27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="1" customFormat="1" ht="15.75" customHeight="1" spans="1:27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="1" customFormat="1" ht="15.75" customHeight="1" spans="1:27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="1" customFormat="1" ht="15.75" customHeight="1" spans="1:27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="1" customFormat="1" ht="15.75" customHeight="1" spans="1:27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="1" customFormat="1" ht="15.75" customHeight="1" spans="1:27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="1" customFormat="1" ht="15.75" customHeight="1" spans="1:2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="1" customFormat="1" ht="15.75" customHeight="1" spans="1:27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="1" customFormat="1" ht="15.75" customHeight="1" spans="1:27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="1" customFormat="1" ht="15.75" customHeight="1" spans="1:27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="1" customFormat="1" ht="15.75" customHeight="1" spans="1:27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="1" customFormat="1" ht="15.75" customHeight="1" spans="1:27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="1" customFormat="1" ht="15.75" customHeight="1" spans="1:27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="1" customFormat="1" ht="15.75" customHeight="1" spans="1:27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="1" customFormat="1" ht="15.75" customHeight="1" spans="1:27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="1" customFormat="1" ht="15.75" customHeight="1" spans="1:27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="1" customFormat="1" ht="15.75" customHeight="1" spans="1:2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="1" customFormat="1" ht="15.75" customHeight="1" spans="1:27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="1" customFormat="1" ht="15.75" customHeight="1" spans="1:27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="1" customFormat="1" ht="15.75" customHeight="1" spans="1:27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="1" customFormat="1" ht="15.75" customHeight="1" spans="1:27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="1" customFormat="1" ht="15.75" customHeight="1" spans="1:27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="1" customFormat="1" ht="15.75" customHeight="1" spans="1:27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="1" customFormat="1" ht="15.75" customHeight="1" spans="1:27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="1" customFormat="1" ht="15.75" customHeight="1" spans="1:27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="1" customFormat="1" ht="15.75" customHeight="1" spans="1:27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="1" customFormat="1" ht="15.75" customHeight="1" spans="1:2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="1" customFormat="1" ht="15.75" customHeight="1" spans="1:27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="1" customFormat="1" ht="15.75" customHeight="1" spans="1:27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="1" customFormat="1" ht="15.75" customHeight="1" spans="1:27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="1" customFormat="1" ht="15.75" customHeight="1" spans="1:27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="1" customFormat="1" ht="15.75" customHeight="1" spans="1:27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="1" customFormat="1" ht="15.75" customHeight="1" spans="1:27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="1" customFormat="1" ht="15.75" customHeight="1" spans="1:27">
      <c r="A204" s="79"/>
      <c r="B204" s="79"/>
      <c r="C204" s="79"/>
      <c r="D204" s="79"/>
      <c r="E204" s="75"/>
      <c r="F204" s="79"/>
      <c r="G204" s="79"/>
      <c r="H204" s="79"/>
      <c r="I204" s="79"/>
      <c r="J204" s="79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="1" customFormat="1" ht="15.75" customHeight="1" spans="1:27">
      <c r="A205" s="79"/>
      <c r="B205" s="79"/>
      <c r="C205" s="79"/>
      <c r="D205" s="79"/>
      <c r="E205" s="75"/>
      <c r="F205" s="79"/>
      <c r="G205" s="79"/>
      <c r="H205" s="79"/>
      <c r="I205" s="79"/>
      <c r="J205" s="79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="1" customFormat="1" ht="15.75" customHeight="1" spans="1:27">
      <c r="A206" s="79"/>
      <c r="B206" s="79"/>
      <c r="C206" s="79"/>
      <c r="D206" s="79"/>
      <c r="E206" s="75"/>
      <c r="F206" s="79"/>
      <c r="G206" s="79"/>
      <c r="H206" s="79"/>
      <c r="I206" s="79"/>
      <c r="J206" s="79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="1" customFormat="1" ht="15.75" customHeight="1" spans="1:27">
      <c r="A207" s="79"/>
      <c r="B207" s="79"/>
      <c r="C207" s="79"/>
      <c r="D207" s="79"/>
      <c r="E207" s="75"/>
      <c r="F207" s="79"/>
      <c r="G207" s="79"/>
      <c r="H207" s="79"/>
      <c r="I207" s="79"/>
      <c r="J207" s="79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="1" customFormat="1" ht="15.75" customHeight="1" spans="1:27">
      <c r="A208" s="79"/>
      <c r="B208" s="79"/>
      <c r="C208" s="79"/>
      <c r="D208" s="79"/>
      <c r="E208" s="75"/>
      <c r="F208" s="79"/>
      <c r="G208" s="79"/>
      <c r="H208" s="79"/>
      <c r="I208" s="79"/>
      <c r="J208" s="79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="1" customFormat="1" ht="15.75" customHeight="1" spans="1:27">
      <c r="A209" s="79"/>
      <c r="B209" s="79"/>
      <c r="C209" s="79"/>
      <c r="D209" s="79"/>
      <c r="E209" s="75"/>
      <c r="F209" s="79"/>
      <c r="G209" s="79"/>
      <c r="H209" s="79"/>
      <c r="I209" s="79"/>
      <c r="J209" s="79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="1" customFormat="1" ht="15.75" customHeight="1" spans="1:27">
      <c r="A210" s="79"/>
      <c r="B210" s="79"/>
      <c r="C210" s="79"/>
      <c r="D210" s="79"/>
      <c r="E210" s="75"/>
      <c r="F210" s="79"/>
      <c r="G210" s="79"/>
      <c r="H210" s="79"/>
      <c r="I210" s="79"/>
      <c r="J210" s="79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="1" customFormat="1" ht="15.75" customHeight="1" spans="1:27">
      <c r="A211" s="79"/>
      <c r="B211" s="79"/>
      <c r="C211" s="79"/>
      <c r="D211" s="79"/>
      <c r="E211" s="75"/>
      <c r="F211" s="79"/>
      <c r="G211" s="79"/>
      <c r="H211" s="79"/>
      <c r="I211" s="79"/>
      <c r="J211" s="79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="1" customFormat="1" ht="15.75" customHeight="1" spans="1:27">
      <c r="A212" s="79"/>
      <c r="B212" s="79"/>
      <c r="C212" s="79"/>
      <c r="D212" s="79"/>
      <c r="E212" s="75"/>
      <c r="F212" s="79"/>
      <c r="G212" s="79"/>
      <c r="H212" s="79"/>
      <c r="I212" s="79"/>
      <c r="J212" s="79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="1" customFormat="1" ht="15.75" customHeight="1" spans="1:27">
      <c r="A213" s="79"/>
      <c r="B213" s="79"/>
      <c r="C213" s="79"/>
      <c r="D213" s="79"/>
      <c r="E213" s="75"/>
      <c r="F213" s="79"/>
      <c r="G213" s="79"/>
      <c r="H213" s="79"/>
      <c r="I213" s="79"/>
      <c r="J213" s="79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="1" customFormat="1" ht="15.75" customHeight="1" spans="1:27">
      <c r="A214" s="79"/>
      <c r="B214" s="79"/>
      <c r="C214" s="79"/>
      <c r="D214" s="79"/>
      <c r="E214" s="75"/>
      <c r="F214" s="79"/>
      <c r="G214" s="79"/>
      <c r="H214" s="79"/>
      <c r="I214" s="79"/>
      <c r="J214" s="79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="1" customFormat="1" ht="15.75" customHeight="1" spans="1:27">
      <c r="A215" s="79"/>
      <c r="B215" s="79"/>
      <c r="C215" s="79"/>
      <c r="D215" s="79"/>
      <c r="E215" s="75"/>
      <c r="F215" s="79"/>
      <c r="G215" s="79"/>
      <c r="H215" s="79"/>
      <c r="I215" s="79"/>
      <c r="J215" s="79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="1" customFormat="1" ht="15.75" customHeight="1" spans="1:27">
      <c r="A216" s="79"/>
      <c r="B216" s="79"/>
      <c r="C216" s="79"/>
      <c r="D216" s="79"/>
      <c r="E216" s="75"/>
      <c r="F216" s="79"/>
      <c r="G216" s="79"/>
      <c r="H216" s="79"/>
      <c r="I216" s="79"/>
      <c r="J216" s="79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="1" customFormat="1" ht="15.75" customHeight="1" spans="1:27">
      <c r="A217" s="79"/>
      <c r="B217" s="79"/>
      <c r="C217" s="79"/>
      <c r="D217" s="79"/>
      <c r="E217" s="75"/>
      <c r="F217" s="79"/>
      <c r="G217" s="79"/>
      <c r="H217" s="79"/>
      <c r="I217" s="79"/>
      <c r="J217" s="79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="1" customFormat="1" ht="15.75" customHeight="1" spans="1:27">
      <c r="A218" s="79"/>
      <c r="B218" s="79"/>
      <c r="C218" s="79"/>
      <c r="D218" s="79"/>
      <c r="E218" s="75"/>
      <c r="F218" s="79"/>
      <c r="G218" s="79"/>
      <c r="H218" s="79"/>
      <c r="I218" s="79"/>
      <c r="J218" s="79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="1" customFormat="1" ht="15.75" customHeight="1" spans="1:27">
      <c r="A219" s="79"/>
      <c r="B219" s="79"/>
      <c r="C219" s="79"/>
      <c r="D219" s="79"/>
      <c r="E219" s="75"/>
      <c r="F219" s="79"/>
      <c r="G219" s="79"/>
      <c r="H219" s="79"/>
      <c r="I219" s="79"/>
      <c r="J219" s="79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="1" customFormat="1" ht="15.75" customHeight="1" spans="1:27">
      <c r="A220" s="79"/>
      <c r="B220" s="79"/>
      <c r="C220" s="79"/>
      <c r="D220" s="79"/>
      <c r="E220" s="75"/>
      <c r="F220" s="79"/>
      <c r="G220" s="79"/>
      <c r="H220" s="79"/>
      <c r="I220" s="79"/>
      <c r="J220" s="79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="1" customFormat="1" ht="15.75" customHeight="1" spans="1:27">
      <c r="A221" s="79"/>
      <c r="B221" s="79"/>
      <c r="C221" s="79"/>
      <c r="D221" s="79"/>
      <c r="E221" s="75"/>
      <c r="F221" s="79"/>
      <c r="G221" s="79"/>
      <c r="H221" s="79"/>
      <c r="I221" s="79"/>
      <c r="J221" s="79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="1" customFormat="1" ht="15.75" customHeight="1" spans="1:27">
      <c r="A222" s="79"/>
      <c r="B222" s="79"/>
      <c r="C222" s="79"/>
      <c r="D222" s="79"/>
      <c r="E222" s="75"/>
      <c r="F222" s="79"/>
      <c r="G222" s="79"/>
      <c r="H222" s="79"/>
      <c r="I222" s="79"/>
      <c r="J222" s="79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="1" customFormat="1" ht="15.75" customHeight="1" spans="1:27">
      <c r="A223" s="79"/>
      <c r="B223" s="79"/>
      <c r="C223" s="79"/>
      <c r="D223" s="79"/>
      <c r="E223" s="75"/>
      <c r="F223" s="79"/>
      <c r="G223" s="79"/>
      <c r="H223" s="79"/>
      <c r="I223" s="79"/>
      <c r="J223" s="79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="1" customFormat="1" ht="15.75" customHeight="1" spans="1:27">
      <c r="A224" s="79"/>
      <c r="B224" s="79"/>
      <c r="C224" s="79"/>
      <c r="D224" s="79"/>
      <c r="E224" s="75"/>
      <c r="F224" s="79"/>
      <c r="G224" s="79"/>
      <c r="H224" s="79"/>
      <c r="I224" s="79"/>
      <c r="J224" s="79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="1" customFormat="1" ht="15.75" customHeight="1" spans="1:27">
      <c r="A225" s="79"/>
      <c r="B225" s="79"/>
      <c r="C225" s="79"/>
      <c r="D225" s="79"/>
      <c r="E225" s="75"/>
      <c r="F225" s="79"/>
      <c r="G225" s="79"/>
      <c r="H225" s="79"/>
      <c r="I225" s="79"/>
      <c r="J225" s="79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="1" customFormat="1" ht="15.75" customHeight="1" spans="1:27">
      <c r="A226" s="79"/>
      <c r="B226" s="79"/>
      <c r="C226" s="79"/>
      <c r="D226" s="79"/>
      <c r="E226" s="75"/>
      <c r="F226" s="79"/>
      <c r="G226" s="79"/>
      <c r="H226" s="79"/>
      <c r="I226" s="79"/>
      <c r="J226" s="79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="1" customFormat="1" ht="15.75" customHeight="1" spans="1:27">
      <c r="A227" s="79"/>
      <c r="B227" s="79"/>
      <c r="C227" s="79"/>
      <c r="D227" s="79"/>
      <c r="E227" s="75"/>
      <c r="F227" s="79"/>
      <c r="G227" s="79"/>
      <c r="H227" s="79"/>
      <c r="I227" s="79"/>
      <c r="J227" s="79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="1" customFormat="1" ht="15.75" customHeight="1" spans="1:27">
      <c r="A228" s="79"/>
      <c r="B228" s="79"/>
      <c r="C228" s="79"/>
      <c r="D228" s="79"/>
      <c r="E228" s="75"/>
      <c r="F228" s="79"/>
      <c r="G228" s="79"/>
      <c r="H228" s="79"/>
      <c r="I228" s="79"/>
      <c r="J228" s="79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="1" customFormat="1" ht="15.75" customHeight="1" spans="1:27">
      <c r="A229" s="79"/>
      <c r="B229" s="79"/>
      <c r="C229" s="79"/>
      <c r="D229" s="79"/>
      <c r="E229" s="75"/>
      <c r="F229" s="79"/>
      <c r="G229" s="79"/>
      <c r="H229" s="79"/>
      <c r="I229" s="79"/>
      <c r="J229" s="79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="1" customFormat="1" ht="15.75" customHeight="1" spans="1:27">
      <c r="A230" s="79"/>
      <c r="B230" s="79"/>
      <c r="C230" s="79"/>
      <c r="D230" s="79"/>
      <c r="E230" s="75"/>
      <c r="F230" s="79"/>
      <c r="G230" s="79"/>
      <c r="H230" s="79"/>
      <c r="I230" s="79"/>
      <c r="J230" s="79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="1" customFormat="1" ht="15.75" customHeight="1" spans="1:27">
      <c r="A231" s="79"/>
      <c r="B231" s="79"/>
      <c r="C231" s="79"/>
      <c r="D231" s="79"/>
      <c r="E231" s="75"/>
      <c r="F231" s="79"/>
      <c r="G231" s="79"/>
      <c r="H231" s="79"/>
      <c r="I231" s="79"/>
      <c r="J231" s="79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="1" customFormat="1" ht="15.75" customHeight="1" spans="1:27">
      <c r="A232" s="79"/>
      <c r="B232" s="79"/>
      <c r="C232" s="79"/>
      <c r="D232" s="79"/>
      <c r="E232" s="75"/>
      <c r="F232" s="79"/>
      <c r="G232" s="79"/>
      <c r="H232" s="79"/>
      <c r="I232" s="79"/>
      <c r="J232" s="79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="1" customFormat="1" ht="15.75" customHeight="1" spans="1:27">
      <c r="A233" s="79"/>
      <c r="B233" s="79"/>
      <c r="C233" s="79"/>
      <c r="D233" s="79"/>
      <c r="E233" s="75"/>
      <c r="F233" s="79"/>
      <c r="G233" s="79"/>
      <c r="H233" s="79"/>
      <c r="I233" s="79"/>
      <c r="J233" s="79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="1" customFormat="1" ht="15.75" customHeight="1" spans="1:27">
      <c r="A234" s="79"/>
      <c r="B234" s="79"/>
      <c r="C234" s="79"/>
      <c r="D234" s="79"/>
      <c r="E234" s="75"/>
      <c r="F234" s="79"/>
      <c r="G234" s="79"/>
      <c r="H234" s="79"/>
      <c r="I234" s="79"/>
      <c r="J234" s="79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="1" customFormat="1" ht="15.75" customHeight="1" spans="1:27">
      <c r="A235" s="79"/>
      <c r="B235" s="79"/>
      <c r="C235" s="79"/>
      <c r="D235" s="79"/>
      <c r="E235" s="75"/>
      <c r="F235" s="79"/>
      <c r="G235" s="79"/>
      <c r="H235" s="79"/>
      <c r="I235" s="79"/>
      <c r="J235" s="79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="1" customFormat="1" ht="15.75" customHeight="1" spans="1:27">
      <c r="A236" s="79"/>
      <c r="B236" s="79"/>
      <c r="C236" s="79"/>
      <c r="D236" s="79"/>
      <c r="E236" s="75"/>
      <c r="F236" s="79"/>
      <c r="G236" s="79"/>
      <c r="H236" s="79"/>
      <c r="I236" s="79"/>
      <c r="J236" s="79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="1" customFormat="1" ht="15.75" customHeight="1" spans="1:27">
      <c r="A237" s="79"/>
      <c r="B237" s="79"/>
      <c r="C237" s="79"/>
      <c r="D237" s="79"/>
      <c r="E237" s="75"/>
      <c r="F237" s="79"/>
      <c r="G237" s="79"/>
      <c r="H237" s="79"/>
      <c r="I237" s="79"/>
      <c r="J237" s="79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="1" customFormat="1" ht="15.75" customHeight="1" spans="1:27">
      <c r="A238" s="79"/>
      <c r="B238" s="79"/>
      <c r="C238" s="79"/>
      <c r="D238" s="79"/>
      <c r="E238" s="75"/>
      <c r="F238" s="79"/>
      <c r="G238" s="79"/>
      <c r="H238" s="79"/>
      <c r="I238" s="79"/>
      <c r="J238" s="79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="1" customFormat="1" ht="15.75" customHeight="1" spans="1:27">
      <c r="A239" s="79"/>
      <c r="B239" s="79"/>
      <c r="C239" s="79"/>
      <c r="D239" s="79"/>
      <c r="E239" s="75"/>
      <c r="F239" s="79"/>
      <c r="G239" s="79"/>
      <c r="H239" s="79"/>
      <c r="I239" s="79"/>
      <c r="J239" s="79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="1" customFormat="1" ht="15.75" customHeight="1" spans="1:27">
      <c r="A240" s="79"/>
      <c r="B240" s="79"/>
      <c r="C240" s="79"/>
      <c r="D240" s="79"/>
      <c r="E240" s="75"/>
      <c r="F240" s="79"/>
      <c r="G240" s="79"/>
      <c r="H240" s="79"/>
      <c r="I240" s="79"/>
      <c r="J240" s="79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="1" customFormat="1" ht="15.75" customHeight="1" spans="1:27">
      <c r="A241" s="79"/>
      <c r="B241" s="79"/>
      <c r="C241" s="79"/>
      <c r="D241" s="79"/>
      <c r="E241" s="75"/>
      <c r="F241" s="79"/>
      <c r="G241" s="79"/>
      <c r="H241" s="79"/>
      <c r="I241" s="79"/>
      <c r="J241" s="79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="1" customFormat="1" ht="15.75" customHeight="1" spans="1:27">
      <c r="A242" s="79"/>
      <c r="B242" s="79"/>
      <c r="C242" s="79"/>
      <c r="D242" s="79"/>
      <c r="E242" s="75"/>
      <c r="F242" s="79"/>
      <c r="G242" s="79"/>
      <c r="H242" s="79"/>
      <c r="I242" s="79"/>
      <c r="J242" s="79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</row>
    <row r="243" s="1" customFormat="1" ht="15.75" customHeight="1" spans="1:27">
      <c r="A243" s="79"/>
      <c r="B243" s="79"/>
      <c r="C243" s="79"/>
      <c r="D243" s="79"/>
      <c r="E243" s="75"/>
      <c r="F243" s="79"/>
      <c r="G243" s="79"/>
      <c r="H243" s="79"/>
      <c r="I243" s="79"/>
      <c r="J243" s="79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s="1" customFormat="1" ht="15.75" customHeight="1" spans="1:27">
      <c r="A244" s="79"/>
      <c r="B244" s="79"/>
      <c r="C244" s="79"/>
      <c r="D244" s="79"/>
      <c r="E244" s="75"/>
      <c r="F244" s="79"/>
      <c r="G244" s="79"/>
      <c r="H244" s="79"/>
      <c r="I244" s="79"/>
      <c r="J244" s="79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s="1" customFormat="1" ht="15.75" customHeight="1" spans="1:27">
      <c r="A245" s="79"/>
      <c r="B245" s="79"/>
      <c r="C245" s="79"/>
      <c r="D245" s="79"/>
      <c r="E245" s="75"/>
      <c r="F245" s="79"/>
      <c r="G245" s="79"/>
      <c r="H245" s="79"/>
      <c r="I245" s="79"/>
      <c r="J245" s="79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s="1" customFormat="1" ht="15.75" customHeight="1" spans="1:27">
      <c r="A246" s="79"/>
      <c r="B246" s="79"/>
      <c r="C246" s="79"/>
      <c r="D246" s="79"/>
      <c r="E246" s="75"/>
      <c r="F246" s="79"/>
      <c r="G246" s="79"/>
      <c r="H246" s="79"/>
      <c r="I246" s="79"/>
      <c r="J246" s="79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s="1" customFormat="1" ht="15.75" customHeight="1" spans="1:27">
      <c r="A247" s="79"/>
      <c r="B247" s="79"/>
      <c r="C247" s="79"/>
      <c r="D247" s="79"/>
      <c r="E247" s="75"/>
      <c r="F247" s="79"/>
      <c r="G247" s="79"/>
      <c r="H247" s="79"/>
      <c r="I247" s="79"/>
      <c r="J247" s="79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</row>
    <row r="248" s="1" customFormat="1" ht="15.75" customHeight="1" spans="1:27">
      <c r="A248" s="79"/>
      <c r="B248" s="79"/>
      <c r="C248" s="79"/>
      <c r="D248" s="79"/>
      <c r="E248" s="75"/>
      <c r="F248" s="79"/>
      <c r="G248" s="79"/>
      <c r="H248" s="79"/>
      <c r="I248" s="79"/>
      <c r="J248" s="79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s="1" customFormat="1" ht="15.75" customHeight="1" spans="1:27">
      <c r="A249" s="79"/>
      <c r="B249" s="79"/>
      <c r="C249" s="79"/>
      <c r="D249" s="79"/>
      <c r="E249" s="75"/>
      <c r="F249" s="79"/>
      <c r="G249" s="79"/>
      <c r="H249" s="79"/>
      <c r="I249" s="79"/>
      <c r="J249" s="79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</row>
    <row r="250" s="1" customFormat="1" ht="15.75" customHeight="1" spans="1:27">
      <c r="A250" s="79"/>
      <c r="B250" s="79"/>
      <c r="C250" s="79"/>
      <c r="D250" s="79"/>
      <c r="E250" s="75"/>
      <c r="F250" s="79"/>
      <c r="G250" s="79"/>
      <c r="H250" s="79"/>
      <c r="I250" s="79"/>
      <c r="J250" s="79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</row>
    <row r="251" s="1" customFormat="1" ht="15.75" customHeight="1" spans="1:27">
      <c r="A251" s="79"/>
      <c r="B251" s="79"/>
      <c r="C251" s="79"/>
      <c r="D251" s="79"/>
      <c r="E251" s="75"/>
      <c r="F251" s="79"/>
      <c r="G251" s="79"/>
      <c r="H251" s="79"/>
      <c r="I251" s="79"/>
      <c r="J251" s="79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="1" customFormat="1" ht="15.75" customHeight="1" spans="1:27">
      <c r="A252" s="79"/>
      <c r="B252" s="79"/>
      <c r="C252" s="79"/>
      <c r="D252" s="79"/>
      <c r="E252" s="75"/>
      <c r="F252" s="79"/>
      <c r="G252" s="79"/>
      <c r="H252" s="79"/>
      <c r="I252" s="79"/>
      <c r="J252" s="79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="1" customFormat="1" ht="15.75" customHeight="1" spans="1:27">
      <c r="A253" s="79"/>
      <c r="B253" s="79"/>
      <c r="C253" s="79"/>
      <c r="D253" s="79"/>
      <c r="E253" s="75"/>
      <c r="F253" s="79"/>
      <c r="G253" s="79"/>
      <c r="H253" s="79"/>
      <c r="I253" s="79"/>
      <c r="J253" s="79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</row>
    <row r="254" s="1" customFormat="1" ht="15.75" customHeight="1" spans="1:27">
      <c r="A254" s="79"/>
      <c r="B254" s="79"/>
      <c r="C254" s="79"/>
      <c r="D254" s="79"/>
      <c r="E254" s="75"/>
      <c r="F254" s="79"/>
      <c r="G254" s="79"/>
      <c r="H254" s="79"/>
      <c r="I254" s="79"/>
      <c r="J254" s="79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s="1" customFormat="1" ht="15.75" customHeight="1" spans="1:27">
      <c r="A255" s="79"/>
      <c r="B255" s="79"/>
      <c r="C255" s="79"/>
      <c r="D255" s="79"/>
      <c r="E255" s="75"/>
      <c r="F255" s="79"/>
      <c r="G255" s="79"/>
      <c r="H255" s="79"/>
      <c r="I255" s="79"/>
      <c r="J255" s="79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</row>
    <row r="256" s="1" customFormat="1" ht="15.75" customHeight="1" spans="1:27">
      <c r="A256" s="79"/>
      <c r="B256" s="79"/>
      <c r="C256" s="79"/>
      <c r="D256" s="79"/>
      <c r="E256" s="75"/>
      <c r="F256" s="79"/>
      <c r="G256" s="79"/>
      <c r="H256" s="79"/>
      <c r="I256" s="79"/>
      <c r="J256" s="79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</row>
    <row r="257" s="1" customFormat="1" ht="15.75" customHeight="1" spans="1:27">
      <c r="A257" s="79"/>
      <c r="B257" s="79"/>
      <c r="C257" s="79"/>
      <c r="D257" s="79"/>
      <c r="E257" s="75"/>
      <c r="F257" s="79"/>
      <c r="G257" s="79"/>
      <c r="H257" s="79"/>
      <c r="I257" s="79"/>
      <c r="J257" s="79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s="1" customFormat="1" ht="15.75" customHeight="1" spans="1:27">
      <c r="A258" s="79"/>
      <c r="B258" s="79"/>
      <c r="C258" s="79"/>
      <c r="D258" s="79"/>
      <c r="E258" s="75"/>
      <c r="F258" s="79"/>
      <c r="G258" s="79"/>
      <c r="H258" s="79"/>
      <c r="I258" s="79"/>
      <c r="J258" s="79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</row>
    <row r="259" s="1" customFormat="1" ht="15.75" customHeight="1" spans="1:27">
      <c r="A259" s="79"/>
      <c r="B259" s="79"/>
      <c r="C259" s="79"/>
      <c r="D259" s="79"/>
      <c r="E259" s="75"/>
      <c r="F259" s="79"/>
      <c r="G259" s="79"/>
      <c r="H259" s="79"/>
      <c r="I259" s="79"/>
      <c r="J259" s="79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s="1" customFormat="1" ht="15.75" customHeight="1" spans="1:27">
      <c r="A260" s="79"/>
      <c r="B260" s="79"/>
      <c r="C260" s="79"/>
      <c r="D260" s="79"/>
      <c r="E260" s="75"/>
      <c r="F260" s="79"/>
      <c r="G260" s="79"/>
      <c r="H260" s="79"/>
      <c r="I260" s="79"/>
      <c r="J260" s="79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</row>
    <row r="261" s="1" customFormat="1" ht="15.75" customHeight="1" spans="1:27">
      <c r="A261" s="79"/>
      <c r="B261" s="79"/>
      <c r="C261" s="79"/>
      <c r="D261" s="79"/>
      <c r="E261" s="75"/>
      <c r="F261" s="79"/>
      <c r="G261" s="79"/>
      <c r="H261" s="79"/>
      <c r="I261" s="79"/>
      <c r="J261" s="79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</row>
    <row r="262" s="1" customFormat="1" ht="15.75" customHeight="1" spans="1:27">
      <c r="A262" s="79"/>
      <c r="B262" s="79"/>
      <c r="C262" s="79"/>
      <c r="D262" s="79"/>
      <c r="E262" s="75"/>
      <c r="F262" s="79"/>
      <c r="G262" s="79"/>
      <c r="H262" s="79"/>
      <c r="I262" s="79"/>
      <c r="J262" s="79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s="1" customFormat="1" ht="15.75" customHeight="1" spans="1:27">
      <c r="A263" s="79"/>
      <c r="B263" s="79"/>
      <c r="C263" s="79"/>
      <c r="D263" s="79"/>
      <c r="E263" s="75"/>
      <c r="F263" s="79"/>
      <c r="G263" s="79"/>
      <c r="H263" s="79"/>
      <c r="I263" s="79"/>
      <c r="J263" s="79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</row>
    <row r="264" s="1" customFormat="1" ht="15.75" customHeight="1" spans="1:27">
      <c r="A264" s="79"/>
      <c r="B264" s="79"/>
      <c r="C264" s="79"/>
      <c r="D264" s="79"/>
      <c r="E264" s="75"/>
      <c r="F264" s="79"/>
      <c r="G264" s="79"/>
      <c r="H264" s="79"/>
      <c r="I264" s="79"/>
      <c r="J264" s="79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</row>
    <row r="265" s="1" customFormat="1" ht="15.75" customHeight="1" spans="1:27">
      <c r="A265" s="79"/>
      <c r="B265" s="79"/>
      <c r="C265" s="79"/>
      <c r="D265" s="79"/>
      <c r="E265" s="75"/>
      <c r="F265" s="79"/>
      <c r="G265" s="79"/>
      <c r="H265" s="79"/>
      <c r="I265" s="79"/>
      <c r="J265" s="79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</row>
    <row r="266" s="1" customFormat="1" ht="15.75" customHeight="1" spans="1:27">
      <c r="A266" s="79"/>
      <c r="B266" s="79"/>
      <c r="C266" s="79"/>
      <c r="D266" s="79"/>
      <c r="E266" s="75"/>
      <c r="F266" s="79"/>
      <c r="G266" s="79"/>
      <c r="H266" s="79"/>
      <c r="I266" s="79"/>
      <c r="J266" s="79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</row>
    <row r="267" s="1" customFormat="1" ht="15.75" customHeight="1" spans="1:27">
      <c r="A267" s="79"/>
      <c r="B267" s="79"/>
      <c r="C267" s="79"/>
      <c r="D267" s="79"/>
      <c r="E267" s="75"/>
      <c r="F267" s="79"/>
      <c r="G267" s="79"/>
      <c r="H267" s="79"/>
      <c r="I267" s="79"/>
      <c r="J267" s="79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</row>
    <row r="268" s="1" customFormat="1" ht="15.75" customHeight="1" spans="1:27">
      <c r="A268" s="79"/>
      <c r="B268" s="79"/>
      <c r="C268" s="79"/>
      <c r="D268" s="79"/>
      <c r="E268" s="75"/>
      <c r="F268" s="79"/>
      <c r="G268" s="79"/>
      <c r="H268" s="79"/>
      <c r="I268" s="79"/>
      <c r="J268" s="79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</row>
    <row r="269" s="1" customFormat="1" ht="15.75" customHeight="1" spans="1:27">
      <c r="A269" s="79"/>
      <c r="B269" s="79"/>
      <c r="C269" s="79"/>
      <c r="D269" s="79"/>
      <c r="E269" s="75"/>
      <c r="F269" s="79"/>
      <c r="G269" s="79"/>
      <c r="H269" s="79"/>
      <c r="I269" s="79"/>
      <c r="J269" s="79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s="1" customFormat="1" ht="15.75" customHeight="1" spans="1:27">
      <c r="A270" s="79"/>
      <c r="B270" s="79"/>
      <c r="C270" s="79"/>
      <c r="D270" s="79"/>
      <c r="E270" s="75"/>
      <c r="F270" s="79"/>
      <c r="G270" s="79"/>
      <c r="H270" s="79"/>
      <c r="I270" s="79"/>
      <c r="J270" s="79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s="1" customFormat="1" ht="15.75" customHeight="1" spans="1:27">
      <c r="A271" s="79"/>
      <c r="B271" s="79"/>
      <c r="C271" s="79"/>
      <c r="D271" s="79"/>
      <c r="E271" s="75"/>
      <c r="F271" s="79"/>
      <c r="G271" s="79"/>
      <c r="H271" s="79"/>
      <c r="I271" s="79"/>
      <c r="J271" s="79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</row>
    <row r="272" s="1" customFormat="1" ht="15.75" customHeight="1" spans="1:27">
      <c r="A272" s="79"/>
      <c r="B272" s="79"/>
      <c r="C272" s="79"/>
      <c r="D272" s="79"/>
      <c r="E272" s="75"/>
      <c r="F272" s="79"/>
      <c r="G272" s="79"/>
      <c r="H272" s="79"/>
      <c r="I272" s="79"/>
      <c r="J272" s="79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</row>
    <row r="273" s="1" customFormat="1" ht="15.75" customHeight="1" spans="1:27">
      <c r="A273" s="79"/>
      <c r="B273" s="79"/>
      <c r="C273" s="79"/>
      <c r="D273" s="79"/>
      <c r="E273" s="75"/>
      <c r="F273" s="79"/>
      <c r="G273" s="79"/>
      <c r="H273" s="79"/>
      <c r="I273" s="79"/>
      <c r="J273" s="79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s="1" customFormat="1" ht="15.75" customHeight="1" spans="1:27">
      <c r="A274" s="79"/>
      <c r="B274" s="79"/>
      <c r="C274" s="79"/>
      <c r="D274" s="79"/>
      <c r="E274" s="75"/>
      <c r="F274" s="79"/>
      <c r="G274" s="79"/>
      <c r="H274" s="79"/>
      <c r="I274" s="79"/>
      <c r="J274" s="79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s="1" customFormat="1" ht="15.75" customHeight="1" spans="1:27">
      <c r="A275" s="79"/>
      <c r="B275" s="79"/>
      <c r="C275" s="79"/>
      <c r="D275" s="79"/>
      <c r="E275" s="75"/>
      <c r="F275" s="79"/>
      <c r="G275" s="79"/>
      <c r="H275" s="79"/>
      <c r="I275" s="79"/>
      <c r="J275" s="79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s="1" customFormat="1" ht="15.75" customHeight="1" spans="1:27">
      <c r="A276" s="79"/>
      <c r="B276" s="79"/>
      <c r="C276" s="79"/>
      <c r="D276" s="79"/>
      <c r="E276" s="75"/>
      <c r="F276" s="79"/>
      <c r="G276" s="79"/>
      <c r="H276" s="79"/>
      <c r="I276" s="79"/>
      <c r="J276" s="79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</row>
    <row r="277" s="1" customFormat="1" ht="15.75" customHeight="1" spans="1:27">
      <c r="A277" s="79"/>
      <c r="B277" s="79"/>
      <c r="C277" s="79"/>
      <c r="D277" s="79"/>
      <c r="E277" s="75"/>
      <c r="F277" s="79"/>
      <c r="G277" s="79"/>
      <c r="H277" s="79"/>
      <c r="I277" s="79"/>
      <c r="J277" s="79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</row>
    <row r="278" s="1" customFormat="1" ht="15.75" customHeight="1" spans="1:27">
      <c r="A278" s="79"/>
      <c r="B278" s="79"/>
      <c r="C278" s="79"/>
      <c r="D278" s="79"/>
      <c r="E278" s="75"/>
      <c r="F278" s="79"/>
      <c r="G278" s="79"/>
      <c r="H278" s="79"/>
      <c r="I278" s="79"/>
      <c r="J278" s="79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s="1" customFormat="1" ht="15.75" customHeight="1" spans="1:27">
      <c r="A279" s="79"/>
      <c r="B279" s="79"/>
      <c r="C279" s="79"/>
      <c r="D279" s="79"/>
      <c r="E279" s="75"/>
      <c r="F279" s="79"/>
      <c r="G279" s="79"/>
      <c r="H279" s="79"/>
      <c r="I279" s="79"/>
      <c r="J279" s="79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</row>
    <row r="280" s="1" customFormat="1" ht="15.75" customHeight="1" spans="1:27">
      <c r="A280" s="79"/>
      <c r="B280" s="79"/>
      <c r="C280" s="79"/>
      <c r="D280" s="79"/>
      <c r="E280" s="75"/>
      <c r="F280" s="79"/>
      <c r="G280" s="79"/>
      <c r="H280" s="79"/>
      <c r="I280" s="79"/>
      <c r="J280" s="79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</row>
    <row r="281" s="1" customFormat="1" ht="15.75" customHeight="1" spans="1:27">
      <c r="A281" s="79"/>
      <c r="B281" s="79"/>
      <c r="C281" s="79"/>
      <c r="D281" s="79"/>
      <c r="E281" s="75"/>
      <c r="F281" s="79"/>
      <c r="G281" s="79"/>
      <c r="H281" s="79"/>
      <c r="I281" s="79"/>
      <c r="J281" s="79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</row>
    <row r="282" s="1" customFormat="1" ht="15.75" customHeight="1" spans="1:27">
      <c r="A282" s="79"/>
      <c r="B282" s="79"/>
      <c r="C282" s="79"/>
      <c r="D282" s="79"/>
      <c r="E282" s="75"/>
      <c r="F282" s="79"/>
      <c r="G282" s="79"/>
      <c r="H282" s="79"/>
      <c r="I282" s="79"/>
      <c r="J282" s="79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</row>
    <row r="283" s="1" customFormat="1" ht="15.75" customHeight="1" spans="1:27">
      <c r="A283" s="79"/>
      <c r="B283" s="79"/>
      <c r="C283" s="79"/>
      <c r="D283" s="79"/>
      <c r="E283" s="75"/>
      <c r="F283" s="79"/>
      <c r="G283" s="79"/>
      <c r="H283" s="79"/>
      <c r="I283" s="79"/>
      <c r="J283" s="79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</row>
    <row r="284" s="1" customFormat="1" ht="15.75" customHeight="1" spans="1:27">
      <c r="A284" s="79"/>
      <c r="B284" s="79"/>
      <c r="C284" s="79"/>
      <c r="D284" s="79"/>
      <c r="E284" s="75"/>
      <c r="F284" s="79"/>
      <c r="G284" s="79"/>
      <c r="H284" s="79"/>
      <c r="I284" s="79"/>
      <c r="J284" s="79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</row>
    <row r="285" s="1" customFormat="1" ht="15.75" customHeight="1" spans="1:27">
      <c r="A285" s="79"/>
      <c r="B285" s="79"/>
      <c r="C285" s="79"/>
      <c r="D285" s="79"/>
      <c r="E285" s="75"/>
      <c r="F285" s="79"/>
      <c r="G285" s="79"/>
      <c r="H285" s="79"/>
      <c r="I285" s="79"/>
      <c r="J285" s="79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</row>
    <row r="286" s="1" customFormat="1" ht="15.75" customHeight="1" spans="1:27">
      <c r="A286" s="79"/>
      <c r="B286" s="79"/>
      <c r="C286" s="79"/>
      <c r="D286" s="79"/>
      <c r="E286" s="75"/>
      <c r="F286" s="79"/>
      <c r="G286" s="79"/>
      <c r="H286" s="79"/>
      <c r="I286" s="79"/>
      <c r="J286" s="79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="1" customFormat="1" ht="15.75" customHeight="1" spans="1:27">
      <c r="A287" s="79"/>
      <c r="B287" s="79"/>
      <c r="C287" s="79"/>
      <c r="D287" s="79"/>
      <c r="E287" s="75"/>
      <c r="F287" s="79"/>
      <c r="G287" s="79"/>
      <c r="H287" s="79"/>
      <c r="I287" s="79"/>
      <c r="J287" s="79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="1" customFormat="1" ht="15.75" customHeight="1" spans="1:27">
      <c r="A288" s="79"/>
      <c r="B288" s="79"/>
      <c r="C288" s="79"/>
      <c r="D288" s="79"/>
      <c r="E288" s="75"/>
      <c r="F288" s="79"/>
      <c r="G288" s="79"/>
      <c r="H288" s="79"/>
      <c r="I288" s="79"/>
      <c r="J288" s="79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="1" customFormat="1" ht="15.75" customHeight="1" spans="1:27">
      <c r="A289" s="79"/>
      <c r="B289" s="79"/>
      <c r="C289" s="79"/>
      <c r="D289" s="79"/>
      <c r="E289" s="75"/>
      <c r="F289" s="79"/>
      <c r="G289" s="79"/>
      <c r="H289" s="79"/>
      <c r="I289" s="79"/>
      <c r="J289" s="79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="1" customFormat="1" ht="15.75" customHeight="1" spans="1:27">
      <c r="A290" s="79"/>
      <c r="B290" s="79"/>
      <c r="C290" s="79"/>
      <c r="D290" s="79"/>
      <c r="E290" s="75"/>
      <c r="F290" s="79"/>
      <c r="G290" s="79"/>
      <c r="H290" s="79"/>
      <c r="I290" s="79"/>
      <c r="J290" s="79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="1" customFormat="1" ht="15.75" customHeight="1" spans="1:27">
      <c r="A291" s="79"/>
      <c r="B291" s="79"/>
      <c r="C291" s="79"/>
      <c r="D291" s="79"/>
      <c r="E291" s="75"/>
      <c r="F291" s="79"/>
      <c r="G291" s="79"/>
      <c r="H291" s="79"/>
      <c r="I291" s="79"/>
      <c r="J291" s="79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="1" customFormat="1" ht="15.75" customHeight="1" spans="1:27">
      <c r="A292" s="79"/>
      <c r="B292" s="79"/>
      <c r="C292" s="79"/>
      <c r="D292" s="79"/>
      <c r="E292" s="75"/>
      <c r="F292" s="79"/>
      <c r="G292" s="79"/>
      <c r="H292" s="79"/>
      <c r="I292" s="79"/>
      <c r="J292" s="79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</row>
    <row r="293" s="1" customFormat="1" ht="15.75" customHeight="1" spans="1:27">
      <c r="A293" s="79"/>
      <c r="B293" s="79"/>
      <c r="C293" s="79"/>
      <c r="D293" s="79"/>
      <c r="E293" s="75"/>
      <c r="F293" s="79"/>
      <c r="G293" s="79"/>
      <c r="H293" s="79"/>
      <c r="I293" s="79"/>
      <c r="J293" s="79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="1" customFormat="1" ht="15.75" customHeight="1" spans="1:27">
      <c r="A294" s="79"/>
      <c r="B294" s="79"/>
      <c r="C294" s="79"/>
      <c r="D294" s="79"/>
      <c r="E294" s="75"/>
      <c r="F294" s="79"/>
      <c r="G294" s="79"/>
      <c r="H294" s="79"/>
      <c r="I294" s="79"/>
      <c r="J294" s="79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="1" customFormat="1" ht="15.75" customHeight="1" spans="1:27">
      <c r="A295" s="79"/>
      <c r="B295" s="79"/>
      <c r="C295" s="79"/>
      <c r="D295" s="79"/>
      <c r="E295" s="75"/>
      <c r="F295" s="79"/>
      <c r="G295" s="79"/>
      <c r="H295" s="79"/>
      <c r="I295" s="79"/>
      <c r="J295" s="79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="1" customFormat="1" ht="15.75" customHeight="1" spans="1:27">
      <c r="A296" s="79"/>
      <c r="B296" s="79"/>
      <c r="C296" s="79"/>
      <c r="D296" s="79"/>
      <c r="E296" s="75"/>
      <c r="F296" s="79"/>
      <c r="G296" s="79"/>
      <c r="H296" s="79"/>
      <c r="I296" s="79"/>
      <c r="J296" s="79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="1" customFormat="1" ht="15.75" customHeight="1" spans="1:27">
      <c r="A297" s="79"/>
      <c r="B297" s="79"/>
      <c r="C297" s="79"/>
      <c r="D297" s="79"/>
      <c r="E297" s="75"/>
      <c r="F297" s="79"/>
      <c r="G297" s="79"/>
      <c r="H297" s="79"/>
      <c r="I297" s="79"/>
      <c r="J297" s="79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="1" customFormat="1" ht="15.75" customHeight="1" spans="1:27">
      <c r="A298" s="79"/>
      <c r="B298" s="79"/>
      <c r="C298" s="79"/>
      <c r="D298" s="79"/>
      <c r="E298" s="75"/>
      <c r="F298" s="79"/>
      <c r="G298" s="79"/>
      <c r="H298" s="79"/>
      <c r="I298" s="79"/>
      <c r="J298" s="79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="1" customFormat="1" ht="15.75" customHeight="1" spans="1:27">
      <c r="A299" s="79"/>
      <c r="B299" s="79"/>
      <c r="C299" s="79"/>
      <c r="D299" s="79"/>
      <c r="E299" s="75"/>
      <c r="F299" s="79"/>
      <c r="G299" s="79"/>
      <c r="H299" s="79"/>
      <c r="I299" s="79"/>
      <c r="J299" s="79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="1" customFormat="1" ht="15.75" customHeight="1" spans="1:27">
      <c r="A300" s="79"/>
      <c r="B300" s="79"/>
      <c r="C300" s="79"/>
      <c r="D300" s="79"/>
      <c r="E300" s="75"/>
      <c r="F300" s="79"/>
      <c r="G300" s="79"/>
      <c r="H300" s="79"/>
      <c r="I300" s="79"/>
      <c r="J300" s="79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="1" customFormat="1" ht="15.75" customHeight="1" spans="1:27">
      <c r="A301" s="79"/>
      <c r="B301" s="79"/>
      <c r="C301" s="79"/>
      <c r="D301" s="79"/>
      <c r="E301" s="75"/>
      <c r="F301" s="79"/>
      <c r="G301" s="79"/>
      <c r="H301" s="79"/>
      <c r="I301" s="79"/>
      <c r="J301" s="79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="1" customFormat="1" ht="15.75" customHeight="1" spans="1:27">
      <c r="A302" s="79"/>
      <c r="B302" s="79"/>
      <c r="C302" s="79"/>
      <c r="D302" s="79"/>
      <c r="E302" s="75"/>
      <c r="F302" s="79"/>
      <c r="G302" s="79"/>
      <c r="H302" s="79"/>
      <c r="I302" s="79"/>
      <c r="J302" s="79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="1" customFormat="1" ht="15.75" customHeight="1" spans="1:27">
      <c r="A303" s="79"/>
      <c r="B303" s="79"/>
      <c r="C303" s="79"/>
      <c r="D303" s="79"/>
      <c r="E303" s="75"/>
      <c r="F303" s="79"/>
      <c r="G303" s="79"/>
      <c r="H303" s="79"/>
      <c r="I303" s="79"/>
      <c r="J303" s="79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="1" customFormat="1" ht="15.75" customHeight="1" spans="1:27">
      <c r="A304" s="79"/>
      <c r="B304" s="79"/>
      <c r="C304" s="79"/>
      <c r="D304" s="79"/>
      <c r="E304" s="75"/>
      <c r="F304" s="79"/>
      <c r="G304" s="79"/>
      <c r="H304" s="79"/>
      <c r="I304" s="79"/>
      <c r="J304" s="79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="1" customFormat="1" ht="15.75" customHeight="1" spans="1:27">
      <c r="A305" s="79"/>
      <c r="B305" s="79"/>
      <c r="C305" s="79"/>
      <c r="D305" s="79"/>
      <c r="E305" s="75"/>
      <c r="F305" s="79"/>
      <c r="G305" s="79"/>
      <c r="H305" s="79"/>
      <c r="I305" s="79"/>
      <c r="J305" s="79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</row>
    <row r="306" s="1" customFormat="1" ht="15.75" customHeight="1" spans="1:27">
      <c r="A306" s="79"/>
      <c r="B306" s="79"/>
      <c r="C306" s="79"/>
      <c r="D306" s="79"/>
      <c r="E306" s="75"/>
      <c r="F306" s="79"/>
      <c r="G306" s="79"/>
      <c r="H306" s="79"/>
      <c r="I306" s="79"/>
      <c r="J306" s="79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="1" customFormat="1" ht="15.75" customHeight="1" spans="1:27">
      <c r="A307" s="79"/>
      <c r="B307" s="79"/>
      <c r="C307" s="79"/>
      <c r="D307" s="79"/>
      <c r="E307" s="75"/>
      <c r="F307" s="79"/>
      <c r="G307" s="79"/>
      <c r="H307" s="79"/>
      <c r="I307" s="79"/>
      <c r="J307" s="79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="1" customFormat="1" ht="15.75" customHeight="1" spans="1:27">
      <c r="A308" s="79"/>
      <c r="B308" s="79"/>
      <c r="C308" s="79"/>
      <c r="D308" s="79"/>
      <c r="E308" s="75"/>
      <c r="F308" s="79"/>
      <c r="G308" s="79"/>
      <c r="H308" s="79"/>
      <c r="I308" s="79"/>
      <c r="J308" s="79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="1" customFormat="1" ht="15.75" customHeight="1" spans="1:27">
      <c r="A309" s="79"/>
      <c r="B309" s="79"/>
      <c r="C309" s="79"/>
      <c r="D309" s="79"/>
      <c r="E309" s="75"/>
      <c r="F309" s="79"/>
      <c r="G309" s="79"/>
      <c r="H309" s="79"/>
      <c r="I309" s="79"/>
      <c r="J309" s="79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="1" customFormat="1" ht="15.75" customHeight="1" spans="1:27">
      <c r="A310" s="79"/>
      <c r="B310" s="79"/>
      <c r="C310" s="79"/>
      <c r="D310" s="79"/>
      <c r="E310" s="75"/>
      <c r="F310" s="79"/>
      <c r="G310" s="79"/>
      <c r="H310" s="79"/>
      <c r="I310" s="79"/>
      <c r="J310" s="79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="1" customFormat="1" ht="15.75" customHeight="1" spans="1:27">
      <c r="A311" s="79"/>
      <c r="B311" s="79"/>
      <c r="C311" s="79"/>
      <c r="D311" s="79"/>
      <c r="E311" s="75"/>
      <c r="F311" s="79"/>
      <c r="G311" s="79"/>
      <c r="H311" s="79"/>
      <c r="I311" s="79"/>
      <c r="J311" s="79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="1" customFormat="1" ht="15.75" customHeight="1" spans="1:27">
      <c r="A312" s="79"/>
      <c r="B312" s="79"/>
      <c r="C312" s="79"/>
      <c r="D312" s="79"/>
      <c r="E312" s="75"/>
      <c r="F312" s="79"/>
      <c r="G312" s="79"/>
      <c r="H312" s="79"/>
      <c r="I312" s="79"/>
      <c r="J312" s="79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="1" customFormat="1" ht="15.75" customHeight="1" spans="1:27">
      <c r="A313" s="79"/>
      <c r="B313" s="79"/>
      <c r="C313" s="79"/>
      <c r="D313" s="79"/>
      <c r="E313" s="75"/>
      <c r="F313" s="79"/>
      <c r="G313" s="79"/>
      <c r="H313" s="79"/>
      <c r="I313" s="79"/>
      <c r="J313" s="79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="1" customFormat="1" ht="15.75" customHeight="1" spans="1:27">
      <c r="A314" s="79"/>
      <c r="B314" s="79"/>
      <c r="C314" s="79"/>
      <c r="D314" s="79"/>
      <c r="E314" s="75"/>
      <c r="F314" s="79"/>
      <c r="G314" s="79"/>
      <c r="H314" s="79"/>
      <c r="I314" s="79"/>
      <c r="J314" s="79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="1" customFormat="1" ht="15.75" customHeight="1" spans="1:27">
      <c r="A315" s="79"/>
      <c r="B315" s="79"/>
      <c r="C315" s="79"/>
      <c r="D315" s="79"/>
      <c r="E315" s="75"/>
      <c r="F315" s="79"/>
      <c r="G315" s="79"/>
      <c r="H315" s="79"/>
      <c r="I315" s="79"/>
      <c r="J315" s="79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="1" customFormat="1" ht="15.75" customHeight="1" spans="1:27">
      <c r="A316" s="79"/>
      <c r="B316" s="79"/>
      <c r="C316" s="79"/>
      <c r="D316" s="79"/>
      <c r="E316" s="75"/>
      <c r="F316" s="79"/>
      <c r="G316" s="79"/>
      <c r="H316" s="79"/>
      <c r="I316" s="79"/>
      <c r="J316" s="79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="1" customFormat="1" ht="15.75" customHeight="1" spans="1:27">
      <c r="A317" s="79"/>
      <c r="B317" s="79"/>
      <c r="C317" s="79"/>
      <c r="D317" s="79"/>
      <c r="E317" s="75"/>
      <c r="F317" s="79"/>
      <c r="G317" s="79"/>
      <c r="H317" s="79"/>
      <c r="I317" s="79"/>
      <c r="J317" s="79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="1" customFormat="1" ht="15.75" customHeight="1" spans="1:27">
      <c r="A318" s="79"/>
      <c r="B318" s="79"/>
      <c r="C318" s="79"/>
      <c r="D318" s="79"/>
      <c r="E318" s="75"/>
      <c r="F318" s="79"/>
      <c r="G318" s="79"/>
      <c r="H318" s="79"/>
      <c r="I318" s="79"/>
      <c r="J318" s="79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</row>
    <row r="319" s="1" customFormat="1" ht="15.75" customHeight="1" spans="1:27">
      <c r="A319" s="79"/>
      <c r="B319" s="79"/>
      <c r="C319" s="79"/>
      <c r="D319" s="79"/>
      <c r="E319" s="75"/>
      <c r="F319" s="79"/>
      <c r="G319" s="79"/>
      <c r="H319" s="79"/>
      <c r="I319" s="79"/>
      <c r="J319" s="79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="1" customFormat="1" ht="15.75" customHeight="1" spans="1:27">
      <c r="A320" s="79"/>
      <c r="B320" s="79"/>
      <c r="C320" s="79"/>
      <c r="D320" s="79"/>
      <c r="E320" s="75"/>
      <c r="F320" s="79"/>
      <c r="G320" s="79"/>
      <c r="H320" s="79"/>
      <c r="I320" s="79"/>
      <c r="J320" s="79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="1" customFormat="1" ht="15.75" customHeight="1" spans="1:27">
      <c r="A321" s="79"/>
      <c r="B321" s="79"/>
      <c r="C321" s="79"/>
      <c r="D321" s="79"/>
      <c r="E321" s="75"/>
      <c r="F321" s="79"/>
      <c r="G321" s="79"/>
      <c r="H321" s="79"/>
      <c r="I321" s="79"/>
      <c r="J321" s="79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="1" customFormat="1" ht="15.75" customHeight="1" spans="1:27">
      <c r="A322" s="79"/>
      <c r="B322" s="79"/>
      <c r="C322" s="79"/>
      <c r="D322" s="79"/>
      <c r="E322" s="75"/>
      <c r="F322" s="79"/>
      <c r="G322" s="79"/>
      <c r="H322" s="79"/>
      <c r="I322" s="79"/>
      <c r="J322" s="79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="1" customFormat="1" ht="15.75" customHeight="1" spans="1:27">
      <c r="A323" s="79"/>
      <c r="B323" s="79"/>
      <c r="C323" s="79"/>
      <c r="D323" s="79"/>
      <c r="E323" s="75"/>
      <c r="F323" s="79"/>
      <c r="G323" s="79"/>
      <c r="H323" s="79"/>
      <c r="I323" s="79"/>
      <c r="J323" s="79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="1" customFormat="1" ht="15.75" customHeight="1" spans="1:27">
      <c r="A324" s="79"/>
      <c r="B324" s="79"/>
      <c r="C324" s="79"/>
      <c r="D324" s="79"/>
      <c r="E324" s="75"/>
      <c r="F324" s="79"/>
      <c r="G324" s="79"/>
      <c r="H324" s="79"/>
      <c r="I324" s="79"/>
      <c r="J324" s="79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="1" customFormat="1" ht="15.75" customHeight="1" spans="1:27">
      <c r="A325" s="79"/>
      <c r="B325" s="79"/>
      <c r="C325" s="79"/>
      <c r="D325" s="79"/>
      <c r="E325" s="75"/>
      <c r="F325" s="79"/>
      <c r="G325" s="79"/>
      <c r="H325" s="79"/>
      <c r="I325" s="79"/>
      <c r="J325" s="79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="1" customFormat="1" ht="15.75" customHeight="1" spans="1:27">
      <c r="A326" s="79"/>
      <c r="B326" s="79"/>
      <c r="C326" s="79"/>
      <c r="D326" s="79"/>
      <c r="E326" s="75"/>
      <c r="F326" s="79"/>
      <c r="G326" s="79"/>
      <c r="H326" s="79"/>
      <c r="I326" s="79"/>
      <c r="J326" s="79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="1" customFormat="1" ht="15.75" customHeight="1" spans="1:27">
      <c r="A327" s="79"/>
      <c r="B327" s="79"/>
      <c r="C327" s="79"/>
      <c r="D327" s="79"/>
      <c r="E327" s="75"/>
      <c r="F327" s="79"/>
      <c r="G327" s="79"/>
      <c r="H327" s="79"/>
      <c r="I327" s="79"/>
      <c r="J327" s="79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="1" customFormat="1" ht="15.75" customHeight="1" spans="1:27">
      <c r="A328" s="79"/>
      <c r="B328" s="79"/>
      <c r="C328" s="79"/>
      <c r="D328" s="79"/>
      <c r="E328" s="75"/>
      <c r="F328" s="79"/>
      <c r="G328" s="79"/>
      <c r="H328" s="79"/>
      <c r="I328" s="79"/>
      <c r="J328" s="79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="1" customFormat="1" ht="15.75" customHeight="1" spans="1:27">
      <c r="A329" s="79"/>
      <c r="B329" s="79"/>
      <c r="C329" s="79"/>
      <c r="D329" s="79"/>
      <c r="E329" s="75"/>
      <c r="F329" s="79"/>
      <c r="G329" s="79"/>
      <c r="H329" s="79"/>
      <c r="I329" s="79"/>
      <c r="J329" s="79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="1" customFormat="1" ht="15.75" customHeight="1" spans="1:27">
      <c r="A330" s="79"/>
      <c r="B330" s="79"/>
      <c r="C330" s="79"/>
      <c r="D330" s="79"/>
      <c r="E330" s="75"/>
      <c r="F330" s="79"/>
      <c r="G330" s="79"/>
      <c r="H330" s="79"/>
      <c r="I330" s="79"/>
      <c r="J330" s="79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="1" customFormat="1" ht="15.75" customHeight="1" spans="1:27">
      <c r="A331" s="79"/>
      <c r="B331" s="79"/>
      <c r="C331" s="79"/>
      <c r="D331" s="79"/>
      <c r="E331" s="75"/>
      <c r="F331" s="79"/>
      <c r="G331" s="79"/>
      <c r="H331" s="79"/>
      <c r="I331" s="79"/>
      <c r="J331" s="79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</row>
    <row r="332" s="1" customFormat="1" ht="15.75" customHeight="1" spans="1:27">
      <c r="A332" s="79"/>
      <c r="B332" s="79"/>
      <c r="C332" s="79"/>
      <c r="D332" s="79"/>
      <c r="E332" s="75"/>
      <c r="F332" s="79"/>
      <c r="G332" s="79"/>
      <c r="H332" s="79"/>
      <c r="I332" s="79"/>
      <c r="J332" s="79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="1" customFormat="1" ht="15.75" customHeight="1" spans="1:27">
      <c r="A333" s="79"/>
      <c r="B333" s="79"/>
      <c r="C333" s="79"/>
      <c r="D333" s="79"/>
      <c r="E333" s="75"/>
      <c r="F333" s="79"/>
      <c r="G333" s="79"/>
      <c r="H333" s="79"/>
      <c r="I333" s="79"/>
      <c r="J333" s="79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="1" customFormat="1" ht="15.75" customHeight="1" spans="1:27">
      <c r="A334" s="79"/>
      <c r="B334" s="79"/>
      <c r="C334" s="79"/>
      <c r="D334" s="79"/>
      <c r="E334" s="75"/>
      <c r="F334" s="79"/>
      <c r="G334" s="79"/>
      <c r="H334" s="79"/>
      <c r="I334" s="79"/>
      <c r="J334" s="79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="1" customFormat="1" ht="15.75" customHeight="1" spans="1:27">
      <c r="A335" s="79"/>
      <c r="B335" s="79"/>
      <c r="C335" s="79"/>
      <c r="D335" s="79"/>
      <c r="E335" s="75"/>
      <c r="F335" s="79"/>
      <c r="G335" s="79"/>
      <c r="H335" s="79"/>
      <c r="I335" s="79"/>
      <c r="J335" s="79"/>
      <c r="K335" s="56"/>
      <c r="L335" s="79"/>
      <c r="M335" s="79"/>
      <c r="N335" s="79"/>
      <c r="O335" s="79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="1" customFormat="1" ht="15.75" customHeight="1" spans="1:27">
      <c r="A336" s="79"/>
      <c r="B336" s="79"/>
      <c r="C336" s="79"/>
      <c r="D336" s="79"/>
      <c r="E336" s="75"/>
      <c r="F336" s="79"/>
      <c r="G336" s="79"/>
      <c r="H336" s="79"/>
      <c r="I336" s="79"/>
      <c r="J336" s="79"/>
      <c r="K336" s="56"/>
      <c r="L336" s="79"/>
      <c r="M336" s="79"/>
      <c r="N336" s="79"/>
      <c r="O336" s="79"/>
      <c r="P336" s="79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="1" customFormat="1" ht="15.75" customHeight="1" spans="1:27">
      <c r="A337" s="79"/>
      <c r="B337" s="79"/>
      <c r="C337" s="79"/>
      <c r="D337" s="79"/>
      <c r="E337" s="75"/>
      <c r="F337" s="79"/>
      <c r="G337" s="79"/>
      <c r="H337" s="79"/>
      <c r="I337" s="79"/>
      <c r="J337" s="79"/>
      <c r="K337" s="56"/>
      <c r="L337" s="79"/>
      <c r="M337" s="79"/>
      <c r="N337" s="79"/>
      <c r="O337" s="79"/>
      <c r="P337" s="79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="1" customFormat="1" ht="15.75" customHeight="1" spans="1:27">
      <c r="A338" s="79"/>
      <c r="B338" s="79"/>
      <c r="C338" s="79"/>
      <c r="D338" s="79"/>
      <c r="E338" s="75"/>
      <c r="F338" s="79"/>
      <c r="G338" s="79"/>
      <c r="H338" s="79"/>
      <c r="I338" s="79"/>
      <c r="J338" s="79"/>
      <c r="K338" s="56"/>
      <c r="L338" s="79"/>
      <c r="M338" s="79"/>
      <c r="N338" s="79"/>
      <c r="O338" s="79"/>
      <c r="P338" s="79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="1" customFormat="1" ht="15.75" customHeight="1" spans="1:27">
      <c r="A339" s="79"/>
      <c r="B339" s="79"/>
      <c r="C339" s="79"/>
      <c r="D339" s="79"/>
      <c r="E339" s="75"/>
      <c r="F339" s="79"/>
      <c r="G339" s="79"/>
      <c r="H339" s="79"/>
      <c r="I339" s="79"/>
      <c r="J339" s="79"/>
      <c r="K339" s="56"/>
      <c r="L339" s="79"/>
      <c r="M339" s="79"/>
      <c r="N339" s="79"/>
      <c r="O339" s="79"/>
      <c r="P339" s="79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="1" customFormat="1" ht="15.75" customHeight="1" spans="1:27">
      <c r="A340" s="79"/>
      <c r="B340" s="79"/>
      <c r="C340" s="79"/>
      <c r="D340" s="79"/>
      <c r="E340" s="75"/>
      <c r="F340" s="79"/>
      <c r="G340" s="79"/>
      <c r="H340" s="79"/>
      <c r="I340" s="79"/>
      <c r="J340" s="79"/>
      <c r="K340" s="56"/>
      <c r="L340" s="79"/>
      <c r="M340" s="79"/>
      <c r="N340" s="79"/>
      <c r="O340" s="79"/>
      <c r="P340" s="79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="1" customFormat="1" ht="15.75" customHeight="1" spans="1:27">
      <c r="A341" s="79"/>
      <c r="B341" s="79"/>
      <c r="C341" s="79"/>
      <c r="D341" s="79"/>
      <c r="E341" s="75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="1" customFormat="1" ht="15.75" customHeight="1" spans="1:27">
      <c r="A342" s="79"/>
      <c r="B342" s="79"/>
      <c r="C342" s="79"/>
      <c r="D342" s="79"/>
      <c r="E342" s="75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="1" customFormat="1" ht="15.75" customHeight="1" spans="1:27">
      <c r="A343" s="79"/>
      <c r="B343" s="79"/>
      <c r="C343" s="79"/>
      <c r="D343" s="79"/>
      <c r="E343" s="75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="1" customFormat="1" ht="15.75" customHeight="1" spans="1:27">
      <c r="A344" s="79"/>
      <c r="B344" s="79"/>
      <c r="C344" s="79"/>
      <c r="D344" s="79"/>
      <c r="E344" s="75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</row>
    <row r="345" s="1" customFormat="1" ht="15.75" customHeight="1" spans="1:27">
      <c r="A345" s="79"/>
      <c r="B345" s="79"/>
      <c r="C345" s="79"/>
      <c r="D345" s="79"/>
      <c r="E345" s="75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="1" customFormat="1" ht="15.75" customHeight="1" spans="1:27">
      <c r="A346" s="79"/>
      <c r="B346" s="79"/>
      <c r="C346" s="79"/>
      <c r="D346" s="79"/>
      <c r="E346" s="75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="1" customFormat="1" ht="15.75" customHeight="1" spans="1:27">
      <c r="A347" s="79"/>
      <c r="B347" s="79"/>
      <c r="C347" s="79"/>
      <c r="D347" s="79"/>
      <c r="E347" s="75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="1" customFormat="1" ht="15.75" customHeight="1" spans="1:27">
      <c r="A348" s="79"/>
      <c r="B348" s="79"/>
      <c r="C348" s="79"/>
      <c r="D348" s="79"/>
      <c r="E348" s="75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="1" customFormat="1" ht="15.75" customHeight="1" spans="1:27">
      <c r="A349" s="79"/>
      <c r="B349" s="79"/>
      <c r="C349" s="79"/>
      <c r="D349" s="79"/>
      <c r="E349" s="75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="1" customFormat="1" ht="15.75" customHeight="1" spans="1:27">
      <c r="A350" s="79"/>
      <c r="B350" s="79"/>
      <c r="C350" s="79"/>
      <c r="D350" s="79"/>
      <c r="E350" s="75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="1" customFormat="1" ht="15.75" customHeight="1" spans="1:27">
      <c r="A351" s="79"/>
      <c r="B351" s="79"/>
      <c r="C351" s="79"/>
      <c r="D351" s="79"/>
      <c r="E351" s="75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="1" customFormat="1" ht="15.75" customHeight="1" spans="1:27">
      <c r="A352" s="79"/>
      <c r="B352" s="79"/>
      <c r="C352" s="79"/>
      <c r="D352" s="79"/>
      <c r="E352" s="75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="1" customFormat="1" ht="15.75" customHeight="1" spans="1:27">
      <c r="A353" s="79"/>
      <c r="B353" s="79"/>
      <c r="C353" s="79"/>
      <c r="D353" s="79"/>
      <c r="E353" s="75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="1" customFormat="1" ht="15.75" customHeight="1" spans="1:27">
      <c r="A354" s="79"/>
      <c r="B354" s="79"/>
      <c r="C354" s="79"/>
      <c r="D354" s="79"/>
      <c r="E354" s="75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="1" customFormat="1" ht="15.75" customHeight="1" spans="1:27">
      <c r="A355" s="79"/>
      <c r="B355" s="79"/>
      <c r="C355" s="79"/>
      <c r="D355" s="79"/>
      <c r="E355" s="75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="1" customFormat="1" ht="15.75" customHeight="1" spans="1:27">
      <c r="A356" s="79"/>
      <c r="B356" s="79"/>
      <c r="C356" s="79"/>
      <c r="D356" s="79"/>
      <c r="E356" s="75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="1" customFormat="1" ht="15.75" customHeight="1" spans="1:27">
      <c r="A357" s="79"/>
      <c r="B357" s="79"/>
      <c r="C357" s="79"/>
      <c r="D357" s="79"/>
      <c r="E357" s="75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</row>
    <row r="358" s="1" customFormat="1" ht="15.75" customHeight="1" spans="1:27">
      <c r="A358" s="79"/>
      <c r="B358" s="79"/>
      <c r="C358" s="79"/>
      <c r="D358" s="79"/>
      <c r="E358" s="75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="1" customFormat="1" ht="15.75" customHeight="1" spans="1:27">
      <c r="A359" s="79"/>
      <c r="B359" s="79"/>
      <c r="C359" s="79"/>
      <c r="D359" s="79"/>
      <c r="E359" s="75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="1" customFormat="1" ht="15.75" customHeight="1" spans="1:27">
      <c r="A360" s="79"/>
      <c r="B360" s="79"/>
      <c r="C360" s="79"/>
      <c r="D360" s="79"/>
      <c r="E360" s="75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="1" customFormat="1" ht="15.75" customHeight="1" spans="1:27">
      <c r="A361" s="79"/>
      <c r="B361" s="79"/>
      <c r="C361" s="79"/>
      <c r="D361" s="79"/>
      <c r="E361" s="75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="1" customFormat="1" ht="15.75" customHeight="1" spans="1:27">
      <c r="A362" s="79"/>
      <c r="B362" s="79"/>
      <c r="C362" s="79"/>
      <c r="D362" s="79"/>
      <c r="E362" s="75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="1" customFormat="1" ht="15.75" customHeight="1" spans="1:27">
      <c r="A363" s="79"/>
      <c r="B363" s="79"/>
      <c r="C363" s="79"/>
      <c r="D363" s="79"/>
      <c r="E363" s="75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="1" customFormat="1" ht="15.75" customHeight="1" spans="1:27">
      <c r="A364" s="79"/>
      <c r="B364" s="79"/>
      <c r="C364" s="79"/>
      <c r="D364" s="79"/>
      <c r="E364" s="75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="1" customFormat="1" ht="15.75" customHeight="1" spans="1:27">
      <c r="A365" s="79"/>
      <c r="B365" s="79"/>
      <c r="C365" s="79"/>
      <c r="D365" s="79"/>
      <c r="E365" s="75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="1" customFormat="1" ht="15.75" customHeight="1" spans="1:27">
      <c r="A366" s="79"/>
      <c r="B366" s="79"/>
      <c r="C366" s="79"/>
      <c r="D366" s="79"/>
      <c r="E366" s="75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="1" customFormat="1" ht="15.75" customHeight="1" spans="1:27">
      <c r="A367" s="79"/>
      <c r="B367" s="79"/>
      <c r="C367" s="79"/>
      <c r="D367" s="79"/>
      <c r="E367" s="75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="1" customFormat="1" ht="15.75" customHeight="1" spans="1:27">
      <c r="A368" s="79"/>
      <c r="B368" s="79"/>
      <c r="C368" s="79"/>
      <c r="D368" s="79"/>
      <c r="E368" s="75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="1" customFormat="1" ht="15.75" customHeight="1" spans="1:27">
      <c r="A369" s="79"/>
      <c r="B369" s="79"/>
      <c r="C369" s="79"/>
      <c r="D369" s="79"/>
      <c r="E369" s="75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="1" customFormat="1" ht="15.75" customHeight="1" spans="1:27">
      <c r="A370" s="79"/>
      <c r="B370" s="79"/>
      <c r="C370" s="79"/>
      <c r="D370" s="79"/>
      <c r="E370" s="75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</row>
    <row r="371" s="1" customFormat="1" ht="15.75" customHeight="1" spans="1:27">
      <c r="A371" s="79"/>
      <c r="B371" s="79"/>
      <c r="C371" s="79"/>
      <c r="D371" s="79"/>
      <c r="E371" s="75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</row>
    <row r="372" s="1" customFormat="1" ht="15.75" customHeight="1" spans="1:27">
      <c r="A372" s="79"/>
      <c r="B372" s="79"/>
      <c r="C372" s="79"/>
      <c r="D372" s="79"/>
      <c r="E372" s="75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</row>
    <row r="373" s="1" customFormat="1" ht="15.75" customHeight="1" spans="1:27">
      <c r="A373" s="79"/>
      <c r="B373" s="79"/>
      <c r="C373" s="79"/>
      <c r="D373" s="79"/>
      <c r="E373" s="75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</row>
    <row r="374" s="1" customFormat="1" ht="15.75" customHeight="1" spans="1:27">
      <c r="A374" s="79"/>
      <c r="B374" s="79"/>
      <c r="C374" s="79"/>
      <c r="D374" s="79"/>
      <c r="E374" s="75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</row>
    <row r="375" s="1" customFormat="1" ht="15.75" customHeight="1" spans="1:27">
      <c r="A375" s="79"/>
      <c r="B375" s="79"/>
      <c r="C375" s="79"/>
      <c r="D375" s="79"/>
      <c r="E375" s="75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</row>
    <row r="376" s="1" customFormat="1" ht="15.75" customHeight="1" spans="1:27">
      <c r="A376" s="79"/>
      <c r="B376" s="79"/>
      <c r="C376" s="79"/>
      <c r="D376" s="79"/>
      <c r="E376" s="75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</row>
    <row r="377" s="1" customFormat="1" ht="15.75" customHeight="1" spans="1:27">
      <c r="A377" s="79"/>
      <c r="B377" s="79"/>
      <c r="C377" s="79"/>
      <c r="D377" s="79"/>
      <c r="E377" s="75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</row>
    <row r="378" s="1" customFormat="1" ht="15.75" customHeight="1" spans="1:27">
      <c r="A378" s="79"/>
      <c r="B378" s="79"/>
      <c r="C378" s="79"/>
      <c r="D378" s="79"/>
      <c r="E378" s="75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</row>
    <row r="379" s="1" customFormat="1" ht="15.75" customHeight="1" spans="1:27">
      <c r="A379" s="79"/>
      <c r="B379" s="79"/>
      <c r="C379" s="79"/>
      <c r="D379" s="79"/>
      <c r="E379" s="75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</row>
    <row r="380" s="1" customFormat="1" ht="15.75" customHeight="1" spans="1:27">
      <c r="A380" s="79"/>
      <c r="B380" s="79"/>
      <c r="C380" s="79"/>
      <c r="D380" s="79"/>
      <c r="E380" s="75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</row>
    <row r="381" s="1" customFormat="1" ht="15.75" customHeight="1" spans="1:27">
      <c r="A381" s="79"/>
      <c r="B381" s="79"/>
      <c r="C381" s="79"/>
      <c r="D381" s="79"/>
      <c r="E381" s="75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</row>
    <row r="382" s="1" customFormat="1" ht="15.75" customHeight="1" spans="1:27">
      <c r="A382" s="79"/>
      <c r="B382" s="79"/>
      <c r="C382" s="79"/>
      <c r="D382" s="79"/>
      <c r="E382" s="75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</row>
    <row r="383" s="1" customFormat="1" ht="15.75" customHeight="1" spans="1:27">
      <c r="A383" s="79"/>
      <c r="B383" s="79"/>
      <c r="C383" s="79"/>
      <c r="D383" s="79"/>
      <c r="E383" s="75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</row>
    <row r="384" s="1" customFormat="1" ht="15.75" customHeight="1" spans="1:27">
      <c r="A384" s="79"/>
      <c r="B384" s="79"/>
      <c r="C384" s="79"/>
      <c r="D384" s="79"/>
      <c r="E384" s="75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</row>
    <row r="385" s="1" customFormat="1" ht="15.75" customHeight="1" spans="1:27">
      <c r="A385" s="79"/>
      <c r="B385" s="79"/>
      <c r="C385" s="79"/>
      <c r="D385" s="79"/>
      <c r="E385" s="75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</row>
    <row r="386" s="1" customFormat="1" ht="15.75" customHeight="1" spans="1:27">
      <c r="A386" s="79"/>
      <c r="B386" s="79"/>
      <c r="C386" s="79"/>
      <c r="D386" s="79"/>
      <c r="E386" s="75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</row>
    <row r="387" s="1" customFormat="1" ht="15.75" customHeight="1" spans="1:27">
      <c r="A387" s="79"/>
      <c r="B387" s="79"/>
      <c r="C387" s="79"/>
      <c r="D387" s="79"/>
      <c r="E387" s="75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</row>
    <row r="388" s="1" customFormat="1" ht="15.75" customHeight="1" spans="1:27">
      <c r="A388" s="79"/>
      <c r="B388" s="79"/>
      <c r="C388" s="79"/>
      <c r="D388" s="79"/>
      <c r="E388" s="75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</row>
    <row r="389" s="1" customFormat="1" ht="15.75" customHeight="1" spans="1:27">
      <c r="A389" s="79"/>
      <c r="B389" s="79"/>
      <c r="C389" s="79"/>
      <c r="D389" s="79"/>
      <c r="E389" s="75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</row>
    <row r="390" s="1" customFormat="1" ht="15.75" customHeight="1" spans="1:27">
      <c r="A390" s="79"/>
      <c r="B390" s="79"/>
      <c r="C390" s="79"/>
      <c r="D390" s="79"/>
      <c r="E390" s="75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</row>
    <row r="391" s="1" customFormat="1" ht="15.75" customHeight="1" spans="1:27">
      <c r="A391" s="79"/>
      <c r="B391" s="79"/>
      <c r="C391" s="79"/>
      <c r="D391" s="79"/>
      <c r="E391" s="75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</row>
    <row r="392" s="1" customFormat="1" ht="15.75" customHeight="1" spans="1:27">
      <c r="A392" s="79"/>
      <c r="B392" s="79"/>
      <c r="C392" s="79"/>
      <c r="D392" s="79"/>
      <c r="E392" s="75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</row>
    <row r="393" s="1" customFormat="1" ht="15.75" customHeight="1" spans="1:27">
      <c r="A393" s="79"/>
      <c r="B393" s="79"/>
      <c r="C393" s="79"/>
      <c r="D393" s="79"/>
      <c r="E393" s="75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</row>
    <row r="394" s="1" customFormat="1" ht="15.75" customHeight="1" spans="1:27">
      <c r="A394" s="79"/>
      <c r="B394" s="79"/>
      <c r="C394" s="79"/>
      <c r="D394" s="79"/>
      <c r="E394" s="75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</row>
    <row r="395" s="1" customFormat="1" ht="15.75" customHeight="1" spans="1:27">
      <c r="A395" s="79"/>
      <c r="B395" s="79"/>
      <c r="C395" s="79"/>
      <c r="D395" s="79"/>
      <c r="E395" s="75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</row>
    <row r="396" s="1" customFormat="1" ht="15.75" customHeight="1" spans="1:27">
      <c r="A396" s="79"/>
      <c r="B396" s="79"/>
      <c r="C396" s="79"/>
      <c r="D396" s="79"/>
      <c r="E396" s="75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</row>
    <row r="397" s="1" customFormat="1" ht="15.75" customHeight="1" spans="1:27">
      <c r="A397" s="79"/>
      <c r="B397" s="79"/>
      <c r="C397" s="79"/>
      <c r="D397" s="79"/>
      <c r="E397" s="75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</row>
    <row r="398" s="1" customFormat="1" ht="15.75" customHeight="1" spans="1:27">
      <c r="A398" s="79"/>
      <c r="B398" s="79"/>
      <c r="C398" s="79"/>
      <c r="D398" s="79"/>
      <c r="E398" s="75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</row>
    <row r="399" s="1" customFormat="1" ht="15.75" customHeight="1" spans="1:27">
      <c r="A399" s="79"/>
      <c r="B399" s="79"/>
      <c r="C399" s="79"/>
      <c r="D399" s="79"/>
      <c r="E399" s="75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</row>
    <row r="400" s="1" customFormat="1" ht="15.75" customHeight="1" spans="1:27">
      <c r="A400" s="79"/>
      <c r="B400" s="79"/>
      <c r="C400" s="79"/>
      <c r="D400" s="79"/>
      <c r="E400" s="75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</row>
    <row r="401" s="1" customFormat="1" ht="15.75" customHeight="1" spans="1:27">
      <c r="A401" s="79"/>
      <c r="B401" s="79"/>
      <c r="C401" s="79"/>
      <c r="D401" s="79"/>
      <c r="E401" s="75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</row>
    <row r="402" s="1" customFormat="1" ht="15.75" customHeight="1" spans="1:27">
      <c r="A402" s="79"/>
      <c r="B402" s="79"/>
      <c r="C402" s="79"/>
      <c r="D402" s="79"/>
      <c r="E402" s="75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</row>
    <row r="403" s="1" customFormat="1" ht="15.75" customHeight="1" spans="1:27">
      <c r="A403" s="79"/>
      <c r="B403" s="79"/>
      <c r="C403" s="79"/>
      <c r="D403" s="79"/>
      <c r="E403" s="75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</row>
    <row r="404" s="1" customFormat="1" ht="15.75" customHeight="1" spans="1:27">
      <c r="A404" s="79"/>
      <c r="B404" s="79"/>
      <c r="C404" s="79"/>
      <c r="D404" s="79"/>
      <c r="E404" s="75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</row>
    <row r="405" s="1" customFormat="1" ht="15.75" customHeight="1" spans="1:27">
      <c r="A405" s="79"/>
      <c r="B405" s="79"/>
      <c r="C405" s="79"/>
      <c r="D405" s="79"/>
      <c r="E405" s="75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</row>
    <row r="406" s="1" customFormat="1" ht="15.75" customHeight="1" spans="1:27">
      <c r="A406" s="79"/>
      <c r="B406" s="79"/>
      <c r="C406" s="79"/>
      <c r="D406" s="79"/>
      <c r="E406" s="75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</row>
    <row r="407" s="1" customFormat="1" ht="15.75" customHeight="1" spans="1:27">
      <c r="A407" s="79"/>
      <c r="B407" s="79"/>
      <c r="C407" s="79"/>
      <c r="D407" s="79"/>
      <c r="E407" s="75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</row>
    <row r="408" s="1" customFormat="1" ht="15.75" customHeight="1" spans="1:27">
      <c r="A408" s="79"/>
      <c r="B408" s="79"/>
      <c r="C408" s="79"/>
      <c r="D408" s="79"/>
      <c r="E408" s="75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</row>
    <row r="409" s="1" customFormat="1" ht="15.75" customHeight="1" spans="1:27">
      <c r="A409" s="79"/>
      <c r="B409" s="79"/>
      <c r="C409" s="79"/>
      <c r="D409" s="79"/>
      <c r="E409" s="75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</row>
    <row r="410" s="1" customFormat="1" ht="15.75" customHeight="1" spans="1:27">
      <c r="A410" s="79"/>
      <c r="B410" s="79"/>
      <c r="C410" s="79"/>
      <c r="D410" s="79"/>
      <c r="E410" s="75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</row>
    <row r="411" s="1" customFormat="1" ht="15.75" customHeight="1" spans="1:27">
      <c r="A411" s="79"/>
      <c r="B411" s="79"/>
      <c r="C411" s="79"/>
      <c r="D411" s="79"/>
      <c r="E411" s="75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</row>
    <row r="412" s="1" customFormat="1" ht="15.75" customHeight="1" spans="1:27">
      <c r="A412" s="79"/>
      <c r="B412" s="79"/>
      <c r="C412" s="79"/>
      <c r="D412" s="79"/>
      <c r="E412" s="75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</row>
    <row r="413" s="1" customFormat="1" ht="15.75" customHeight="1" spans="1:27">
      <c r="A413" s="79"/>
      <c r="B413" s="79"/>
      <c r="C413" s="79"/>
      <c r="D413" s="79"/>
      <c r="E413" s="75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</row>
    <row r="414" s="1" customFormat="1" ht="15.75" customHeight="1" spans="1:27">
      <c r="A414" s="79"/>
      <c r="B414" s="79"/>
      <c r="C414" s="79"/>
      <c r="D414" s="79"/>
      <c r="E414" s="75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</row>
    <row r="415" s="1" customFormat="1" ht="15.75" customHeight="1" spans="1:27">
      <c r="A415" s="79"/>
      <c r="B415" s="79"/>
      <c r="C415" s="79"/>
      <c r="D415" s="79"/>
      <c r="E415" s="75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</row>
    <row r="416" s="1" customFormat="1" ht="15.75" customHeight="1" spans="1:27">
      <c r="A416" s="79"/>
      <c r="B416" s="79"/>
      <c r="C416" s="79"/>
      <c r="D416" s="79"/>
      <c r="E416" s="75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</row>
    <row r="417" s="1" customFormat="1" ht="15.75" customHeight="1" spans="1:27">
      <c r="A417" s="79"/>
      <c r="B417" s="79"/>
      <c r="C417" s="79"/>
      <c r="D417" s="79"/>
      <c r="E417" s="75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</row>
    <row r="418" s="1" customFormat="1" ht="15.75" customHeight="1" spans="1:27">
      <c r="A418" s="79"/>
      <c r="B418" s="79"/>
      <c r="C418" s="79"/>
      <c r="D418" s="79"/>
      <c r="E418" s="75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</row>
    <row r="419" s="1" customFormat="1" ht="15.75" customHeight="1" spans="1:27">
      <c r="A419" s="79"/>
      <c r="B419" s="79"/>
      <c r="C419" s="79"/>
      <c r="D419" s="79"/>
      <c r="E419" s="75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</row>
    <row r="420" s="1" customFormat="1" ht="15.75" customHeight="1" spans="1:27">
      <c r="A420" s="79"/>
      <c r="B420" s="79"/>
      <c r="C420" s="79"/>
      <c r="D420" s="79"/>
      <c r="E420" s="75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</row>
    <row r="421" s="1" customFormat="1" ht="15.75" customHeight="1" spans="1:27">
      <c r="A421" s="79"/>
      <c r="B421" s="79"/>
      <c r="C421" s="79"/>
      <c r="D421" s="79"/>
      <c r="E421" s="75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</row>
    <row r="422" s="1" customFormat="1" ht="15.75" customHeight="1" spans="1:27">
      <c r="A422" s="79"/>
      <c r="B422" s="79"/>
      <c r="C422" s="79"/>
      <c r="D422" s="79"/>
      <c r="E422" s="75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</row>
    <row r="423" s="1" customFormat="1" ht="15.75" customHeight="1" spans="1:27">
      <c r="A423" s="79"/>
      <c r="B423" s="79"/>
      <c r="C423" s="79"/>
      <c r="D423" s="79"/>
      <c r="E423" s="75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</row>
    <row r="424" s="1" customFormat="1" ht="15.75" customHeight="1" spans="1:27">
      <c r="A424" s="79"/>
      <c r="B424" s="79"/>
      <c r="C424" s="79"/>
      <c r="D424" s="79"/>
      <c r="E424" s="75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</row>
    <row r="425" s="1" customFormat="1" ht="15.75" customHeight="1" spans="1:27">
      <c r="A425" s="79"/>
      <c r="B425" s="79"/>
      <c r="C425" s="79"/>
      <c r="D425" s="79"/>
      <c r="E425" s="75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</row>
    <row r="426" s="1" customFormat="1" ht="15.75" customHeight="1" spans="1:27">
      <c r="A426" s="79"/>
      <c r="B426" s="79"/>
      <c r="C426" s="79"/>
      <c r="D426" s="79"/>
      <c r="E426" s="75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</row>
    <row r="427" s="1" customFormat="1" ht="15.75" customHeight="1" spans="1:27">
      <c r="A427" s="79"/>
      <c r="B427" s="79"/>
      <c r="C427" s="79"/>
      <c r="D427" s="79"/>
      <c r="E427" s="75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</row>
    <row r="428" s="1" customFormat="1" ht="15.75" customHeight="1" spans="1:27">
      <c r="A428" s="79"/>
      <c r="B428" s="79"/>
      <c r="C428" s="79"/>
      <c r="D428" s="79"/>
      <c r="E428" s="75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</row>
    <row r="429" s="1" customFormat="1" ht="15.75" customHeight="1" spans="1:27">
      <c r="A429" s="79"/>
      <c r="B429" s="79"/>
      <c r="C429" s="79"/>
      <c r="D429" s="79"/>
      <c r="E429" s="75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</row>
    <row r="430" s="1" customFormat="1" ht="15.75" customHeight="1" spans="1:27">
      <c r="A430" s="79"/>
      <c r="B430" s="79"/>
      <c r="C430" s="79"/>
      <c r="D430" s="79"/>
      <c r="E430" s="75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</row>
    <row r="431" s="1" customFormat="1" ht="15.75" customHeight="1" spans="1:27">
      <c r="A431" s="79"/>
      <c r="B431" s="79"/>
      <c r="C431" s="79"/>
      <c r="D431" s="79"/>
      <c r="E431" s="75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</row>
    <row r="432" s="1" customFormat="1" ht="15.75" customHeight="1" spans="1:27">
      <c r="A432" s="79"/>
      <c r="B432" s="79"/>
      <c r="C432" s="79"/>
      <c r="D432" s="79"/>
      <c r="E432" s="75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</row>
    <row r="433" s="1" customFormat="1" ht="15.75" customHeight="1" spans="1:27">
      <c r="A433" s="79"/>
      <c r="B433" s="79"/>
      <c r="C433" s="79"/>
      <c r="D433" s="79"/>
      <c r="E433" s="75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</row>
    <row r="434" s="1" customFormat="1" ht="15.75" customHeight="1" spans="1:27">
      <c r="A434" s="79"/>
      <c r="B434" s="79"/>
      <c r="C434" s="79"/>
      <c r="D434" s="79"/>
      <c r="E434" s="75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</row>
    <row r="435" s="1" customFormat="1" ht="15.75" customHeight="1" spans="1:27">
      <c r="A435" s="79"/>
      <c r="B435" s="79"/>
      <c r="C435" s="79"/>
      <c r="D435" s="79"/>
      <c r="E435" s="75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</row>
    <row r="436" s="1" customFormat="1" ht="15.75" customHeight="1" spans="1:27">
      <c r="A436" s="79"/>
      <c r="B436" s="79"/>
      <c r="C436" s="79"/>
      <c r="D436" s="79"/>
      <c r="E436" s="75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</row>
    <row r="437" s="1" customFormat="1" ht="15.75" customHeight="1" spans="1:27">
      <c r="A437" s="79"/>
      <c r="B437" s="79"/>
      <c r="C437" s="79"/>
      <c r="D437" s="79"/>
      <c r="E437" s="75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</row>
    <row r="438" s="1" customFormat="1" ht="15.75" customHeight="1" spans="1:27">
      <c r="A438" s="79"/>
      <c r="B438" s="79"/>
      <c r="C438" s="79"/>
      <c r="D438" s="79"/>
      <c r="E438" s="75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</row>
    <row r="439" s="1" customFormat="1" ht="15.75" customHeight="1" spans="1:27">
      <c r="A439" s="79"/>
      <c r="B439" s="79"/>
      <c r="C439" s="79"/>
      <c r="D439" s="79"/>
      <c r="E439" s="75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</row>
    <row r="440" s="1" customFormat="1" ht="15.75" customHeight="1" spans="1:27">
      <c r="A440" s="79"/>
      <c r="B440" s="79"/>
      <c r="C440" s="79"/>
      <c r="D440" s="79"/>
      <c r="E440" s="75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</row>
    <row r="441" s="1" customFormat="1" ht="15.75" customHeight="1" spans="1:27">
      <c r="A441" s="79"/>
      <c r="B441" s="79"/>
      <c r="C441" s="79"/>
      <c r="D441" s="79"/>
      <c r="E441" s="75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</row>
    <row r="442" s="1" customFormat="1" ht="15.75" customHeight="1" spans="1:27">
      <c r="A442" s="79"/>
      <c r="B442" s="79"/>
      <c r="C442" s="79"/>
      <c r="D442" s="79"/>
      <c r="E442" s="75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</row>
    <row r="443" s="1" customFormat="1" ht="15.75" customHeight="1" spans="1:27">
      <c r="A443" s="79"/>
      <c r="B443" s="79"/>
      <c r="C443" s="79"/>
      <c r="D443" s="79"/>
      <c r="E443" s="75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</row>
    <row r="444" s="1" customFormat="1" ht="15.75" customHeight="1" spans="1:27">
      <c r="A444" s="79"/>
      <c r="B444" s="79"/>
      <c r="C444" s="79"/>
      <c r="D444" s="79"/>
      <c r="E444" s="75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</row>
    <row r="445" s="1" customFormat="1" ht="15.75" customHeight="1" spans="1:27">
      <c r="A445" s="79"/>
      <c r="B445" s="79"/>
      <c r="C445" s="79"/>
      <c r="D445" s="79"/>
      <c r="E445" s="75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</row>
    <row r="446" s="1" customFormat="1" ht="15.75" customHeight="1" spans="1:27">
      <c r="A446" s="79"/>
      <c r="B446" s="79"/>
      <c r="C446" s="79"/>
      <c r="D446" s="79"/>
      <c r="E446" s="75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</row>
    <row r="447" s="1" customFormat="1" ht="15.75" customHeight="1" spans="1:27">
      <c r="A447" s="79"/>
      <c r="B447" s="79"/>
      <c r="C447" s="79"/>
      <c r="D447" s="79"/>
      <c r="E447" s="75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</row>
    <row r="448" s="1" customFormat="1" ht="15.75" customHeight="1" spans="1:27">
      <c r="A448" s="79"/>
      <c r="B448" s="79"/>
      <c r="C448" s="79"/>
      <c r="D448" s="79"/>
      <c r="E448" s="75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</row>
    <row r="449" s="1" customFormat="1" ht="15.75" customHeight="1" spans="1:27">
      <c r="A449" s="79"/>
      <c r="B449" s="79"/>
      <c r="C449" s="79"/>
      <c r="D449" s="79"/>
      <c r="E449" s="75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</row>
    <row r="450" s="1" customFormat="1" ht="15.75" customHeight="1" spans="1:27">
      <c r="A450" s="79"/>
      <c r="B450" s="79"/>
      <c r="C450" s="79"/>
      <c r="D450" s="79"/>
      <c r="E450" s="75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</row>
    <row r="451" s="1" customFormat="1" ht="15.75" customHeight="1" spans="1:27">
      <c r="A451" s="79"/>
      <c r="B451" s="79"/>
      <c r="C451" s="79"/>
      <c r="D451" s="79"/>
      <c r="E451" s="75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</row>
    <row r="452" s="1" customFormat="1" ht="15.75" customHeight="1" spans="1:27">
      <c r="A452" s="79"/>
      <c r="B452" s="79"/>
      <c r="C452" s="79"/>
      <c r="D452" s="79"/>
      <c r="E452" s="75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</row>
    <row r="453" s="1" customFormat="1" ht="15.75" customHeight="1" spans="1:27">
      <c r="A453" s="79"/>
      <c r="B453" s="79"/>
      <c r="C453" s="79"/>
      <c r="D453" s="79"/>
      <c r="E453" s="75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</row>
    <row r="454" s="1" customFormat="1" ht="15.75" customHeight="1" spans="1:27">
      <c r="A454" s="79"/>
      <c r="B454" s="79"/>
      <c r="C454" s="79"/>
      <c r="D454" s="79"/>
      <c r="E454" s="75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</row>
    <row r="455" s="1" customFormat="1" ht="15.75" customHeight="1" spans="1:27">
      <c r="A455" s="79"/>
      <c r="B455" s="79"/>
      <c r="C455" s="79"/>
      <c r="D455" s="79"/>
      <c r="E455" s="75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</row>
    <row r="456" s="1" customFormat="1" ht="15.75" customHeight="1" spans="1:27">
      <c r="A456" s="79"/>
      <c r="B456" s="79"/>
      <c r="C456" s="79"/>
      <c r="D456" s="79"/>
      <c r="E456" s="75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</row>
    <row r="457" s="1" customFormat="1" ht="15.75" customHeight="1" spans="1:27">
      <c r="A457" s="79"/>
      <c r="B457" s="79"/>
      <c r="C457" s="79"/>
      <c r="D457" s="79"/>
      <c r="E457" s="75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</row>
    <row r="458" s="1" customFormat="1" ht="15.75" customHeight="1" spans="1:27">
      <c r="A458" s="79"/>
      <c r="B458" s="79"/>
      <c r="C458" s="79"/>
      <c r="D458" s="79"/>
      <c r="E458" s="75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</row>
    <row r="459" s="1" customFormat="1" ht="15.75" customHeight="1" spans="1:27">
      <c r="A459" s="79"/>
      <c r="B459" s="79"/>
      <c r="C459" s="79"/>
      <c r="D459" s="79"/>
      <c r="E459" s="75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</row>
    <row r="460" s="1" customFormat="1" ht="15.75" customHeight="1" spans="1:27">
      <c r="A460" s="79"/>
      <c r="B460" s="79"/>
      <c r="C460" s="79"/>
      <c r="D460" s="79"/>
      <c r="E460" s="75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</row>
    <row r="461" s="1" customFormat="1" ht="15.75" customHeight="1" spans="1:27">
      <c r="A461" s="79"/>
      <c r="B461" s="79"/>
      <c r="C461" s="79"/>
      <c r="D461" s="79"/>
      <c r="E461" s="75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</row>
    <row r="462" s="1" customFormat="1" ht="15.75" customHeight="1" spans="1:27">
      <c r="A462" s="79"/>
      <c r="B462" s="79"/>
      <c r="C462" s="79"/>
      <c r="D462" s="79"/>
      <c r="E462" s="75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</row>
    <row r="463" s="1" customFormat="1" ht="15.75" customHeight="1" spans="1:27">
      <c r="A463" s="79"/>
      <c r="B463" s="79"/>
      <c r="C463" s="79"/>
      <c r="D463" s="79"/>
      <c r="E463" s="75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</row>
    <row r="464" s="1" customFormat="1" ht="15.75" customHeight="1" spans="1:27">
      <c r="A464" s="79"/>
      <c r="B464" s="79"/>
      <c r="C464" s="79"/>
      <c r="D464" s="79"/>
      <c r="E464" s="75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</row>
    <row r="465" s="1" customFormat="1" ht="15.75" customHeight="1" spans="1:27">
      <c r="A465" s="79"/>
      <c r="B465" s="79"/>
      <c r="C465" s="79"/>
      <c r="D465" s="79"/>
      <c r="E465" s="75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</row>
    <row r="466" s="1" customFormat="1" ht="15.75" customHeight="1" spans="1:27">
      <c r="A466" s="79"/>
      <c r="B466" s="79"/>
      <c r="C466" s="79"/>
      <c r="D466" s="79"/>
      <c r="E466" s="75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</row>
    <row r="467" s="1" customFormat="1" ht="15.75" customHeight="1" spans="1:27">
      <c r="A467" s="79"/>
      <c r="B467" s="79"/>
      <c r="C467" s="79"/>
      <c r="D467" s="79"/>
      <c r="E467" s="75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</row>
    <row r="468" s="1" customFormat="1" ht="15.75" customHeight="1" spans="1:27">
      <c r="A468" s="79"/>
      <c r="B468" s="79"/>
      <c r="C468" s="79"/>
      <c r="D468" s="79"/>
      <c r="E468" s="75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="1" customFormat="1" ht="15.75" customHeight="1" spans="1:27">
      <c r="A469" s="79"/>
      <c r="B469" s="79"/>
      <c r="C469" s="79"/>
      <c r="D469" s="79"/>
      <c r="E469" s="75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="1" customFormat="1" ht="15.75" customHeight="1" spans="1:27">
      <c r="A470" s="79"/>
      <c r="B470" s="79"/>
      <c r="C470" s="79"/>
      <c r="D470" s="79"/>
      <c r="E470" s="75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="1" customFormat="1" ht="15.75" customHeight="1" spans="1:27">
      <c r="A471" s="79"/>
      <c r="B471" s="79"/>
      <c r="C471" s="79"/>
      <c r="D471" s="79"/>
      <c r="E471" s="75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="1" customFormat="1" ht="15.75" customHeight="1" spans="1:27">
      <c r="A472" s="79"/>
      <c r="B472" s="79"/>
      <c r="C472" s="79"/>
      <c r="D472" s="79"/>
      <c r="E472" s="75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="1" customFormat="1" ht="15.75" customHeight="1" spans="1:27">
      <c r="A473" s="79"/>
      <c r="B473" s="79"/>
      <c r="C473" s="79"/>
      <c r="D473" s="79"/>
      <c r="E473" s="75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="1" customFormat="1" ht="15.75" customHeight="1" spans="1:27">
      <c r="A474" s="79"/>
      <c r="B474" s="79"/>
      <c r="C474" s="79"/>
      <c r="D474" s="79"/>
      <c r="E474" s="75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</row>
    <row r="475" s="1" customFormat="1" ht="15.75" customHeight="1" spans="1:27">
      <c r="A475" s="79"/>
      <c r="B475" s="79"/>
      <c r="C475" s="79"/>
      <c r="D475" s="79"/>
      <c r="E475" s="75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="1" customFormat="1" ht="15.75" customHeight="1" spans="1:27">
      <c r="A476" s="79"/>
      <c r="B476" s="79"/>
      <c r="C476" s="79"/>
      <c r="D476" s="79"/>
      <c r="E476" s="75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="1" customFormat="1" ht="15.75" customHeight="1" spans="1:27">
      <c r="A477" s="79"/>
      <c r="B477" s="79"/>
      <c r="C477" s="79"/>
      <c r="D477" s="79"/>
      <c r="E477" s="75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="1" customFormat="1" ht="15.75" customHeight="1" spans="1:27">
      <c r="A478" s="79"/>
      <c r="B478" s="79"/>
      <c r="C478" s="79"/>
      <c r="D478" s="79"/>
      <c r="E478" s="75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="1" customFormat="1" ht="15.75" customHeight="1" spans="1:27">
      <c r="A479" s="79"/>
      <c r="B479" s="79"/>
      <c r="C479" s="79"/>
      <c r="D479" s="79"/>
      <c r="E479" s="75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="1" customFormat="1" ht="15.75" customHeight="1" spans="1:27">
      <c r="A480" s="79"/>
      <c r="B480" s="79"/>
      <c r="C480" s="79"/>
      <c r="D480" s="79"/>
      <c r="E480" s="75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="1" customFormat="1" ht="15.75" customHeight="1" spans="1:27">
      <c r="A481" s="79"/>
      <c r="B481" s="79"/>
      <c r="C481" s="79"/>
      <c r="D481" s="79"/>
      <c r="E481" s="75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="1" customFormat="1" ht="15.75" customHeight="1" spans="1:27">
      <c r="A482" s="79"/>
      <c r="B482" s="79"/>
      <c r="C482" s="79"/>
      <c r="D482" s="79"/>
      <c r="E482" s="75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="1" customFormat="1" ht="15.75" customHeight="1" spans="1:27">
      <c r="A483" s="79"/>
      <c r="B483" s="79"/>
      <c r="C483" s="79"/>
      <c r="D483" s="79"/>
      <c r="E483" s="75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="1" customFormat="1" ht="15.75" customHeight="1" spans="1:27">
      <c r="A484" s="79"/>
      <c r="B484" s="79"/>
      <c r="C484" s="79"/>
      <c r="D484" s="79"/>
      <c r="E484" s="75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="1" customFormat="1" ht="15.75" customHeight="1" spans="1:27">
      <c r="A485" s="79"/>
      <c r="B485" s="79"/>
      <c r="C485" s="79"/>
      <c r="D485" s="79"/>
      <c r="E485" s="75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="1" customFormat="1" ht="15.75" customHeight="1" spans="1:27">
      <c r="A486" s="79"/>
      <c r="B486" s="79"/>
      <c r="C486" s="79"/>
      <c r="D486" s="79"/>
      <c r="E486" s="75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="1" customFormat="1" ht="15.75" customHeight="1" spans="1:27">
      <c r="A487" s="79"/>
      <c r="B487" s="79"/>
      <c r="C487" s="79"/>
      <c r="D487" s="79"/>
      <c r="E487" s="75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</row>
    <row r="488" s="1" customFormat="1" ht="15.75" customHeight="1" spans="1:27">
      <c r="A488" s="79"/>
      <c r="B488" s="79"/>
      <c r="C488" s="79"/>
      <c r="D488" s="79"/>
      <c r="E488" s="75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="1" customFormat="1" ht="15.75" customHeight="1" spans="1:27">
      <c r="A489" s="79"/>
      <c r="B489" s="79"/>
      <c r="C489" s="79"/>
      <c r="D489" s="79"/>
      <c r="E489" s="75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="1" customFormat="1" ht="15.75" customHeight="1" spans="1:27">
      <c r="A490" s="79"/>
      <c r="B490" s="79"/>
      <c r="C490" s="79"/>
      <c r="D490" s="79"/>
      <c r="E490" s="75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="1" customFormat="1" ht="15.75" customHeight="1" spans="1:27">
      <c r="A491" s="79"/>
      <c r="B491" s="79"/>
      <c r="C491" s="79"/>
      <c r="D491" s="79"/>
      <c r="E491" s="75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="1" customFormat="1" ht="15.75" customHeight="1" spans="1:27">
      <c r="A492" s="79"/>
      <c r="B492" s="79"/>
      <c r="C492" s="79"/>
      <c r="D492" s="79"/>
      <c r="E492" s="75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="1" customFormat="1" ht="15.75" customHeight="1" spans="1:27">
      <c r="A493" s="79"/>
      <c r="B493" s="79"/>
      <c r="C493" s="79"/>
      <c r="D493" s="79"/>
      <c r="E493" s="75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="1" customFormat="1" ht="15.75" customHeight="1" spans="1:27">
      <c r="A494" s="79"/>
      <c r="B494" s="79"/>
      <c r="C494" s="79"/>
      <c r="D494" s="79"/>
      <c r="E494" s="75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="1" customFormat="1" ht="15.75" customHeight="1" spans="1:27">
      <c r="A495" s="79"/>
      <c r="B495" s="79"/>
      <c r="C495" s="79"/>
      <c r="D495" s="79"/>
      <c r="E495" s="75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="1" customFormat="1" ht="15.75" customHeight="1" spans="1:27">
      <c r="A496" s="79"/>
      <c r="B496" s="79"/>
      <c r="C496" s="79"/>
      <c r="D496" s="79"/>
      <c r="E496" s="75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="1" customFormat="1" ht="15.75" customHeight="1" spans="1:27">
      <c r="A497" s="79"/>
      <c r="B497" s="79"/>
      <c r="C497" s="79"/>
      <c r="D497" s="79"/>
      <c r="E497" s="75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="1" customFormat="1" ht="15.75" customHeight="1" spans="1:27">
      <c r="A498" s="79"/>
      <c r="B498" s="79"/>
      <c r="C498" s="79"/>
      <c r="D498" s="79"/>
      <c r="E498" s="75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="1" customFormat="1" ht="15.75" customHeight="1" spans="1:27">
      <c r="A499" s="79"/>
      <c r="B499" s="79"/>
      <c r="C499" s="79"/>
      <c r="D499" s="79"/>
      <c r="E499" s="75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="1" customFormat="1" ht="15.75" customHeight="1" spans="1:27">
      <c r="A500" s="79"/>
      <c r="B500" s="79"/>
      <c r="C500" s="79"/>
      <c r="D500" s="79"/>
      <c r="E500" s="75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</row>
    <row r="501" s="1" customFormat="1" ht="15.75" customHeight="1" spans="1:27">
      <c r="A501" s="79"/>
      <c r="B501" s="79"/>
      <c r="C501" s="79"/>
      <c r="D501" s="79"/>
      <c r="E501" s="75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="1" customFormat="1" ht="15.75" customHeight="1" spans="1:27">
      <c r="A502" s="79"/>
      <c r="B502" s="79"/>
      <c r="C502" s="79"/>
      <c r="D502" s="79"/>
      <c r="E502" s="75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="1" customFormat="1" ht="15.75" customHeight="1" spans="1:27">
      <c r="A503" s="79"/>
      <c r="B503" s="79"/>
      <c r="C503" s="79"/>
      <c r="D503" s="79"/>
      <c r="E503" s="75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="1" customFormat="1" ht="15.75" customHeight="1" spans="1:27">
      <c r="A504" s="79"/>
      <c r="B504" s="79"/>
      <c r="C504" s="79"/>
      <c r="D504" s="79"/>
      <c r="E504" s="75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="1" customFormat="1" ht="15.75" customHeight="1" spans="1:27">
      <c r="A505" s="79"/>
      <c r="B505" s="79"/>
      <c r="C505" s="79"/>
      <c r="D505" s="79"/>
      <c r="E505" s="75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="1" customFormat="1" ht="15.75" customHeight="1" spans="1:27">
      <c r="A506" s="79"/>
      <c r="B506" s="79"/>
      <c r="C506" s="79"/>
      <c r="D506" s="79"/>
      <c r="E506" s="75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="1" customFormat="1" ht="15.75" customHeight="1" spans="1:27">
      <c r="A507" s="79"/>
      <c r="B507" s="79"/>
      <c r="C507" s="79"/>
      <c r="D507" s="79"/>
      <c r="E507" s="75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="1" customFormat="1" ht="15.75" customHeight="1" spans="1:27">
      <c r="A508" s="79"/>
      <c r="B508" s="79"/>
      <c r="C508" s="79"/>
      <c r="D508" s="79"/>
      <c r="E508" s="75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="1" customFormat="1" ht="15.75" customHeight="1" spans="1:27">
      <c r="A509" s="79"/>
      <c r="B509" s="79"/>
      <c r="C509" s="79"/>
      <c r="D509" s="79"/>
      <c r="E509" s="75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="1" customFormat="1" ht="15.75" customHeight="1" spans="1:27">
      <c r="A510" s="79"/>
      <c r="B510" s="79"/>
      <c r="C510" s="79"/>
      <c r="D510" s="79"/>
      <c r="E510" s="75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="1" customFormat="1" ht="15.75" customHeight="1" spans="1:27">
      <c r="A511" s="79"/>
      <c r="B511" s="79"/>
      <c r="C511" s="79"/>
      <c r="D511" s="79"/>
      <c r="E511" s="75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="1" customFormat="1" ht="15.75" customHeight="1" spans="1:27">
      <c r="A512" s="79"/>
      <c r="B512" s="79"/>
      <c r="C512" s="79"/>
      <c r="D512" s="79"/>
      <c r="E512" s="75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="1" customFormat="1" ht="15.75" customHeight="1" spans="1:27">
      <c r="A513" s="79"/>
      <c r="B513" s="79"/>
      <c r="C513" s="79"/>
      <c r="D513" s="79"/>
      <c r="E513" s="75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</row>
    <row r="514" s="1" customFormat="1" ht="15.75" customHeight="1" spans="1:27">
      <c r="A514" s="79"/>
      <c r="B514" s="79"/>
      <c r="C514" s="79"/>
      <c r="D514" s="79"/>
      <c r="E514" s="75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="1" customFormat="1" ht="15.75" customHeight="1" spans="1:27">
      <c r="A515" s="79"/>
      <c r="B515" s="79"/>
      <c r="C515" s="79"/>
      <c r="D515" s="79"/>
      <c r="E515" s="75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="1" customFormat="1" ht="15.75" customHeight="1" spans="1:27">
      <c r="A516" s="79"/>
      <c r="B516" s="79"/>
      <c r="C516" s="79"/>
      <c r="D516" s="79"/>
      <c r="E516" s="75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="1" customFormat="1" ht="15.75" customHeight="1" spans="1:27">
      <c r="A517" s="79"/>
      <c r="B517" s="79"/>
      <c r="C517" s="79"/>
      <c r="D517" s="79"/>
      <c r="E517" s="75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="1" customFormat="1" ht="15.75" customHeight="1" spans="1:27">
      <c r="A518" s="79"/>
      <c r="B518" s="79"/>
      <c r="C518" s="79"/>
      <c r="D518" s="79"/>
      <c r="E518" s="75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="1" customFormat="1" ht="15.75" customHeight="1" spans="1:27">
      <c r="A519" s="79"/>
      <c r="B519" s="79"/>
      <c r="C519" s="79"/>
      <c r="D519" s="79"/>
      <c r="E519" s="75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="1" customFormat="1" ht="15.75" customHeight="1" spans="1:27">
      <c r="A520" s="79"/>
      <c r="B520" s="79"/>
      <c r="C520" s="79"/>
      <c r="D520" s="79"/>
      <c r="E520" s="75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="1" customFormat="1" ht="15.75" customHeight="1" spans="1:27">
      <c r="A521" s="79"/>
      <c r="B521" s="79"/>
      <c r="C521" s="79"/>
      <c r="D521" s="79"/>
      <c r="E521" s="75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="1" customFormat="1" ht="15.75" customHeight="1" spans="1:27">
      <c r="A522" s="79"/>
      <c r="B522" s="79"/>
      <c r="C522" s="79"/>
      <c r="D522" s="79"/>
      <c r="E522" s="75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="1" customFormat="1" ht="15.75" customHeight="1" spans="1:27">
      <c r="A523" s="79"/>
      <c r="B523" s="79"/>
      <c r="C523" s="79"/>
      <c r="D523" s="79"/>
      <c r="E523" s="75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="1" customFormat="1" ht="15.75" customHeight="1" spans="1:27">
      <c r="A524" s="79"/>
      <c r="B524" s="79"/>
      <c r="C524" s="79"/>
      <c r="D524" s="79"/>
      <c r="E524" s="75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="1" customFormat="1" ht="15.75" customHeight="1" spans="1:27">
      <c r="A525" s="79"/>
      <c r="B525" s="79"/>
      <c r="C525" s="79"/>
      <c r="D525" s="79"/>
      <c r="E525" s="75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="1" customFormat="1" ht="15.75" customHeight="1" spans="1:27">
      <c r="A526" s="79"/>
      <c r="B526" s="79"/>
      <c r="C526" s="79"/>
      <c r="D526" s="79"/>
      <c r="E526" s="75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</row>
    <row r="527" s="1" customFormat="1" ht="15.75" customHeight="1" spans="1:27">
      <c r="A527" s="79"/>
      <c r="B527" s="79"/>
      <c r="C527" s="79"/>
      <c r="D527" s="79"/>
      <c r="E527" s="75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="1" customFormat="1" ht="15.75" customHeight="1" spans="1:27">
      <c r="A528" s="79"/>
      <c r="B528" s="79"/>
      <c r="C528" s="79"/>
      <c r="D528" s="79"/>
      <c r="E528" s="75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="1" customFormat="1" ht="15.75" customHeight="1" spans="1:27">
      <c r="A529" s="79"/>
      <c r="B529" s="79"/>
      <c r="C529" s="79"/>
      <c r="D529" s="79"/>
      <c r="E529" s="75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="1" customFormat="1" ht="15.75" customHeight="1" spans="1:27">
      <c r="A530" s="79"/>
      <c r="B530" s="79"/>
      <c r="C530" s="79"/>
      <c r="D530" s="79"/>
      <c r="E530" s="75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="1" customFormat="1" ht="15.75" customHeight="1" spans="1:27">
      <c r="A531" s="79"/>
      <c r="B531" s="79"/>
      <c r="C531" s="79"/>
      <c r="D531" s="79"/>
      <c r="E531" s="75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="1" customFormat="1" ht="15.75" customHeight="1" spans="1:27">
      <c r="A532" s="79"/>
      <c r="B532" s="79"/>
      <c r="C532" s="79"/>
      <c r="D532" s="79"/>
      <c r="E532" s="75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="1" customFormat="1" ht="15.75" customHeight="1" spans="1:27">
      <c r="A533" s="79"/>
      <c r="B533" s="79"/>
      <c r="C533" s="79"/>
      <c r="D533" s="79"/>
      <c r="E533" s="75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="1" customFormat="1" ht="15.75" customHeight="1" spans="1:27">
      <c r="A534" s="79"/>
      <c r="B534" s="79"/>
      <c r="C534" s="79"/>
      <c r="D534" s="79"/>
      <c r="E534" s="75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="1" customFormat="1" ht="15.75" customHeight="1" spans="1:27">
      <c r="A535" s="79"/>
      <c r="B535" s="79"/>
      <c r="C535" s="79"/>
      <c r="D535" s="79"/>
      <c r="E535" s="75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="1" customFormat="1" ht="15.75" customHeight="1" spans="1:27">
      <c r="A536" s="79"/>
      <c r="B536" s="79"/>
      <c r="C536" s="79"/>
      <c r="D536" s="79"/>
      <c r="E536" s="75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="1" customFormat="1" ht="15.75" customHeight="1" spans="1:27">
      <c r="A537" s="79"/>
      <c r="B537" s="79"/>
      <c r="C537" s="79"/>
      <c r="D537" s="79"/>
      <c r="E537" s="75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="1" customFormat="1" ht="15.75" customHeight="1" spans="1:27">
      <c r="A538" s="79"/>
      <c r="B538" s="79"/>
      <c r="C538" s="79"/>
      <c r="D538" s="79"/>
      <c r="E538" s="75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="1" customFormat="1" ht="15.75" customHeight="1" spans="1:27">
      <c r="A539" s="79"/>
      <c r="B539" s="79"/>
      <c r="C539" s="79"/>
      <c r="D539" s="79"/>
      <c r="E539" s="75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</row>
    <row r="540" s="1" customFormat="1" ht="15.75" customHeight="1" spans="1:27">
      <c r="A540" s="79"/>
      <c r="B540" s="79"/>
      <c r="C540" s="79"/>
      <c r="D540" s="79"/>
      <c r="E540" s="75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="1" customFormat="1" ht="15.75" customHeight="1" spans="1:27">
      <c r="A541" s="79"/>
      <c r="B541" s="79"/>
      <c r="C541" s="79"/>
      <c r="D541" s="79"/>
      <c r="E541" s="75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="1" customFormat="1" ht="15.75" customHeight="1" spans="1:27">
      <c r="A542" s="79"/>
      <c r="B542" s="79"/>
      <c r="C542" s="79"/>
      <c r="D542" s="79"/>
      <c r="E542" s="75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="1" customFormat="1" ht="15.75" customHeight="1" spans="1:27">
      <c r="A543" s="79"/>
      <c r="B543" s="79"/>
      <c r="C543" s="79"/>
      <c r="D543" s="79"/>
      <c r="E543" s="75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="1" customFormat="1" ht="15.75" customHeight="1" spans="1:27">
      <c r="A544" s="79"/>
      <c r="B544" s="79"/>
      <c r="C544" s="79"/>
      <c r="D544" s="79"/>
      <c r="E544" s="75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="1" customFormat="1" ht="15.75" customHeight="1" spans="1:27">
      <c r="A545" s="79"/>
      <c r="B545" s="79"/>
      <c r="C545" s="79"/>
      <c r="D545" s="79"/>
      <c r="E545" s="75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="1" customFormat="1" ht="15.75" customHeight="1" spans="1:27">
      <c r="A546" s="79"/>
      <c r="B546" s="79"/>
      <c r="C546" s="79"/>
      <c r="D546" s="79"/>
      <c r="E546" s="75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="1" customFormat="1" ht="15.75" customHeight="1" spans="1:27">
      <c r="A547" s="79"/>
      <c r="B547" s="79"/>
      <c r="C547" s="79"/>
      <c r="D547" s="79"/>
      <c r="E547" s="75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="1" customFormat="1" ht="15.75" customHeight="1" spans="1:27">
      <c r="A548" s="79"/>
      <c r="B548" s="79"/>
      <c r="C548" s="79"/>
      <c r="D548" s="79"/>
      <c r="E548" s="75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="1" customFormat="1" ht="15.75" customHeight="1" spans="1:27">
      <c r="A549" s="79"/>
      <c r="B549" s="79"/>
      <c r="C549" s="79"/>
      <c r="D549" s="79"/>
      <c r="E549" s="75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="1" customFormat="1" ht="15.75" customHeight="1" spans="1:27">
      <c r="A550" s="79"/>
      <c r="B550" s="79"/>
      <c r="C550" s="79"/>
      <c r="D550" s="79"/>
      <c r="E550" s="75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="1" customFormat="1" ht="15.75" customHeight="1" spans="1:27">
      <c r="A551" s="79"/>
      <c r="B551" s="79"/>
      <c r="C551" s="79"/>
      <c r="D551" s="79"/>
      <c r="E551" s="75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="1" customFormat="1" ht="15.75" customHeight="1" spans="1:27">
      <c r="A552" s="79"/>
      <c r="B552" s="79"/>
      <c r="C552" s="79"/>
      <c r="D552" s="79"/>
      <c r="E552" s="75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</row>
    <row r="553" s="1" customFormat="1" ht="15.75" customHeight="1" spans="1:27">
      <c r="A553" s="79"/>
      <c r="B553" s="79"/>
      <c r="C553" s="79"/>
      <c r="D553" s="79"/>
      <c r="E553" s="75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</row>
    <row r="554" s="1" customFormat="1" ht="15.75" customHeight="1" spans="1:27">
      <c r="A554" s="79"/>
      <c r="B554" s="79"/>
      <c r="C554" s="79"/>
      <c r="D554" s="79"/>
      <c r="E554" s="75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</row>
    <row r="555" s="1" customFormat="1" ht="15.75" customHeight="1" spans="1:27">
      <c r="A555" s="79"/>
      <c r="B555" s="79"/>
      <c r="C555" s="79"/>
      <c r="D555" s="79"/>
      <c r="E555" s="75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</row>
    <row r="556" s="1" customFormat="1" ht="15.75" customHeight="1" spans="1:27">
      <c r="A556" s="79"/>
      <c r="B556" s="79"/>
      <c r="C556" s="79"/>
      <c r="D556" s="79"/>
      <c r="E556" s="75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</row>
    <row r="557" s="1" customFormat="1" ht="15.75" customHeight="1" spans="1:27">
      <c r="A557" s="79"/>
      <c r="B557" s="79"/>
      <c r="C557" s="79"/>
      <c r="D557" s="79"/>
      <c r="E557" s="75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</row>
    <row r="558" s="1" customFormat="1" ht="15.75" customHeight="1" spans="1:27">
      <c r="A558" s="79"/>
      <c r="B558" s="79"/>
      <c r="C558" s="79"/>
      <c r="D558" s="79"/>
      <c r="E558" s="75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</row>
    <row r="559" s="1" customFormat="1" ht="15.75" customHeight="1" spans="1:27">
      <c r="A559" s="79"/>
      <c r="B559" s="79"/>
      <c r="C559" s="79"/>
      <c r="D559" s="79"/>
      <c r="E559" s="75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="1" customFormat="1" ht="15.75" customHeight="1" spans="1:27">
      <c r="A560" s="79"/>
      <c r="B560" s="79"/>
      <c r="C560" s="79"/>
      <c r="D560" s="79"/>
      <c r="E560" s="75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="1" customFormat="1" ht="15.75" customHeight="1" spans="1:27">
      <c r="A561" s="79"/>
      <c r="B561" s="79"/>
      <c r="C561" s="79"/>
      <c r="D561" s="79"/>
      <c r="E561" s="75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="1" customFormat="1" ht="15.75" customHeight="1" spans="1:27">
      <c r="A562" s="79"/>
      <c r="B562" s="79"/>
      <c r="C562" s="79"/>
      <c r="D562" s="79"/>
      <c r="E562" s="75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="1" customFormat="1" ht="15.75" customHeight="1" spans="1:27">
      <c r="A563" s="79"/>
      <c r="B563" s="79"/>
      <c r="C563" s="79"/>
      <c r="D563" s="79"/>
      <c r="E563" s="75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="1" customFormat="1" ht="15.75" customHeight="1" spans="1:27">
      <c r="A564" s="79"/>
      <c r="B564" s="79"/>
      <c r="C564" s="79"/>
      <c r="D564" s="79"/>
      <c r="E564" s="75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="1" customFormat="1" ht="15.75" customHeight="1" spans="1:27">
      <c r="A565" s="79"/>
      <c r="B565" s="79"/>
      <c r="C565" s="79"/>
      <c r="D565" s="79"/>
      <c r="E565" s="75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</row>
    <row r="566" s="1" customFormat="1" ht="15.75" customHeight="1" spans="1:27">
      <c r="A566" s="79"/>
      <c r="B566" s="79"/>
      <c r="C566" s="79"/>
      <c r="D566" s="79"/>
      <c r="E566" s="75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="1" customFormat="1" ht="15.75" customHeight="1" spans="1:27">
      <c r="A567" s="79"/>
      <c r="B567" s="79"/>
      <c r="C567" s="79"/>
      <c r="D567" s="79"/>
      <c r="E567" s="75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="1" customFormat="1" ht="15.75" customHeight="1" spans="1:27">
      <c r="A568" s="79"/>
      <c r="B568" s="79"/>
      <c r="C568" s="79"/>
      <c r="D568" s="79"/>
      <c r="E568" s="75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="1" customFormat="1" ht="15.75" customHeight="1" spans="1:27">
      <c r="A569" s="79"/>
      <c r="B569" s="79"/>
      <c r="C569" s="79"/>
      <c r="D569" s="79"/>
      <c r="E569" s="75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="1" customFormat="1" ht="15.75" customHeight="1" spans="1:27">
      <c r="A570" s="79"/>
      <c r="B570" s="79"/>
      <c r="C570" s="79"/>
      <c r="D570" s="79"/>
      <c r="E570" s="75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="1" customFormat="1" ht="15.75" customHeight="1" spans="1:27">
      <c r="A571" s="79"/>
      <c r="B571" s="79"/>
      <c r="C571" s="79"/>
      <c r="D571" s="79"/>
      <c r="E571" s="75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="1" customFormat="1" ht="15.75" customHeight="1" spans="1:27">
      <c r="A572" s="79"/>
      <c r="B572" s="79"/>
      <c r="C572" s="79"/>
      <c r="D572" s="79"/>
      <c r="E572" s="75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="1" customFormat="1" ht="15.75" customHeight="1" spans="1:27">
      <c r="A573" s="79"/>
      <c r="B573" s="79"/>
      <c r="C573" s="79"/>
      <c r="D573" s="79"/>
      <c r="E573" s="75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="1" customFormat="1" ht="15.75" customHeight="1" spans="1:27">
      <c r="A574" s="79"/>
      <c r="B574" s="79"/>
      <c r="C574" s="79"/>
      <c r="D574" s="79"/>
      <c r="E574" s="75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="1" customFormat="1" ht="15.75" customHeight="1" spans="1:27">
      <c r="A575" s="79"/>
      <c r="B575" s="79"/>
      <c r="C575" s="79"/>
      <c r="D575" s="79"/>
      <c r="E575" s="75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="1" customFormat="1" ht="15.75" customHeight="1" spans="1:27">
      <c r="A576" s="79"/>
      <c r="B576" s="79"/>
      <c r="C576" s="79"/>
      <c r="D576" s="79"/>
      <c r="E576" s="75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="1" customFormat="1" ht="15.75" customHeight="1" spans="1:27">
      <c r="A577" s="79"/>
      <c r="B577" s="79"/>
      <c r="C577" s="79"/>
      <c r="D577" s="79"/>
      <c r="E577" s="75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="1" customFormat="1" ht="15.75" customHeight="1" spans="1:27">
      <c r="A578" s="79"/>
      <c r="B578" s="79"/>
      <c r="C578" s="79"/>
      <c r="D578" s="79"/>
      <c r="E578" s="75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</row>
    <row r="579" s="1" customFormat="1" ht="15.75" customHeight="1" spans="1:27">
      <c r="A579" s="79"/>
      <c r="B579" s="79"/>
      <c r="C579" s="79"/>
      <c r="D579" s="79"/>
      <c r="E579" s="75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="1" customFormat="1" ht="15.75" customHeight="1" spans="1:27">
      <c r="A580" s="79"/>
      <c r="B580" s="79"/>
      <c r="C580" s="79"/>
      <c r="D580" s="79"/>
      <c r="E580" s="75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="1" customFormat="1" ht="15.75" customHeight="1" spans="1:27">
      <c r="A581" s="79"/>
      <c r="B581" s="79"/>
      <c r="C581" s="79"/>
      <c r="D581" s="79"/>
      <c r="E581" s="75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="1" customFormat="1" ht="15.75" customHeight="1" spans="1:27">
      <c r="A582" s="79"/>
      <c r="B582" s="79"/>
      <c r="C582" s="79"/>
      <c r="D582" s="79"/>
      <c r="E582" s="75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="1" customFormat="1" ht="15.75" customHeight="1" spans="1:27">
      <c r="A583" s="79"/>
      <c r="B583" s="79"/>
      <c r="C583" s="79"/>
      <c r="D583" s="79"/>
      <c r="E583" s="75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="1" customFormat="1" ht="15.75" customHeight="1" spans="1:27">
      <c r="A584" s="79"/>
      <c r="B584" s="79"/>
      <c r="C584" s="79"/>
      <c r="D584" s="79"/>
      <c r="E584" s="75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="1" customFormat="1" ht="15.75" customHeight="1" spans="1:27">
      <c r="A585" s="79"/>
      <c r="B585" s="79"/>
      <c r="C585" s="79"/>
      <c r="D585" s="79"/>
      <c r="E585" s="75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="1" customFormat="1" ht="15.75" customHeight="1" spans="1:27">
      <c r="A586" s="79"/>
      <c r="B586" s="79"/>
      <c r="C586" s="79"/>
      <c r="D586" s="79"/>
      <c r="E586" s="75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="1" customFormat="1" ht="15.75" customHeight="1" spans="1:27">
      <c r="A587" s="79"/>
      <c r="B587" s="79"/>
      <c r="C587" s="79"/>
      <c r="D587" s="79"/>
      <c r="E587" s="75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="1" customFormat="1" ht="15.75" customHeight="1" spans="1:27">
      <c r="A588" s="79"/>
      <c r="B588" s="79"/>
      <c r="C588" s="79"/>
      <c r="D588" s="79"/>
      <c r="E588" s="75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="1" customFormat="1" ht="15.75" customHeight="1" spans="1:27">
      <c r="A589" s="79"/>
      <c r="B589" s="79"/>
      <c r="C589" s="79"/>
      <c r="D589" s="79"/>
      <c r="E589" s="75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="1" customFormat="1" ht="15.75" customHeight="1" spans="1:27">
      <c r="A590" s="79"/>
      <c r="B590" s="79"/>
      <c r="C590" s="79"/>
      <c r="D590" s="79"/>
      <c r="E590" s="75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="1" customFormat="1" ht="15.75" customHeight="1" spans="1:27">
      <c r="A591" s="79"/>
      <c r="B591" s="79"/>
      <c r="C591" s="79"/>
      <c r="D591" s="79"/>
      <c r="E591" s="75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</row>
    <row r="592" s="1" customFormat="1" ht="15.75" customHeight="1" spans="1:27">
      <c r="A592" s="79"/>
      <c r="B592" s="79"/>
      <c r="C592" s="79"/>
      <c r="D592" s="79"/>
      <c r="E592" s="75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="1" customFormat="1" ht="15.75" customHeight="1" spans="1:27">
      <c r="A593" s="79"/>
      <c r="B593" s="79"/>
      <c r="C593" s="79"/>
      <c r="D593" s="79"/>
      <c r="E593" s="75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="1" customFormat="1" ht="15.75" customHeight="1" spans="1:27">
      <c r="A594" s="79"/>
      <c r="B594" s="79"/>
      <c r="C594" s="79"/>
      <c r="D594" s="79"/>
      <c r="E594" s="75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="1" customFormat="1" ht="15.75" customHeight="1" spans="1:27">
      <c r="A595" s="79"/>
      <c r="B595" s="79"/>
      <c r="C595" s="79"/>
      <c r="D595" s="79"/>
      <c r="E595" s="75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="1" customFormat="1" ht="15.75" customHeight="1" spans="1:27">
      <c r="A596" s="79"/>
      <c r="B596" s="79"/>
      <c r="C596" s="79"/>
      <c r="D596" s="79"/>
      <c r="E596" s="75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="1" customFormat="1" ht="15.75" customHeight="1" spans="1:27">
      <c r="A597" s="79"/>
      <c r="B597" s="79"/>
      <c r="C597" s="79"/>
      <c r="D597" s="79"/>
      <c r="E597" s="75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="1" customFormat="1" ht="15.75" customHeight="1" spans="1:27">
      <c r="A598" s="79"/>
      <c r="B598" s="79"/>
      <c r="C598" s="79"/>
      <c r="D598" s="79"/>
      <c r="E598" s="75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="1" customFormat="1" ht="15.75" customHeight="1" spans="1:27">
      <c r="A599" s="79"/>
      <c r="B599" s="79"/>
      <c r="C599" s="79"/>
      <c r="D599" s="79"/>
      <c r="E599" s="75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="1" customFormat="1" ht="15.75" customHeight="1" spans="1:27">
      <c r="A600" s="79"/>
      <c r="B600" s="79"/>
      <c r="C600" s="79"/>
      <c r="D600" s="79"/>
      <c r="E600" s="75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="1" customFormat="1" ht="15.75" customHeight="1" spans="1:27">
      <c r="A601" s="79"/>
      <c r="B601" s="79"/>
      <c r="C601" s="79"/>
      <c r="D601" s="79"/>
      <c r="E601" s="75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="1" customFormat="1" ht="15.75" customHeight="1" spans="1:27">
      <c r="A602" s="79"/>
      <c r="B602" s="79"/>
      <c r="C602" s="79"/>
      <c r="D602" s="79"/>
      <c r="E602" s="75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="1" customFormat="1" ht="15.75" customHeight="1" spans="1:27">
      <c r="A603" s="79"/>
      <c r="B603" s="79"/>
      <c r="C603" s="79"/>
      <c r="D603" s="79"/>
      <c r="E603" s="75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="1" customFormat="1" ht="15.75" customHeight="1" spans="1:27">
      <c r="A604" s="79"/>
      <c r="B604" s="79"/>
      <c r="C604" s="79"/>
      <c r="D604" s="79"/>
      <c r="E604" s="75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</row>
    <row r="605" s="1" customFormat="1" ht="15.75" customHeight="1" spans="1:27">
      <c r="A605" s="79"/>
      <c r="B605" s="79"/>
      <c r="C605" s="79"/>
      <c r="D605" s="79"/>
      <c r="E605" s="75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="1" customFormat="1" ht="15.75" customHeight="1" spans="1:27">
      <c r="A606" s="79"/>
      <c r="B606" s="79"/>
      <c r="C606" s="79"/>
      <c r="D606" s="79"/>
      <c r="E606" s="75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="1" customFormat="1" ht="15.75" customHeight="1" spans="1:27">
      <c r="A607" s="79"/>
      <c r="B607" s="79"/>
      <c r="C607" s="79"/>
      <c r="D607" s="79"/>
      <c r="E607" s="75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="1" customFormat="1" ht="15.75" customHeight="1" spans="1:27">
      <c r="A608" s="79"/>
      <c r="B608" s="79"/>
      <c r="C608" s="79"/>
      <c r="D608" s="79"/>
      <c r="E608" s="75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="1" customFormat="1" ht="15.75" customHeight="1" spans="1:27">
      <c r="A609" s="79"/>
      <c r="B609" s="79"/>
      <c r="C609" s="79"/>
      <c r="D609" s="79"/>
      <c r="E609" s="75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="1" customFormat="1" ht="15.75" customHeight="1" spans="1:27">
      <c r="A610" s="79"/>
      <c r="B610" s="79"/>
      <c r="C610" s="79"/>
      <c r="D610" s="79"/>
      <c r="E610" s="75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="1" customFormat="1" ht="15.75" customHeight="1" spans="1:27">
      <c r="A611" s="79"/>
      <c r="B611" s="79"/>
      <c r="C611" s="79"/>
      <c r="D611" s="79"/>
      <c r="E611" s="75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="1" customFormat="1" ht="15.75" customHeight="1" spans="1:27">
      <c r="A612" s="79"/>
      <c r="B612" s="79"/>
      <c r="C612" s="79"/>
      <c r="D612" s="79"/>
      <c r="E612" s="75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="1" customFormat="1" ht="15.75" customHeight="1" spans="1:27">
      <c r="A613" s="79"/>
      <c r="B613" s="79"/>
      <c r="C613" s="79"/>
      <c r="D613" s="79"/>
      <c r="E613" s="75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="1" customFormat="1" ht="15.75" customHeight="1" spans="1:27">
      <c r="A614" s="79"/>
      <c r="B614" s="79"/>
      <c r="C614" s="79"/>
      <c r="D614" s="79"/>
      <c r="E614" s="75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="1" customFormat="1" ht="15.75" customHeight="1" spans="1:27">
      <c r="A615" s="79"/>
      <c r="B615" s="79"/>
      <c r="C615" s="79"/>
      <c r="D615" s="79"/>
      <c r="E615" s="75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="1" customFormat="1" ht="15.75" customHeight="1" spans="1:27">
      <c r="A616" s="79"/>
      <c r="B616" s="79"/>
      <c r="C616" s="79"/>
      <c r="D616" s="79"/>
      <c r="E616" s="75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="1" customFormat="1" ht="15.75" customHeight="1" spans="1:27">
      <c r="A617" s="79"/>
      <c r="B617" s="79"/>
      <c r="C617" s="79"/>
      <c r="D617" s="79"/>
      <c r="E617" s="75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</row>
    <row r="618" s="1" customFormat="1" ht="15.75" customHeight="1" spans="1:27">
      <c r="A618" s="79"/>
      <c r="B618" s="79"/>
      <c r="C618" s="79"/>
      <c r="D618" s="79"/>
      <c r="E618" s="75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="1" customFormat="1" ht="15.75" customHeight="1" spans="1:27">
      <c r="A619" s="79"/>
      <c r="B619" s="79"/>
      <c r="C619" s="79"/>
      <c r="D619" s="79"/>
      <c r="E619" s="75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="1" customFormat="1" ht="15.75" customHeight="1" spans="1:27">
      <c r="A620" s="79"/>
      <c r="B620" s="79"/>
      <c r="C620" s="79"/>
      <c r="D620" s="79"/>
      <c r="E620" s="75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="1" customFormat="1" ht="15.75" customHeight="1" spans="1:27">
      <c r="A621" s="79"/>
      <c r="B621" s="79"/>
      <c r="C621" s="79"/>
      <c r="D621" s="79"/>
      <c r="E621" s="75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="1" customFormat="1" ht="15.75" customHeight="1" spans="1:27">
      <c r="A622" s="79"/>
      <c r="B622" s="79"/>
      <c r="C622" s="79"/>
      <c r="D622" s="79"/>
      <c r="E622" s="75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="1" customFormat="1" ht="15.75" customHeight="1" spans="1:27">
      <c r="A623" s="79"/>
      <c r="B623" s="79"/>
      <c r="C623" s="79"/>
      <c r="D623" s="79"/>
      <c r="E623" s="75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="1" customFormat="1" ht="15.75" customHeight="1" spans="1:27">
      <c r="A624" s="79"/>
      <c r="B624" s="79"/>
      <c r="C624" s="79"/>
      <c r="D624" s="79"/>
      <c r="E624" s="75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="1" customFormat="1" ht="15.75" customHeight="1" spans="1:27">
      <c r="A625" s="79"/>
      <c r="B625" s="79"/>
      <c r="C625" s="79"/>
      <c r="D625" s="79"/>
      <c r="E625" s="75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="1" customFormat="1" ht="15.75" customHeight="1" spans="1:27">
      <c r="A626" s="79"/>
      <c r="B626" s="79"/>
      <c r="C626" s="79"/>
      <c r="D626" s="79"/>
      <c r="E626" s="75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="1" customFormat="1" ht="15.75" customHeight="1" spans="1:27">
      <c r="A627" s="79"/>
      <c r="B627" s="79"/>
      <c r="C627" s="79"/>
      <c r="D627" s="79"/>
      <c r="E627" s="75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="1" customFormat="1" ht="15.75" customHeight="1" spans="1:27">
      <c r="A628" s="79"/>
      <c r="B628" s="79"/>
      <c r="C628" s="79"/>
      <c r="D628" s="79"/>
      <c r="E628" s="75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="1" customFormat="1" ht="15.75" customHeight="1" spans="1:27">
      <c r="A629" s="79"/>
      <c r="B629" s="79"/>
      <c r="C629" s="79"/>
      <c r="D629" s="79"/>
      <c r="E629" s="75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="1" customFormat="1" ht="15.75" customHeight="1" spans="1:27">
      <c r="A630" s="79"/>
      <c r="B630" s="79"/>
      <c r="C630" s="79"/>
      <c r="D630" s="79"/>
      <c r="E630" s="75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</row>
    <row r="631" s="1" customFormat="1" ht="15.75" customHeight="1" spans="1:27">
      <c r="A631" s="79"/>
      <c r="B631" s="79"/>
      <c r="C631" s="79"/>
      <c r="D631" s="79"/>
      <c r="E631" s="75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="1" customFormat="1" ht="15.75" customHeight="1" spans="1:27">
      <c r="A632" s="79"/>
      <c r="B632" s="79"/>
      <c r="C632" s="79"/>
      <c r="D632" s="79"/>
      <c r="E632" s="75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="1" customFormat="1" ht="15.75" customHeight="1" spans="1:27">
      <c r="A633" s="79"/>
      <c r="B633" s="79"/>
      <c r="C633" s="79"/>
      <c r="D633" s="79"/>
      <c r="E633" s="75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="1" customFormat="1" ht="15.75" customHeight="1" spans="1:27">
      <c r="A634" s="79"/>
      <c r="B634" s="79"/>
      <c r="C634" s="79"/>
      <c r="D634" s="79"/>
      <c r="E634" s="75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="1" customFormat="1" ht="15.75" customHeight="1" spans="1:27">
      <c r="A635" s="79"/>
      <c r="B635" s="79"/>
      <c r="C635" s="79"/>
      <c r="D635" s="79"/>
      <c r="E635" s="75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="1" customFormat="1" ht="15.75" customHeight="1" spans="1:27">
      <c r="A636" s="79"/>
      <c r="B636" s="79"/>
      <c r="C636" s="79"/>
      <c r="D636" s="79"/>
      <c r="E636" s="75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="1" customFormat="1" ht="15.75" customHeight="1" spans="1:27">
      <c r="A637" s="79"/>
      <c r="B637" s="79"/>
      <c r="C637" s="79"/>
      <c r="D637" s="79"/>
      <c r="E637" s="75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="1" customFormat="1" ht="15.75" customHeight="1" spans="1:27">
      <c r="A638" s="79"/>
      <c r="B638" s="79"/>
      <c r="C638" s="79"/>
      <c r="D638" s="79"/>
      <c r="E638" s="75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="1" customFormat="1" ht="15.75" customHeight="1" spans="1:27">
      <c r="A639" s="79"/>
      <c r="B639" s="79"/>
      <c r="C639" s="79"/>
      <c r="D639" s="79"/>
      <c r="E639" s="75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="1" customFormat="1" ht="15.75" customHeight="1" spans="1:27">
      <c r="A640" s="79"/>
      <c r="B640" s="79"/>
      <c r="C640" s="79"/>
      <c r="D640" s="79"/>
      <c r="E640" s="75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="1" customFormat="1" ht="15.75" customHeight="1" spans="1:27">
      <c r="A641" s="79"/>
      <c r="B641" s="79"/>
      <c r="C641" s="79"/>
      <c r="D641" s="79"/>
      <c r="E641" s="75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="1" customFormat="1" ht="15.75" customHeight="1" spans="1:27">
      <c r="A642" s="79"/>
      <c r="B642" s="79"/>
      <c r="C642" s="79"/>
      <c r="D642" s="79"/>
      <c r="E642" s="75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="1" customFormat="1" ht="15.75" customHeight="1" spans="1:27">
      <c r="A643" s="79"/>
      <c r="B643" s="79"/>
      <c r="C643" s="79"/>
      <c r="D643" s="79"/>
      <c r="E643" s="75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</row>
    <row r="644" s="1" customFormat="1" ht="15.75" customHeight="1" spans="1:27">
      <c r="A644" s="79"/>
      <c r="B644" s="79"/>
      <c r="C644" s="79"/>
      <c r="D644" s="79"/>
      <c r="E644" s="75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</row>
    <row r="645" s="1" customFormat="1" ht="15.75" customHeight="1" spans="1:27">
      <c r="A645" s="79"/>
      <c r="B645" s="79"/>
      <c r="C645" s="79"/>
      <c r="D645" s="79"/>
      <c r="E645" s="75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</row>
    <row r="646" s="1" customFormat="1" ht="15.75" customHeight="1" spans="1:27">
      <c r="A646" s="79"/>
      <c r="B646" s="79"/>
      <c r="C646" s="79"/>
      <c r="D646" s="79"/>
      <c r="E646" s="75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</row>
    <row r="647" s="1" customFormat="1" ht="15.75" customHeight="1" spans="1:27">
      <c r="A647" s="79"/>
      <c r="B647" s="79"/>
      <c r="C647" s="79"/>
      <c r="D647" s="79"/>
      <c r="E647" s="75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</row>
    <row r="648" s="1" customFormat="1" ht="15.75" customHeight="1" spans="1:27">
      <c r="A648" s="79"/>
      <c r="B648" s="79"/>
      <c r="C648" s="79"/>
      <c r="D648" s="79"/>
      <c r="E648" s="75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</row>
    <row r="649" s="1" customFormat="1" ht="15.75" customHeight="1" spans="1:27">
      <c r="A649" s="79"/>
      <c r="B649" s="79"/>
      <c r="C649" s="79"/>
      <c r="D649" s="79"/>
      <c r="E649" s="75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</row>
    <row r="650" s="1" customFormat="1" ht="15.75" customHeight="1" spans="1:27">
      <c r="A650" s="79"/>
      <c r="B650" s="79"/>
      <c r="C650" s="79"/>
      <c r="D650" s="79"/>
      <c r="E650" s="75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</row>
    <row r="651" s="1" customFormat="1" ht="15.75" customHeight="1" spans="1:27">
      <c r="A651" s="79"/>
      <c r="B651" s="79"/>
      <c r="C651" s="79"/>
      <c r="D651" s="79"/>
      <c r="E651" s="75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</row>
    <row r="652" s="1" customFormat="1" ht="15.75" customHeight="1" spans="1:27">
      <c r="A652" s="79"/>
      <c r="B652" s="79"/>
      <c r="C652" s="79"/>
      <c r="D652" s="79"/>
      <c r="E652" s="75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</row>
    <row r="653" s="1" customFormat="1" ht="15.75" customHeight="1" spans="1:27">
      <c r="A653" s="79"/>
      <c r="B653" s="79"/>
      <c r="C653" s="79"/>
      <c r="D653" s="79"/>
      <c r="E653" s="75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</row>
    <row r="654" s="1" customFormat="1" ht="15.75" customHeight="1" spans="1:27">
      <c r="A654" s="79"/>
      <c r="B654" s="79"/>
      <c r="C654" s="79"/>
      <c r="D654" s="79"/>
      <c r="E654" s="75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</row>
    <row r="655" s="1" customFormat="1" ht="15.75" customHeight="1" spans="1:27">
      <c r="A655" s="79"/>
      <c r="B655" s="79"/>
      <c r="C655" s="79"/>
      <c r="D655" s="79"/>
      <c r="E655" s="75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</row>
    <row r="656" s="1" customFormat="1" ht="15.75" customHeight="1" spans="1:27">
      <c r="A656" s="79"/>
      <c r="B656" s="79"/>
      <c r="C656" s="79"/>
      <c r="D656" s="79"/>
      <c r="E656" s="75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</row>
    <row r="657" s="1" customFormat="1" ht="15.75" customHeight="1" spans="1:27">
      <c r="A657" s="79"/>
      <c r="B657" s="79"/>
      <c r="C657" s="79"/>
      <c r="D657" s="79"/>
      <c r="E657" s="75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</row>
    <row r="658" s="1" customFormat="1" ht="15.75" customHeight="1" spans="1:27">
      <c r="A658" s="79"/>
      <c r="B658" s="79"/>
      <c r="C658" s="79"/>
      <c r="D658" s="79"/>
      <c r="E658" s="75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</row>
    <row r="659" s="1" customFormat="1" ht="15.75" customHeight="1" spans="1:27">
      <c r="A659" s="79"/>
      <c r="B659" s="79"/>
      <c r="C659" s="79"/>
      <c r="D659" s="79"/>
      <c r="E659" s="75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</row>
    <row r="660" s="1" customFormat="1" ht="15.75" customHeight="1" spans="1:27">
      <c r="A660" s="79"/>
      <c r="B660" s="79"/>
      <c r="C660" s="79"/>
      <c r="D660" s="79"/>
      <c r="E660" s="75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</row>
    <row r="661" s="1" customFormat="1" ht="15.75" customHeight="1" spans="1:27">
      <c r="A661" s="79"/>
      <c r="B661" s="79"/>
      <c r="C661" s="79"/>
      <c r="D661" s="79"/>
      <c r="E661" s="75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</row>
    <row r="662" s="1" customFormat="1" ht="15.75" customHeight="1" spans="1:27">
      <c r="A662" s="79"/>
      <c r="B662" s="79"/>
      <c r="C662" s="79"/>
      <c r="D662" s="79"/>
      <c r="E662" s="75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</row>
    <row r="663" s="1" customFormat="1" ht="15.75" customHeight="1" spans="1:27">
      <c r="A663" s="79"/>
      <c r="B663" s="79"/>
      <c r="C663" s="79"/>
      <c r="D663" s="79"/>
      <c r="E663" s="75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</row>
    <row r="664" s="1" customFormat="1" ht="15.75" customHeight="1" spans="1:27">
      <c r="A664" s="79"/>
      <c r="B664" s="79"/>
      <c r="C664" s="79"/>
      <c r="D664" s="79"/>
      <c r="E664" s="75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</row>
    <row r="665" s="1" customFormat="1" ht="15.75" customHeight="1" spans="1:27">
      <c r="A665" s="79"/>
      <c r="B665" s="79"/>
      <c r="C665" s="79"/>
      <c r="D665" s="79"/>
      <c r="E665" s="75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</row>
    <row r="666" s="1" customFormat="1" ht="15.75" customHeight="1" spans="1:27">
      <c r="A666" s="79"/>
      <c r="B666" s="79"/>
      <c r="C666" s="79"/>
      <c r="D666" s="79"/>
      <c r="E666" s="75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</row>
    <row r="667" s="1" customFormat="1" ht="15.75" customHeight="1" spans="1:27">
      <c r="A667" s="79"/>
      <c r="B667" s="79"/>
      <c r="C667" s="79"/>
      <c r="D667" s="79"/>
      <c r="E667" s="75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</row>
    <row r="668" s="1" customFormat="1" ht="15.75" customHeight="1" spans="1:27">
      <c r="A668" s="79"/>
      <c r="B668" s="79"/>
      <c r="C668" s="79"/>
      <c r="D668" s="79"/>
      <c r="E668" s="75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</row>
    <row r="669" s="1" customFormat="1" ht="15.75" customHeight="1" spans="1:27">
      <c r="A669" s="79"/>
      <c r="B669" s="79"/>
      <c r="C669" s="79"/>
      <c r="D669" s="79"/>
      <c r="E669" s="75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</row>
    <row r="670" s="1" customFormat="1" ht="15.75" customHeight="1" spans="1:27">
      <c r="A670" s="79"/>
      <c r="B670" s="79"/>
      <c r="C670" s="79"/>
      <c r="D670" s="79"/>
      <c r="E670" s="75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</row>
    <row r="671" s="1" customFormat="1" ht="15.75" customHeight="1" spans="1:27">
      <c r="A671" s="79"/>
      <c r="B671" s="79"/>
      <c r="C671" s="79"/>
      <c r="D671" s="79"/>
      <c r="E671" s="75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</row>
    <row r="672" s="1" customFormat="1" ht="15.75" customHeight="1" spans="1:27">
      <c r="A672" s="79"/>
      <c r="B672" s="79"/>
      <c r="C672" s="79"/>
      <c r="D672" s="79"/>
      <c r="E672" s="75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</row>
    <row r="673" s="1" customFormat="1" ht="15.75" customHeight="1" spans="1:27">
      <c r="A673" s="79"/>
      <c r="B673" s="79"/>
      <c r="C673" s="79"/>
      <c r="D673" s="79"/>
      <c r="E673" s="75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</row>
    <row r="674" s="1" customFormat="1" ht="15.75" customHeight="1" spans="1:27">
      <c r="A674" s="79"/>
      <c r="B674" s="79"/>
      <c r="C674" s="79"/>
      <c r="D674" s="79"/>
      <c r="E674" s="75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</row>
    <row r="675" s="1" customFormat="1" ht="15.75" customHeight="1" spans="1:27">
      <c r="A675" s="79"/>
      <c r="B675" s="79"/>
      <c r="C675" s="79"/>
      <c r="D675" s="79"/>
      <c r="E675" s="75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</row>
    <row r="676" s="1" customFormat="1" ht="15.75" customHeight="1" spans="1:27">
      <c r="A676" s="79"/>
      <c r="B676" s="79"/>
      <c r="C676" s="79"/>
      <c r="D676" s="79"/>
      <c r="E676" s="75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</row>
    <row r="677" s="1" customFormat="1" ht="15.75" customHeight="1" spans="1:27">
      <c r="A677" s="79"/>
      <c r="B677" s="79"/>
      <c r="C677" s="79"/>
      <c r="D677" s="79"/>
      <c r="E677" s="75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</row>
    <row r="678" s="1" customFormat="1" ht="15.75" customHeight="1" spans="1:27">
      <c r="A678" s="79"/>
      <c r="B678" s="79"/>
      <c r="C678" s="79"/>
      <c r="D678" s="79"/>
      <c r="E678" s="75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</row>
    <row r="679" s="1" customFormat="1" ht="15.75" customHeight="1" spans="1:27">
      <c r="A679" s="79"/>
      <c r="B679" s="79"/>
      <c r="C679" s="79"/>
      <c r="D679" s="79"/>
      <c r="E679" s="75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</row>
    <row r="680" s="1" customFormat="1" ht="15.75" customHeight="1" spans="1:27">
      <c r="A680" s="79"/>
      <c r="B680" s="79"/>
      <c r="C680" s="79"/>
      <c r="D680" s="79"/>
      <c r="E680" s="75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</row>
    <row r="681" s="1" customFormat="1" ht="15.75" customHeight="1" spans="1:27">
      <c r="A681" s="79"/>
      <c r="B681" s="79"/>
      <c r="C681" s="79"/>
      <c r="D681" s="79"/>
      <c r="E681" s="75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</row>
    <row r="682" s="1" customFormat="1" ht="15.75" customHeight="1" spans="1:27">
      <c r="A682" s="79"/>
      <c r="B682" s="79"/>
      <c r="C682" s="79"/>
      <c r="D682" s="79"/>
      <c r="E682" s="75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</row>
    <row r="683" s="1" customFormat="1" ht="15.75" customHeight="1" spans="1:27">
      <c r="A683" s="79"/>
      <c r="B683" s="79"/>
      <c r="C683" s="79"/>
      <c r="D683" s="79"/>
      <c r="E683" s="75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</row>
    <row r="684" s="1" customFormat="1" ht="15.75" customHeight="1" spans="1:27">
      <c r="A684" s="79"/>
      <c r="B684" s="79"/>
      <c r="C684" s="79"/>
      <c r="D684" s="79"/>
      <c r="E684" s="75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</row>
    <row r="685" s="1" customFormat="1" ht="15.75" customHeight="1" spans="1:27">
      <c r="A685" s="79"/>
      <c r="B685" s="79"/>
      <c r="C685" s="79"/>
      <c r="D685" s="79"/>
      <c r="E685" s="75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</row>
    <row r="686" s="1" customFormat="1" ht="15.75" customHeight="1" spans="1:27">
      <c r="A686" s="79"/>
      <c r="B686" s="79"/>
      <c r="C686" s="79"/>
      <c r="D686" s="79"/>
      <c r="E686" s="75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</row>
    <row r="687" s="1" customFormat="1" ht="15.75" customHeight="1" spans="1:27">
      <c r="A687" s="79"/>
      <c r="B687" s="79"/>
      <c r="C687" s="79"/>
      <c r="D687" s="79"/>
      <c r="E687" s="75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</row>
    <row r="688" s="1" customFormat="1" ht="15.75" customHeight="1" spans="1:27">
      <c r="A688" s="79"/>
      <c r="B688" s="79"/>
      <c r="C688" s="79"/>
      <c r="D688" s="79"/>
      <c r="E688" s="75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</row>
    <row r="689" s="1" customFormat="1" ht="15.75" customHeight="1" spans="1:27">
      <c r="A689" s="79"/>
      <c r="B689" s="79"/>
      <c r="C689" s="79"/>
      <c r="D689" s="79"/>
      <c r="E689" s="75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</row>
    <row r="690" s="1" customFormat="1" ht="15.75" customHeight="1" spans="1:27">
      <c r="A690" s="79"/>
      <c r="B690" s="79"/>
      <c r="C690" s="79"/>
      <c r="D690" s="79"/>
      <c r="E690" s="75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</row>
    <row r="691" s="1" customFormat="1" ht="15.75" customHeight="1" spans="1:27">
      <c r="A691" s="79"/>
      <c r="B691" s="79"/>
      <c r="C691" s="79"/>
      <c r="D691" s="79"/>
      <c r="E691" s="75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</row>
    <row r="692" s="1" customFormat="1" ht="15.75" customHeight="1" spans="1:27">
      <c r="A692" s="79"/>
      <c r="B692" s="79"/>
      <c r="C692" s="79"/>
      <c r="D692" s="79"/>
      <c r="E692" s="75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</row>
    <row r="693" s="1" customFormat="1" ht="15.75" customHeight="1" spans="1:27">
      <c r="A693" s="79"/>
      <c r="B693" s="79"/>
      <c r="C693" s="79"/>
      <c r="D693" s="79"/>
      <c r="E693" s="75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</row>
    <row r="694" s="1" customFormat="1" ht="15.75" customHeight="1" spans="1:27">
      <c r="A694" s="79"/>
      <c r="B694" s="79"/>
      <c r="C694" s="79"/>
      <c r="D694" s="79"/>
      <c r="E694" s="75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</row>
    <row r="695" s="1" customFormat="1" ht="15.75" customHeight="1" spans="1:27">
      <c r="A695" s="79"/>
      <c r="B695" s="79"/>
      <c r="C695" s="79"/>
      <c r="D695" s="79"/>
      <c r="E695" s="75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</row>
    <row r="696" s="1" customFormat="1" ht="15.75" customHeight="1" spans="1:27">
      <c r="A696" s="79"/>
      <c r="B696" s="79"/>
      <c r="C696" s="79"/>
      <c r="D696" s="79"/>
      <c r="E696" s="75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</row>
    <row r="697" s="1" customFormat="1" ht="15.75" customHeight="1" spans="1:27">
      <c r="A697" s="79"/>
      <c r="B697" s="79"/>
      <c r="C697" s="79"/>
      <c r="D697" s="79"/>
      <c r="E697" s="75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</row>
    <row r="698" s="1" customFormat="1" ht="15.75" customHeight="1" spans="1:27">
      <c r="A698" s="79"/>
      <c r="B698" s="79"/>
      <c r="C698" s="79"/>
      <c r="D698" s="79"/>
      <c r="E698" s="75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</row>
    <row r="699" s="1" customFormat="1" ht="15.75" customHeight="1" spans="1:27">
      <c r="A699" s="79"/>
      <c r="B699" s="79"/>
      <c r="C699" s="79"/>
      <c r="D699" s="79"/>
      <c r="E699" s="75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</row>
    <row r="700" s="1" customFormat="1" ht="15.75" customHeight="1" spans="1:27">
      <c r="A700" s="79"/>
      <c r="B700" s="79"/>
      <c r="C700" s="79"/>
      <c r="D700" s="79"/>
      <c r="E700" s="75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</row>
    <row r="701" s="1" customFormat="1" ht="15.75" customHeight="1" spans="1:27">
      <c r="A701" s="79"/>
      <c r="B701" s="79"/>
      <c r="C701" s="79"/>
      <c r="D701" s="79"/>
      <c r="E701" s="75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</row>
    <row r="702" s="1" customFormat="1" ht="15.75" customHeight="1" spans="1:27">
      <c r="A702" s="79"/>
      <c r="B702" s="79"/>
      <c r="C702" s="79"/>
      <c r="D702" s="79"/>
      <c r="E702" s="75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</row>
    <row r="703" s="1" customFormat="1" ht="15.75" customHeight="1" spans="1:27">
      <c r="A703" s="79"/>
      <c r="B703" s="79"/>
      <c r="C703" s="79"/>
      <c r="D703" s="79"/>
      <c r="E703" s="75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</row>
    <row r="704" s="1" customFormat="1" ht="15.75" customHeight="1" spans="1:27">
      <c r="A704" s="79"/>
      <c r="B704" s="79"/>
      <c r="C704" s="79"/>
      <c r="D704" s="79"/>
      <c r="E704" s="75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</row>
    <row r="705" s="1" customFormat="1" ht="15.75" customHeight="1" spans="1:27">
      <c r="A705" s="79"/>
      <c r="B705" s="79"/>
      <c r="C705" s="79"/>
      <c r="D705" s="79"/>
      <c r="E705" s="75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</row>
    <row r="706" s="1" customFormat="1" ht="15.75" customHeight="1" spans="1:27">
      <c r="A706" s="79"/>
      <c r="B706" s="79"/>
      <c r="C706" s="79"/>
      <c r="D706" s="79"/>
      <c r="E706" s="75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</row>
    <row r="707" s="1" customFormat="1" ht="15.75" customHeight="1" spans="1:27">
      <c r="A707" s="79"/>
      <c r="B707" s="79"/>
      <c r="C707" s="79"/>
      <c r="D707" s="79"/>
      <c r="E707" s="75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</row>
    <row r="708" s="1" customFormat="1" ht="15.75" customHeight="1" spans="1:27">
      <c r="A708" s="79"/>
      <c r="B708" s="79"/>
      <c r="C708" s="79"/>
      <c r="D708" s="79"/>
      <c r="E708" s="75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</row>
    <row r="709" s="1" customFormat="1" ht="15.75" customHeight="1" spans="1:27">
      <c r="A709" s="79"/>
      <c r="B709" s="79"/>
      <c r="C709" s="79"/>
      <c r="D709" s="79"/>
      <c r="E709" s="75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</row>
    <row r="710" s="1" customFormat="1" ht="15.75" customHeight="1" spans="1:27">
      <c r="A710" s="79"/>
      <c r="B710" s="79"/>
      <c r="C710" s="79"/>
      <c r="D710" s="79"/>
      <c r="E710" s="75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</row>
    <row r="711" s="1" customFormat="1" ht="15.75" customHeight="1" spans="1:27">
      <c r="A711" s="79"/>
      <c r="B711" s="79"/>
      <c r="C711" s="79"/>
      <c r="D711" s="79"/>
      <c r="E711" s="75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</row>
    <row r="712" s="1" customFormat="1" ht="15.75" customHeight="1" spans="1:27">
      <c r="A712" s="79"/>
      <c r="B712" s="79"/>
      <c r="C712" s="79"/>
      <c r="D712" s="79"/>
      <c r="E712" s="75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</row>
    <row r="713" s="1" customFormat="1" ht="15.75" customHeight="1" spans="1:27">
      <c r="A713" s="79"/>
      <c r="B713" s="79"/>
      <c r="C713" s="79"/>
      <c r="D713" s="79"/>
      <c r="E713" s="75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</row>
    <row r="714" s="1" customFormat="1" ht="15.75" customHeight="1" spans="1:27">
      <c r="A714" s="79"/>
      <c r="B714" s="79"/>
      <c r="C714" s="79"/>
      <c r="D714" s="79"/>
      <c r="E714" s="75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</row>
    <row r="715" s="1" customFormat="1" ht="15.75" customHeight="1" spans="1:27">
      <c r="A715" s="79"/>
      <c r="B715" s="79"/>
      <c r="C715" s="79"/>
      <c r="D715" s="79"/>
      <c r="E715" s="75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</row>
    <row r="716" s="1" customFormat="1" ht="15.75" customHeight="1" spans="1:27">
      <c r="A716" s="79"/>
      <c r="B716" s="79"/>
      <c r="C716" s="79"/>
      <c r="D716" s="79"/>
      <c r="E716" s="75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</row>
    <row r="717" s="1" customFormat="1" ht="15.75" customHeight="1" spans="1:27">
      <c r="A717" s="79"/>
      <c r="B717" s="79"/>
      <c r="C717" s="79"/>
      <c r="D717" s="79"/>
      <c r="E717" s="75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</row>
    <row r="718" s="1" customFormat="1" ht="15.75" customHeight="1" spans="1:27">
      <c r="A718" s="79"/>
      <c r="B718" s="79"/>
      <c r="C718" s="79"/>
      <c r="D718" s="79"/>
      <c r="E718" s="75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</row>
    <row r="719" s="1" customFormat="1" ht="15.75" customHeight="1" spans="1:27">
      <c r="A719" s="79"/>
      <c r="B719" s="79"/>
      <c r="C719" s="79"/>
      <c r="D719" s="79"/>
      <c r="E719" s="75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</row>
    <row r="720" s="1" customFormat="1" ht="15.75" customHeight="1" spans="1:27">
      <c r="A720" s="79"/>
      <c r="B720" s="79"/>
      <c r="C720" s="79"/>
      <c r="D720" s="79"/>
      <c r="E720" s="75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</row>
    <row r="721" s="1" customFormat="1" ht="15.75" customHeight="1" spans="1:27">
      <c r="A721" s="79"/>
      <c r="B721" s="79"/>
      <c r="C721" s="79"/>
      <c r="D721" s="79"/>
      <c r="E721" s="75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</row>
    <row r="722" s="1" customFormat="1" ht="15.75" customHeight="1" spans="1:27">
      <c r="A722" s="79"/>
      <c r="B722" s="79"/>
      <c r="C722" s="79"/>
      <c r="D722" s="79"/>
      <c r="E722" s="75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</row>
    <row r="723" s="1" customFormat="1" ht="15.75" customHeight="1" spans="1:27">
      <c r="A723" s="79"/>
      <c r="B723" s="79"/>
      <c r="C723" s="79"/>
      <c r="D723" s="79"/>
      <c r="E723" s="75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</row>
    <row r="724" s="1" customFormat="1" ht="15.75" customHeight="1" spans="1:27">
      <c r="A724" s="79"/>
      <c r="B724" s="79"/>
      <c r="C724" s="79"/>
      <c r="D724" s="79"/>
      <c r="E724" s="75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</row>
    <row r="725" s="1" customFormat="1" ht="15.75" customHeight="1" spans="1:27">
      <c r="A725" s="79"/>
      <c r="B725" s="79"/>
      <c r="C725" s="79"/>
      <c r="D725" s="79"/>
      <c r="E725" s="75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</row>
    <row r="726" s="1" customFormat="1" ht="15.75" customHeight="1" spans="1:27">
      <c r="A726" s="79"/>
      <c r="B726" s="79"/>
      <c r="C726" s="79"/>
      <c r="D726" s="79"/>
      <c r="E726" s="75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</row>
    <row r="727" s="1" customFormat="1" ht="15.75" customHeight="1" spans="1:27">
      <c r="A727" s="79"/>
      <c r="B727" s="79"/>
      <c r="C727" s="79"/>
      <c r="D727" s="79"/>
      <c r="E727" s="75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</row>
    <row r="728" s="1" customFormat="1" ht="15.75" customHeight="1" spans="1:27">
      <c r="A728" s="79"/>
      <c r="B728" s="79"/>
      <c r="C728" s="79"/>
      <c r="D728" s="79"/>
      <c r="E728" s="75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</row>
    <row r="729" s="1" customFormat="1" ht="15.75" customHeight="1" spans="1:27">
      <c r="A729" s="79"/>
      <c r="B729" s="79"/>
      <c r="C729" s="79"/>
      <c r="D729" s="79"/>
      <c r="E729" s="75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</row>
    <row r="730" s="1" customFormat="1" ht="15.75" customHeight="1" spans="1:27">
      <c r="A730" s="79"/>
      <c r="B730" s="79"/>
      <c r="C730" s="79"/>
      <c r="D730" s="79"/>
      <c r="E730" s="75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</row>
    <row r="731" s="1" customFormat="1" ht="15.75" customHeight="1" spans="1:27">
      <c r="A731" s="79"/>
      <c r="B731" s="79"/>
      <c r="C731" s="79"/>
      <c r="D731" s="79"/>
      <c r="E731" s="75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</row>
    <row r="732" s="1" customFormat="1" ht="15.75" customHeight="1" spans="1:27">
      <c r="A732" s="79"/>
      <c r="B732" s="79"/>
      <c r="C732" s="79"/>
      <c r="D732" s="79"/>
      <c r="E732" s="75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</row>
    <row r="733" s="1" customFormat="1" ht="15.75" customHeight="1" spans="1:27">
      <c r="A733" s="79"/>
      <c r="B733" s="79"/>
      <c r="C733" s="79"/>
      <c r="D733" s="79"/>
      <c r="E733" s="75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</row>
    <row r="734" s="1" customFormat="1" ht="15.75" customHeight="1" spans="1:27">
      <c r="A734" s="79"/>
      <c r="B734" s="79"/>
      <c r="C734" s="79"/>
      <c r="D734" s="79"/>
      <c r="E734" s="75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</row>
    <row r="735" s="1" customFormat="1" ht="15.75" customHeight="1" spans="1:27">
      <c r="A735" s="79"/>
      <c r="B735" s="79"/>
      <c r="C735" s="79"/>
      <c r="D735" s="79"/>
      <c r="E735" s="75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</row>
    <row r="736" s="1" customFormat="1" ht="15.75" customHeight="1" spans="1:27">
      <c r="A736" s="79"/>
      <c r="B736" s="79"/>
      <c r="C736" s="79"/>
      <c r="D736" s="79"/>
      <c r="E736" s="75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</row>
    <row r="737" s="1" customFormat="1" ht="15.75" customHeight="1" spans="1:27">
      <c r="A737" s="79"/>
      <c r="B737" s="79"/>
      <c r="C737" s="79"/>
      <c r="D737" s="79"/>
      <c r="E737" s="75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</row>
    <row r="738" s="1" customFormat="1" ht="15.75" customHeight="1" spans="1:27">
      <c r="A738" s="79"/>
      <c r="B738" s="79"/>
      <c r="C738" s="79"/>
      <c r="D738" s="79"/>
      <c r="E738" s="75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</row>
    <row r="739" s="1" customFormat="1" ht="15.75" customHeight="1" spans="1:27">
      <c r="A739" s="79"/>
      <c r="B739" s="79"/>
      <c r="C739" s="79"/>
      <c r="D739" s="79"/>
      <c r="E739" s="75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</row>
    <row r="740" s="1" customFormat="1" ht="15.75" customHeight="1" spans="1:27">
      <c r="A740" s="79"/>
      <c r="B740" s="79"/>
      <c r="C740" s="79"/>
      <c r="D740" s="79"/>
      <c r="E740" s="75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</row>
    <row r="741" s="1" customFormat="1" ht="15.75" customHeight="1" spans="1:27">
      <c r="A741" s="79"/>
      <c r="B741" s="79"/>
      <c r="C741" s="79"/>
      <c r="D741" s="79"/>
      <c r="E741" s="75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</row>
    <row r="742" s="1" customFormat="1" ht="15.75" customHeight="1" spans="1:27">
      <c r="A742" s="79"/>
      <c r="B742" s="79"/>
      <c r="C742" s="79"/>
      <c r="D742" s="79"/>
      <c r="E742" s="75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</row>
    <row r="743" s="1" customFormat="1" ht="15.75" customHeight="1" spans="1:27">
      <c r="A743" s="79"/>
      <c r="B743" s="79"/>
      <c r="C743" s="79"/>
      <c r="D743" s="79"/>
      <c r="E743" s="75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</row>
    <row r="744" s="1" customFormat="1" ht="15.75" customHeight="1" spans="1:27">
      <c r="A744" s="79"/>
      <c r="B744" s="79"/>
      <c r="C744" s="79"/>
      <c r="D744" s="79"/>
      <c r="E744" s="75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</row>
    <row r="745" s="1" customFormat="1" ht="15.75" customHeight="1" spans="1:27">
      <c r="A745" s="79"/>
      <c r="B745" s="79"/>
      <c r="C745" s="79"/>
      <c r="D745" s="79"/>
      <c r="E745" s="75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</row>
    <row r="746" s="1" customFormat="1" ht="15.75" customHeight="1" spans="1:27">
      <c r="A746" s="79"/>
      <c r="B746" s="79"/>
      <c r="C746" s="79"/>
      <c r="D746" s="79"/>
      <c r="E746" s="75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</row>
    <row r="747" s="1" customFormat="1" ht="15.75" customHeight="1" spans="1:27">
      <c r="A747" s="79"/>
      <c r="B747" s="79"/>
      <c r="C747" s="79"/>
      <c r="D747" s="79"/>
      <c r="E747" s="75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</row>
    <row r="748" s="1" customFormat="1" ht="15.75" customHeight="1" spans="1:27">
      <c r="A748" s="79"/>
      <c r="B748" s="79"/>
      <c r="C748" s="79"/>
      <c r="D748" s="79"/>
      <c r="E748" s="75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</row>
    <row r="749" s="1" customFormat="1" ht="15.75" customHeight="1" spans="1:27">
      <c r="A749" s="79"/>
      <c r="B749" s="79"/>
      <c r="C749" s="79"/>
      <c r="D749" s="79"/>
      <c r="E749" s="75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</row>
    <row r="750" s="1" customFormat="1" ht="15.75" customHeight="1" spans="1:27">
      <c r="A750" s="79"/>
      <c r="B750" s="79"/>
      <c r="C750" s="79"/>
      <c r="D750" s="79"/>
      <c r="E750" s="75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</row>
    <row r="751" s="1" customFormat="1" ht="15.75" customHeight="1" spans="1:27">
      <c r="A751" s="79"/>
      <c r="B751" s="79"/>
      <c r="C751" s="79"/>
      <c r="D751" s="79"/>
      <c r="E751" s="75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</row>
    <row r="752" s="1" customFormat="1" ht="15.75" customHeight="1" spans="1:27">
      <c r="A752" s="79"/>
      <c r="B752" s="79"/>
      <c r="C752" s="79"/>
      <c r="D752" s="79"/>
      <c r="E752" s="75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</row>
    <row r="753" s="1" customFormat="1" ht="15.75" customHeight="1" spans="1:27">
      <c r="A753" s="79"/>
      <c r="B753" s="79"/>
      <c r="C753" s="79"/>
      <c r="D753" s="79"/>
      <c r="E753" s="75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</row>
    <row r="754" s="1" customFormat="1" ht="15.75" customHeight="1" spans="1:27">
      <c r="A754" s="79"/>
      <c r="B754" s="79"/>
      <c r="C754" s="79"/>
      <c r="D754" s="79"/>
      <c r="E754" s="75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</row>
    <row r="755" s="1" customFormat="1" ht="15.75" customHeight="1" spans="1:27">
      <c r="A755" s="79"/>
      <c r="B755" s="79"/>
      <c r="C755" s="79"/>
      <c r="D755" s="79"/>
      <c r="E755" s="75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</row>
    <row r="756" s="1" customFormat="1" ht="15.75" customHeight="1" spans="1:27">
      <c r="A756" s="79"/>
      <c r="B756" s="79"/>
      <c r="C756" s="79"/>
      <c r="D756" s="79"/>
      <c r="E756" s="75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</row>
    <row r="757" s="1" customFormat="1" ht="15.75" customHeight="1" spans="1:27">
      <c r="A757" s="79"/>
      <c r="B757" s="79"/>
      <c r="C757" s="79"/>
      <c r="D757" s="79"/>
      <c r="E757" s="75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</row>
    <row r="758" s="1" customFormat="1" ht="15.75" customHeight="1" spans="1:27">
      <c r="A758" s="79"/>
      <c r="B758" s="79"/>
      <c r="C758" s="79"/>
      <c r="D758" s="79"/>
      <c r="E758" s="75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</row>
    <row r="759" s="1" customFormat="1" ht="15.75" customHeight="1" spans="1:27">
      <c r="A759" s="79"/>
      <c r="B759" s="79"/>
      <c r="C759" s="79"/>
      <c r="D759" s="79"/>
      <c r="E759" s="75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</row>
    <row r="760" s="1" customFormat="1" ht="15.75" customHeight="1" spans="1:27">
      <c r="A760" s="79"/>
      <c r="B760" s="79"/>
      <c r="C760" s="79"/>
      <c r="D760" s="79"/>
      <c r="E760" s="75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</row>
    <row r="761" s="1" customFormat="1" ht="15.75" customHeight="1" spans="1:27">
      <c r="A761" s="79"/>
      <c r="B761" s="79"/>
      <c r="C761" s="79"/>
      <c r="D761" s="79"/>
      <c r="E761" s="75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</row>
    <row r="762" s="1" customFormat="1" ht="15.75" customHeight="1" spans="1:27">
      <c r="A762" s="79"/>
      <c r="B762" s="79"/>
      <c r="C762" s="79"/>
      <c r="D762" s="79"/>
      <c r="E762" s="75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</row>
    <row r="763" s="1" customFormat="1" ht="15.75" customHeight="1" spans="1:27">
      <c r="A763" s="79"/>
      <c r="B763" s="79"/>
      <c r="C763" s="79"/>
      <c r="D763" s="79"/>
      <c r="E763" s="75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</row>
    <row r="764" s="1" customFormat="1" ht="15.75" customHeight="1" spans="1:27">
      <c r="A764" s="79"/>
      <c r="B764" s="79"/>
      <c r="C764" s="79"/>
      <c r="D764" s="79"/>
      <c r="E764" s="75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</row>
    <row r="765" s="1" customFormat="1" ht="15.75" customHeight="1" spans="1:27">
      <c r="A765" s="79"/>
      <c r="B765" s="79"/>
      <c r="C765" s="79"/>
      <c r="D765" s="79"/>
      <c r="E765" s="75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</row>
    <row r="766" s="1" customFormat="1" ht="15.75" customHeight="1" spans="1:27">
      <c r="A766" s="79"/>
      <c r="B766" s="79"/>
      <c r="C766" s="79"/>
      <c r="D766" s="79"/>
      <c r="E766" s="75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</row>
    <row r="767" s="1" customFormat="1" ht="15.75" customHeight="1" spans="1:27">
      <c r="A767" s="79"/>
      <c r="B767" s="79"/>
      <c r="C767" s="79"/>
      <c r="D767" s="79"/>
      <c r="E767" s="75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</row>
    <row r="768" s="1" customFormat="1" ht="15.75" customHeight="1" spans="1:27">
      <c r="A768" s="79"/>
      <c r="B768" s="79"/>
      <c r="C768" s="79"/>
      <c r="D768" s="79"/>
      <c r="E768" s="75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</row>
    <row r="769" s="1" customFormat="1" ht="15.75" customHeight="1" spans="1:27">
      <c r="A769" s="79"/>
      <c r="B769" s="79"/>
      <c r="C769" s="79"/>
      <c r="D769" s="79"/>
      <c r="E769" s="75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</row>
    <row r="770" s="1" customFormat="1" ht="15.75" customHeight="1" spans="1:27">
      <c r="A770" s="79"/>
      <c r="B770" s="79"/>
      <c r="C770" s="79"/>
      <c r="D770" s="79"/>
      <c r="E770" s="75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</row>
    <row r="771" s="1" customFormat="1" ht="15.75" customHeight="1" spans="1:27">
      <c r="A771" s="79"/>
      <c r="B771" s="79"/>
      <c r="C771" s="79"/>
      <c r="D771" s="79"/>
      <c r="E771" s="75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</row>
    <row r="772" s="1" customFormat="1" ht="15.75" customHeight="1" spans="1:27">
      <c r="A772" s="79"/>
      <c r="B772" s="79"/>
      <c r="C772" s="79"/>
      <c r="D772" s="79"/>
      <c r="E772" s="75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</row>
    <row r="773" s="1" customFormat="1" ht="15.75" customHeight="1" spans="1:27">
      <c r="A773" s="79"/>
      <c r="B773" s="79"/>
      <c r="C773" s="79"/>
      <c r="D773" s="79"/>
      <c r="E773" s="75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</row>
    <row r="774" s="1" customFormat="1" ht="15.75" customHeight="1" spans="1:27">
      <c r="A774" s="79"/>
      <c r="B774" s="79"/>
      <c r="C774" s="79"/>
      <c r="D774" s="79"/>
      <c r="E774" s="75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</row>
    <row r="775" s="1" customFormat="1" ht="15.75" customHeight="1" spans="1:27">
      <c r="A775" s="79"/>
      <c r="B775" s="79"/>
      <c r="C775" s="79"/>
      <c r="D775" s="79"/>
      <c r="E775" s="75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</row>
    <row r="776" s="1" customFormat="1" ht="15.75" customHeight="1" spans="1:27">
      <c r="A776" s="79"/>
      <c r="B776" s="79"/>
      <c r="C776" s="79"/>
      <c r="D776" s="79"/>
      <c r="E776" s="75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</row>
    <row r="777" s="1" customFormat="1" ht="15.75" customHeight="1" spans="1:27">
      <c r="A777" s="79"/>
      <c r="B777" s="79"/>
      <c r="C777" s="79"/>
      <c r="D777" s="79"/>
      <c r="E777" s="75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</row>
    <row r="778" s="1" customFormat="1" ht="15.75" customHeight="1" spans="1:27">
      <c r="A778" s="79"/>
      <c r="B778" s="79"/>
      <c r="C778" s="79"/>
      <c r="D778" s="79"/>
      <c r="E778" s="75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</row>
    <row r="779" s="1" customFormat="1" ht="15.75" customHeight="1" spans="1:27">
      <c r="A779" s="79"/>
      <c r="B779" s="79"/>
      <c r="C779" s="79"/>
      <c r="D779" s="79"/>
      <c r="E779" s="75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</row>
    <row r="780" s="1" customFormat="1" ht="15.75" customHeight="1" spans="1:27">
      <c r="A780" s="79"/>
      <c r="B780" s="79"/>
      <c r="C780" s="79"/>
      <c r="D780" s="79"/>
      <c r="E780" s="75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</row>
    <row r="781" s="1" customFormat="1" ht="15.75" customHeight="1" spans="1:27">
      <c r="A781" s="79"/>
      <c r="B781" s="79"/>
      <c r="C781" s="79"/>
      <c r="D781" s="79"/>
      <c r="E781" s="75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</row>
    <row r="782" s="1" customFormat="1" ht="15.75" customHeight="1" spans="1:27">
      <c r="A782" s="79"/>
      <c r="B782" s="79"/>
      <c r="C782" s="79"/>
      <c r="D782" s="79"/>
      <c r="E782" s="75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</row>
    <row r="783" s="1" customFormat="1" ht="15.75" customHeight="1" spans="1:27">
      <c r="A783" s="79"/>
      <c r="B783" s="79"/>
      <c r="C783" s="79"/>
      <c r="D783" s="79"/>
      <c r="E783" s="75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</row>
    <row r="784" s="1" customFormat="1" ht="15.75" customHeight="1" spans="1:27">
      <c r="A784" s="79"/>
      <c r="B784" s="79"/>
      <c r="C784" s="79"/>
      <c r="D784" s="79"/>
      <c r="E784" s="75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</row>
    <row r="785" s="1" customFormat="1" ht="15.75" customHeight="1" spans="1:27">
      <c r="A785" s="79"/>
      <c r="B785" s="79"/>
      <c r="C785" s="79"/>
      <c r="D785" s="79"/>
      <c r="E785" s="75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</row>
    <row r="786" s="1" customFormat="1" ht="15.75" customHeight="1" spans="1:27">
      <c r="A786" s="79"/>
      <c r="B786" s="79"/>
      <c r="C786" s="79"/>
      <c r="D786" s="79"/>
      <c r="E786" s="75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</row>
    <row r="787" s="1" customFormat="1" ht="15.75" customHeight="1" spans="1:27">
      <c r="A787" s="79"/>
      <c r="B787" s="79"/>
      <c r="C787" s="79"/>
      <c r="D787" s="79"/>
      <c r="E787" s="75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</row>
    <row r="788" s="1" customFormat="1" ht="15.75" customHeight="1" spans="1:27">
      <c r="A788" s="79"/>
      <c r="B788" s="79"/>
      <c r="C788" s="79"/>
      <c r="D788" s="79"/>
      <c r="E788" s="75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</row>
    <row r="789" s="1" customFormat="1" ht="15.75" customHeight="1" spans="1:27">
      <c r="A789" s="79"/>
      <c r="B789" s="79"/>
      <c r="C789" s="79"/>
      <c r="D789" s="79"/>
      <c r="E789" s="75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</row>
    <row r="790" s="1" customFormat="1" ht="15.75" customHeight="1" spans="1:27">
      <c r="A790" s="79"/>
      <c r="B790" s="79"/>
      <c r="C790" s="79"/>
      <c r="D790" s="79"/>
      <c r="E790" s="75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</row>
    <row r="791" s="1" customFormat="1" ht="15.75" customHeight="1" spans="1:27">
      <c r="A791" s="79"/>
      <c r="B791" s="79"/>
      <c r="C791" s="79"/>
      <c r="D791" s="79"/>
      <c r="E791" s="75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</row>
    <row r="792" s="1" customFormat="1" ht="15.75" customHeight="1" spans="1:27">
      <c r="A792" s="79"/>
      <c r="B792" s="79"/>
      <c r="C792" s="79"/>
      <c r="D792" s="79"/>
      <c r="E792" s="75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</row>
    <row r="793" s="1" customFormat="1" ht="15.75" customHeight="1" spans="1:27">
      <c r="A793" s="79"/>
      <c r="B793" s="79"/>
      <c r="C793" s="79"/>
      <c r="D793" s="79"/>
      <c r="E793" s="75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</row>
    <row r="794" s="1" customFormat="1" ht="15.75" customHeight="1" spans="1:27">
      <c r="A794" s="79"/>
      <c r="B794" s="79"/>
      <c r="C794" s="79"/>
      <c r="D794" s="79"/>
      <c r="E794" s="75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</row>
    <row r="795" s="1" customFormat="1" ht="15.75" customHeight="1" spans="1:27">
      <c r="A795" s="79"/>
      <c r="B795" s="79"/>
      <c r="C795" s="79"/>
      <c r="D795" s="79"/>
      <c r="E795" s="75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</row>
    <row r="796" s="1" customFormat="1" ht="15.75" customHeight="1" spans="1:27">
      <c r="A796" s="79"/>
      <c r="B796" s="79"/>
      <c r="C796" s="79"/>
      <c r="D796" s="79"/>
      <c r="E796" s="75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</row>
    <row r="797" s="1" customFormat="1" ht="15.75" customHeight="1" spans="1:27">
      <c r="A797" s="79"/>
      <c r="B797" s="79"/>
      <c r="C797" s="79"/>
      <c r="D797" s="79"/>
      <c r="E797" s="75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</row>
    <row r="798" s="1" customFormat="1" ht="15.75" customHeight="1" spans="1:27">
      <c r="A798" s="79"/>
      <c r="B798" s="79"/>
      <c r="C798" s="79"/>
      <c r="D798" s="79"/>
      <c r="E798" s="75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</row>
    <row r="799" s="1" customFormat="1" ht="15.75" customHeight="1" spans="1:27">
      <c r="A799" s="79"/>
      <c r="B799" s="79"/>
      <c r="C799" s="79"/>
      <c r="D799" s="79"/>
      <c r="E799" s="75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</row>
    <row r="800" s="1" customFormat="1" ht="15.75" customHeight="1" spans="1:27">
      <c r="A800" s="79"/>
      <c r="B800" s="79"/>
      <c r="C800" s="79"/>
      <c r="D800" s="79"/>
      <c r="E800" s="75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</row>
    <row r="801" s="1" customFormat="1" ht="15.75" customHeight="1" spans="1:27">
      <c r="A801" s="79"/>
      <c r="B801" s="79"/>
      <c r="C801" s="79"/>
      <c r="D801" s="79"/>
      <c r="E801" s="75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</row>
    <row r="802" s="1" customFormat="1" ht="15.75" customHeight="1" spans="1:27">
      <c r="A802" s="79"/>
      <c r="B802" s="79"/>
      <c r="C802" s="79"/>
      <c r="D802" s="79"/>
      <c r="E802" s="75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</row>
    <row r="803" s="1" customFormat="1" ht="15.75" customHeight="1" spans="1:27">
      <c r="A803" s="79"/>
      <c r="B803" s="79"/>
      <c r="C803" s="79"/>
      <c r="D803" s="79"/>
      <c r="E803" s="75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</row>
    <row r="804" s="1" customFormat="1" ht="15.75" customHeight="1" spans="1:27">
      <c r="A804" s="79"/>
      <c r="B804" s="79"/>
      <c r="C804" s="79"/>
      <c r="D804" s="79"/>
      <c r="E804" s="75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</row>
    <row r="805" s="1" customFormat="1" ht="15.75" customHeight="1" spans="1:27">
      <c r="A805" s="79"/>
      <c r="B805" s="79"/>
      <c r="C805" s="79"/>
      <c r="D805" s="79"/>
      <c r="E805" s="75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</row>
    <row r="806" s="1" customFormat="1" ht="15.75" customHeight="1" spans="1:27">
      <c r="A806" s="79"/>
      <c r="B806" s="79"/>
      <c r="C806" s="79"/>
      <c r="D806" s="79"/>
      <c r="E806" s="75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</row>
    <row r="807" s="1" customFormat="1" ht="15.75" customHeight="1" spans="1:27">
      <c r="A807" s="79"/>
      <c r="B807" s="79"/>
      <c r="C807" s="79"/>
      <c r="D807" s="79"/>
      <c r="E807" s="75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</row>
    <row r="808" s="1" customFormat="1" ht="15.75" customHeight="1" spans="1:27">
      <c r="A808" s="79"/>
      <c r="B808" s="79"/>
      <c r="C808" s="79"/>
      <c r="D808" s="79"/>
      <c r="E808" s="75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</row>
    <row r="809" s="1" customFormat="1" ht="15.75" customHeight="1" spans="1:27">
      <c r="A809" s="79"/>
      <c r="B809" s="79"/>
      <c r="C809" s="79"/>
      <c r="D809" s="79"/>
      <c r="E809" s="75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</row>
    <row r="810" s="1" customFormat="1" ht="15.75" customHeight="1" spans="1:27">
      <c r="A810" s="79"/>
      <c r="B810" s="79"/>
      <c r="C810" s="79"/>
      <c r="D810" s="79"/>
      <c r="E810" s="75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</row>
    <row r="811" s="1" customFormat="1" ht="15.75" customHeight="1" spans="1:27">
      <c r="A811" s="79"/>
      <c r="B811" s="79"/>
      <c r="C811" s="79"/>
      <c r="D811" s="79"/>
      <c r="E811" s="75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</row>
    <row r="812" s="1" customFormat="1" ht="15.75" customHeight="1" spans="1:27">
      <c r="A812" s="79"/>
      <c r="B812" s="79"/>
      <c r="C812" s="79"/>
      <c r="D812" s="79"/>
      <c r="E812" s="75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</row>
    <row r="813" s="1" customFormat="1" ht="15.75" customHeight="1" spans="1:27">
      <c r="A813" s="79"/>
      <c r="B813" s="79"/>
      <c r="C813" s="79"/>
      <c r="D813" s="79"/>
      <c r="E813" s="75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</row>
    <row r="814" s="1" customFormat="1" ht="15.75" customHeight="1" spans="1:27">
      <c r="A814" s="79"/>
      <c r="B814" s="79"/>
      <c r="C814" s="79"/>
      <c r="D814" s="79"/>
      <c r="E814" s="75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</row>
    <row r="815" s="1" customFormat="1" ht="15.75" customHeight="1" spans="1:27">
      <c r="A815" s="79"/>
      <c r="B815" s="79"/>
      <c r="C815" s="79"/>
      <c r="D815" s="79"/>
      <c r="E815" s="75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</row>
    <row r="816" s="1" customFormat="1" ht="15.75" customHeight="1" spans="1:27">
      <c r="A816" s="79"/>
      <c r="B816" s="79"/>
      <c r="C816" s="79"/>
      <c r="D816" s="79"/>
      <c r="E816" s="75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</row>
    <row r="817" s="1" customFormat="1" ht="15.75" customHeight="1" spans="1:27">
      <c r="A817" s="79"/>
      <c r="B817" s="79"/>
      <c r="C817" s="79"/>
      <c r="D817" s="79"/>
      <c r="E817" s="75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</row>
    <row r="818" s="1" customFormat="1" ht="15.75" customHeight="1" spans="1:27">
      <c r="A818" s="79"/>
      <c r="B818" s="79"/>
      <c r="C818" s="79"/>
      <c r="D818" s="79"/>
      <c r="E818" s="75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</row>
    <row r="819" s="1" customFormat="1" ht="15.75" customHeight="1" spans="1:27">
      <c r="A819" s="79"/>
      <c r="B819" s="79"/>
      <c r="C819" s="79"/>
      <c r="D819" s="79"/>
      <c r="E819" s="75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</row>
    <row r="820" s="1" customFormat="1" ht="15.75" customHeight="1" spans="1:27">
      <c r="A820" s="79"/>
      <c r="B820" s="79"/>
      <c r="C820" s="79"/>
      <c r="D820" s="79"/>
      <c r="E820" s="75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</row>
    <row r="821" s="1" customFormat="1" ht="15.75" customHeight="1" spans="1:27">
      <c r="A821" s="79"/>
      <c r="B821" s="79"/>
      <c r="C821" s="79"/>
      <c r="D821" s="79"/>
      <c r="E821" s="75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</row>
    <row r="822" s="1" customFormat="1" ht="15.75" customHeight="1" spans="1:27">
      <c r="A822" s="79"/>
      <c r="B822" s="79"/>
      <c r="C822" s="79"/>
      <c r="D822" s="79"/>
      <c r="E822" s="75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</row>
    <row r="823" s="1" customFormat="1" ht="15.75" customHeight="1" spans="1:27">
      <c r="A823" s="79"/>
      <c r="B823" s="79"/>
      <c r="C823" s="79"/>
      <c r="D823" s="79"/>
      <c r="E823" s="75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</row>
    <row r="824" s="1" customFormat="1" ht="15.75" customHeight="1" spans="1:27">
      <c r="A824" s="79"/>
      <c r="B824" s="79"/>
      <c r="C824" s="79"/>
      <c r="D824" s="79"/>
      <c r="E824" s="75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</row>
    <row r="825" s="1" customFormat="1" ht="15.75" customHeight="1" spans="1:27">
      <c r="A825" s="79"/>
      <c r="B825" s="79"/>
      <c r="C825" s="79"/>
      <c r="D825" s="79"/>
      <c r="E825" s="75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</row>
    <row r="826" s="1" customFormat="1" ht="15.75" customHeight="1" spans="1:27">
      <c r="A826" s="79"/>
      <c r="B826" s="79"/>
      <c r="C826" s="79"/>
      <c r="D826" s="79"/>
      <c r="E826" s="75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</row>
    <row r="827" s="1" customFormat="1" ht="15.75" customHeight="1" spans="1:27">
      <c r="A827" s="79"/>
      <c r="B827" s="79"/>
      <c r="C827" s="79"/>
      <c r="D827" s="79"/>
      <c r="E827" s="75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</row>
    <row r="828" s="1" customFormat="1" ht="15.75" customHeight="1" spans="1:27">
      <c r="A828" s="79"/>
      <c r="B828" s="79"/>
      <c r="C828" s="79"/>
      <c r="D828" s="79"/>
      <c r="E828" s="75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</row>
    <row r="829" s="1" customFormat="1" ht="15.75" customHeight="1" spans="1:27">
      <c r="A829" s="79"/>
      <c r="B829" s="79"/>
      <c r="C829" s="79"/>
      <c r="D829" s="79"/>
      <c r="E829" s="75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</row>
    <row r="830" s="1" customFormat="1" ht="15.75" customHeight="1" spans="1:27">
      <c r="A830" s="79"/>
      <c r="B830" s="79"/>
      <c r="C830" s="79"/>
      <c r="D830" s="79"/>
      <c r="E830" s="75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</row>
    <row r="831" s="1" customFormat="1" ht="15.75" customHeight="1" spans="1:27">
      <c r="A831" s="79"/>
      <c r="B831" s="79"/>
      <c r="C831" s="79"/>
      <c r="D831" s="79"/>
      <c r="E831" s="75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</row>
    <row r="832" s="1" customFormat="1" ht="15.75" customHeight="1" spans="1:27">
      <c r="A832" s="79"/>
      <c r="B832" s="79"/>
      <c r="C832" s="79"/>
      <c r="D832" s="79"/>
      <c r="E832" s="75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</row>
    <row r="833" s="1" customFormat="1" ht="15.75" customHeight="1" spans="1:27">
      <c r="A833" s="79"/>
      <c r="B833" s="79"/>
      <c r="C833" s="79"/>
      <c r="D833" s="79"/>
      <c r="E833" s="75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</row>
    <row r="834" s="1" customFormat="1" ht="15.75" customHeight="1" spans="1:27">
      <c r="A834" s="79"/>
      <c r="B834" s="79"/>
      <c r="C834" s="79"/>
      <c r="D834" s="79"/>
      <c r="E834" s="75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</row>
    <row r="835" s="1" customFormat="1" ht="15.75" customHeight="1" spans="1:27">
      <c r="A835" s="79"/>
      <c r="B835" s="79"/>
      <c r="C835" s="79"/>
      <c r="D835" s="79"/>
      <c r="E835" s="75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</row>
    <row r="836" s="1" customFormat="1" ht="15.75" customHeight="1" spans="1:27">
      <c r="A836" s="79"/>
      <c r="B836" s="79"/>
      <c r="C836" s="79"/>
      <c r="D836" s="79"/>
      <c r="E836" s="75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</row>
    <row r="837" s="1" customFormat="1" ht="15.75" customHeight="1" spans="1:27">
      <c r="A837" s="79"/>
      <c r="B837" s="79"/>
      <c r="C837" s="79"/>
      <c r="D837" s="79"/>
      <c r="E837" s="75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</row>
    <row r="838" s="1" customFormat="1" ht="15.75" customHeight="1" spans="1:27">
      <c r="A838" s="79"/>
      <c r="B838" s="79"/>
      <c r="C838" s="79"/>
      <c r="D838" s="79"/>
      <c r="E838" s="75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</row>
    <row r="839" s="1" customFormat="1" ht="15.75" customHeight="1" spans="1:27">
      <c r="A839" s="79"/>
      <c r="B839" s="79"/>
      <c r="C839" s="79"/>
      <c r="D839" s="79"/>
      <c r="E839" s="75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</row>
    <row r="840" s="1" customFormat="1" ht="15.75" customHeight="1" spans="1:27">
      <c r="A840" s="79"/>
      <c r="B840" s="79"/>
      <c r="C840" s="79"/>
      <c r="D840" s="79"/>
      <c r="E840" s="75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</row>
    <row r="841" s="1" customFormat="1" ht="15.75" customHeight="1" spans="1:27">
      <c r="A841" s="79"/>
      <c r="B841" s="79"/>
      <c r="C841" s="79"/>
      <c r="D841" s="79"/>
      <c r="E841" s="75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</row>
    <row r="842" s="1" customFormat="1" ht="15.75" customHeight="1" spans="1:27">
      <c r="A842" s="79"/>
      <c r="B842" s="79"/>
      <c r="C842" s="79"/>
      <c r="D842" s="79"/>
      <c r="E842" s="75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</row>
    <row r="843" s="1" customFormat="1" ht="15.75" customHeight="1" spans="1:27">
      <c r="A843" s="79"/>
      <c r="B843" s="79"/>
      <c r="C843" s="79"/>
      <c r="D843" s="79"/>
      <c r="E843" s="75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</row>
    <row r="844" s="1" customFormat="1" ht="15.75" customHeight="1" spans="1:27">
      <c r="A844" s="79"/>
      <c r="B844" s="79"/>
      <c r="C844" s="79"/>
      <c r="D844" s="79"/>
      <c r="E844" s="75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</row>
    <row r="845" s="1" customFormat="1" ht="15.75" customHeight="1" spans="1:27">
      <c r="A845" s="79"/>
      <c r="B845" s="79"/>
      <c r="C845" s="79"/>
      <c r="D845" s="79"/>
      <c r="E845" s="75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</row>
    <row r="846" s="1" customFormat="1" ht="15.75" customHeight="1" spans="1:27">
      <c r="A846" s="79"/>
      <c r="B846" s="79"/>
      <c r="C846" s="79"/>
      <c r="D846" s="79"/>
      <c r="E846" s="75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</row>
    <row r="847" s="1" customFormat="1" ht="15.75" customHeight="1" spans="1:27">
      <c r="A847" s="79"/>
      <c r="B847" s="79"/>
      <c r="C847" s="79"/>
      <c r="D847" s="79"/>
      <c r="E847" s="75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</row>
    <row r="848" s="1" customFormat="1" ht="15.75" customHeight="1" spans="1:27">
      <c r="A848" s="79"/>
      <c r="B848" s="79"/>
      <c r="C848" s="79"/>
      <c r="D848" s="79"/>
      <c r="E848" s="75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</row>
    <row r="849" s="1" customFormat="1" ht="15.75" customHeight="1" spans="1:27">
      <c r="A849" s="79"/>
      <c r="B849" s="79"/>
      <c r="C849" s="79"/>
      <c r="D849" s="79"/>
      <c r="E849" s="75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</row>
    <row r="850" s="1" customFormat="1" ht="15.75" customHeight="1" spans="1:27">
      <c r="A850" s="79"/>
      <c r="B850" s="79"/>
      <c r="C850" s="79"/>
      <c r="D850" s="79"/>
      <c r="E850" s="75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</row>
    <row r="851" s="1" customFormat="1" ht="15.75" customHeight="1" spans="1:27">
      <c r="A851" s="79"/>
      <c r="B851" s="79"/>
      <c r="C851" s="79"/>
      <c r="D851" s="79"/>
      <c r="E851" s="75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</row>
    <row r="852" s="1" customFormat="1" ht="15.75" customHeight="1" spans="1:27">
      <c r="A852" s="79"/>
      <c r="B852" s="79"/>
      <c r="C852" s="79"/>
      <c r="D852" s="79"/>
      <c r="E852" s="75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</row>
    <row r="853" s="1" customFormat="1" ht="15.75" customHeight="1" spans="1:27">
      <c r="A853" s="79"/>
      <c r="B853" s="79"/>
      <c r="C853" s="79"/>
      <c r="D853" s="79"/>
      <c r="E853" s="75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</row>
    <row r="854" s="1" customFormat="1" ht="15.75" customHeight="1" spans="1:27">
      <c r="A854" s="79"/>
      <c r="B854" s="79"/>
      <c r="C854" s="79"/>
      <c r="D854" s="79"/>
      <c r="E854" s="75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</row>
    <row r="855" s="1" customFormat="1" ht="15.75" customHeight="1" spans="1:27">
      <c r="A855" s="79"/>
      <c r="B855" s="79"/>
      <c r="C855" s="79"/>
      <c r="D855" s="79"/>
      <c r="E855" s="75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</row>
    <row r="856" s="1" customFormat="1" ht="15.75" customHeight="1" spans="1:27">
      <c r="A856" s="79"/>
      <c r="B856" s="79"/>
      <c r="C856" s="79"/>
      <c r="D856" s="79"/>
      <c r="E856" s="75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</row>
    <row r="857" s="1" customFormat="1" ht="15.75" customHeight="1" spans="1:27">
      <c r="A857" s="79"/>
      <c r="B857" s="79"/>
      <c r="C857" s="79"/>
      <c r="D857" s="79"/>
      <c r="E857" s="75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</row>
    <row r="858" s="1" customFormat="1" ht="15.75" customHeight="1" spans="1:27">
      <c r="A858" s="79"/>
      <c r="B858" s="79"/>
      <c r="C858" s="79"/>
      <c r="D858" s="79"/>
      <c r="E858" s="75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</row>
    <row r="859" s="1" customFormat="1" ht="15.75" customHeight="1" spans="1:27">
      <c r="A859" s="79"/>
      <c r="B859" s="79"/>
      <c r="C859" s="79"/>
      <c r="D859" s="79"/>
      <c r="E859" s="75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</row>
    <row r="860" s="1" customFormat="1" ht="15.75" customHeight="1" spans="1:27">
      <c r="A860" s="79"/>
      <c r="B860" s="79"/>
      <c r="C860" s="79"/>
      <c r="D860" s="79"/>
      <c r="E860" s="75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</row>
    <row r="861" s="1" customFormat="1" ht="15.75" customHeight="1" spans="1:27">
      <c r="A861" s="79"/>
      <c r="B861" s="79"/>
      <c r="C861" s="79"/>
      <c r="D861" s="79"/>
      <c r="E861" s="75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</row>
    <row r="862" s="1" customFormat="1" ht="15.75" customHeight="1" spans="1:27">
      <c r="A862" s="79"/>
      <c r="B862" s="79"/>
      <c r="C862" s="79"/>
      <c r="D862" s="79"/>
      <c r="E862" s="75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</row>
    <row r="863" s="1" customFormat="1" ht="15.75" customHeight="1" spans="1:27">
      <c r="A863" s="79"/>
      <c r="B863" s="79"/>
      <c r="C863" s="79"/>
      <c r="D863" s="79"/>
      <c r="E863" s="75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</row>
    <row r="864" s="1" customFormat="1" ht="15.75" customHeight="1" spans="1:27">
      <c r="A864" s="79"/>
      <c r="B864" s="79"/>
      <c r="C864" s="79"/>
      <c r="D864" s="79"/>
      <c r="E864" s="75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</row>
    <row r="865" s="1" customFormat="1" ht="15.75" customHeight="1" spans="1:27">
      <c r="A865" s="79"/>
      <c r="B865" s="79"/>
      <c r="C865" s="79"/>
      <c r="D865" s="79"/>
      <c r="E865" s="75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</row>
    <row r="866" s="1" customFormat="1" ht="15.75" customHeight="1" spans="1:27">
      <c r="A866" s="79"/>
      <c r="B866" s="79"/>
      <c r="C866" s="79"/>
      <c r="D866" s="79"/>
      <c r="E866" s="75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</row>
    <row r="867" s="1" customFormat="1" ht="15.75" customHeight="1" spans="1:27">
      <c r="A867" s="79"/>
      <c r="B867" s="79"/>
      <c r="C867" s="79"/>
      <c r="D867" s="79"/>
      <c r="E867" s="75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</row>
    <row r="868" s="1" customFormat="1" ht="15.75" customHeight="1" spans="1:27">
      <c r="A868" s="79"/>
      <c r="B868" s="79"/>
      <c r="C868" s="79"/>
      <c r="D868" s="79"/>
      <c r="E868" s="75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</row>
    <row r="869" s="1" customFormat="1" ht="15.75" customHeight="1" spans="1:27">
      <c r="A869" s="79"/>
      <c r="B869" s="79"/>
      <c r="C869" s="79"/>
      <c r="D869" s="79"/>
      <c r="E869" s="75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</row>
    <row r="870" s="1" customFormat="1" ht="15.75" customHeight="1" spans="1:27">
      <c r="A870" s="79"/>
      <c r="B870" s="79"/>
      <c r="C870" s="79"/>
      <c r="D870" s="79"/>
      <c r="E870" s="75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</row>
    <row r="871" s="1" customFormat="1" ht="15.75" customHeight="1" spans="1:27">
      <c r="A871" s="79"/>
      <c r="B871" s="79"/>
      <c r="C871" s="79"/>
      <c r="D871" s="79"/>
      <c r="E871" s="75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</row>
    <row r="872" s="1" customFormat="1" ht="15.75" customHeight="1" spans="1:27">
      <c r="A872" s="79"/>
      <c r="B872" s="79"/>
      <c r="C872" s="79"/>
      <c r="D872" s="79"/>
      <c r="E872" s="75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</row>
    <row r="873" s="1" customFormat="1" ht="15.75" customHeight="1" spans="1:27">
      <c r="A873" s="79"/>
      <c r="B873" s="79"/>
      <c r="C873" s="79"/>
      <c r="D873" s="79"/>
      <c r="E873" s="75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</row>
    <row r="874" s="1" customFormat="1" ht="15.75" customHeight="1" spans="1:27">
      <c r="A874" s="79"/>
      <c r="B874" s="79"/>
      <c r="C874" s="79"/>
      <c r="D874" s="79"/>
      <c r="E874" s="75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</row>
    <row r="875" s="1" customFormat="1" ht="15.75" customHeight="1" spans="1:27">
      <c r="A875" s="79"/>
      <c r="B875" s="79"/>
      <c r="C875" s="79"/>
      <c r="D875" s="79"/>
      <c r="E875" s="75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</row>
    <row r="876" s="1" customFormat="1" ht="15.75" customHeight="1" spans="1:27">
      <c r="A876" s="79"/>
      <c r="B876" s="79"/>
      <c r="C876" s="79"/>
      <c r="D876" s="79"/>
      <c r="E876" s="75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</row>
    <row r="877" s="1" customFormat="1" ht="15.75" customHeight="1" spans="1:27">
      <c r="A877" s="79"/>
      <c r="B877" s="79"/>
      <c r="C877" s="79"/>
      <c r="D877" s="79"/>
      <c r="E877" s="75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</row>
    <row r="878" s="1" customFormat="1" ht="15.75" customHeight="1" spans="1:27">
      <c r="A878" s="79"/>
      <c r="B878" s="79"/>
      <c r="C878" s="79"/>
      <c r="D878" s="79"/>
      <c r="E878" s="75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</row>
    <row r="879" s="1" customFormat="1" ht="15.75" customHeight="1" spans="1:27">
      <c r="A879" s="79"/>
      <c r="B879" s="79"/>
      <c r="C879" s="79"/>
      <c r="D879" s="79"/>
      <c r="E879" s="75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</row>
    <row r="880" s="1" customFormat="1" ht="15.75" customHeight="1" spans="1:27">
      <c r="A880" s="79"/>
      <c r="B880" s="79"/>
      <c r="C880" s="79"/>
      <c r="D880" s="79"/>
      <c r="E880" s="75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</row>
    <row r="881" s="1" customFormat="1" ht="15.75" customHeight="1" spans="1:27">
      <c r="A881" s="79"/>
      <c r="B881" s="79"/>
      <c r="C881" s="79"/>
      <c r="D881" s="79"/>
      <c r="E881" s="75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</row>
    <row r="882" s="1" customFormat="1" ht="15.75" customHeight="1" spans="1:27">
      <c r="A882" s="79"/>
      <c r="B882" s="79"/>
      <c r="C882" s="79"/>
      <c r="D882" s="79"/>
      <c r="E882" s="75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</row>
    <row r="883" s="1" customFormat="1" ht="15.75" customHeight="1" spans="1:27">
      <c r="A883" s="79"/>
      <c r="B883" s="79"/>
      <c r="C883" s="79"/>
      <c r="D883" s="79"/>
      <c r="E883" s="75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</row>
    <row r="884" s="1" customFormat="1" ht="15.75" customHeight="1" spans="1:27">
      <c r="A884" s="79"/>
      <c r="B884" s="79"/>
      <c r="C884" s="79"/>
      <c r="D884" s="79"/>
      <c r="E884" s="75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</row>
    <row r="885" s="1" customFormat="1" ht="15.75" customHeight="1" spans="1:27">
      <c r="A885" s="79"/>
      <c r="B885" s="79"/>
      <c r="C885" s="79"/>
      <c r="D885" s="79"/>
      <c r="E885" s="75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</row>
    <row r="886" s="1" customFormat="1" ht="15.75" customHeight="1" spans="1:27">
      <c r="A886" s="79"/>
      <c r="B886" s="79"/>
      <c r="C886" s="79"/>
      <c r="D886" s="79"/>
      <c r="E886" s="75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</row>
    <row r="887" s="1" customFormat="1" ht="15.75" customHeight="1" spans="1:27">
      <c r="A887" s="79"/>
      <c r="B887" s="79"/>
      <c r="C887" s="79"/>
      <c r="D887" s="79"/>
      <c r="E887" s="75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</row>
    <row r="888" s="1" customFormat="1" ht="15.75" customHeight="1" spans="1:27">
      <c r="A888" s="79"/>
      <c r="B888" s="79"/>
      <c r="C888" s="79"/>
      <c r="D888" s="79"/>
      <c r="E888" s="75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</row>
    <row r="889" s="1" customFormat="1" ht="15.75" customHeight="1" spans="1:27">
      <c r="A889" s="79"/>
      <c r="B889" s="79"/>
      <c r="C889" s="79"/>
      <c r="D889" s="79"/>
      <c r="E889" s="75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</row>
    <row r="890" s="1" customFormat="1" ht="15.75" customHeight="1" spans="1:27">
      <c r="A890" s="79"/>
      <c r="B890" s="79"/>
      <c r="C890" s="79"/>
      <c r="D890" s="79"/>
      <c r="E890" s="75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</row>
    <row r="891" s="1" customFormat="1" ht="15.75" customHeight="1" spans="1:27">
      <c r="A891" s="79"/>
      <c r="B891" s="79"/>
      <c r="C891" s="79"/>
      <c r="D891" s="79"/>
      <c r="E891" s="75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</row>
    <row r="892" s="1" customFormat="1" ht="15.75" customHeight="1" spans="1:27">
      <c r="A892" s="79"/>
      <c r="B892" s="79"/>
      <c r="C892" s="79"/>
      <c r="D892" s="79"/>
      <c r="E892" s="75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</row>
    <row r="893" s="1" customFormat="1" ht="15.75" customHeight="1" spans="1:27">
      <c r="A893" s="79"/>
      <c r="B893" s="79"/>
      <c r="C893" s="79"/>
      <c r="D893" s="79"/>
      <c r="E893" s="75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</row>
    <row r="894" s="1" customFormat="1" ht="15.75" customHeight="1" spans="1:27">
      <c r="A894" s="79"/>
      <c r="B894" s="79"/>
      <c r="C894" s="79"/>
      <c r="D894" s="79"/>
      <c r="E894" s="75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</row>
    <row r="895" s="1" customFormat="1" ht="15.75" customHeight="1" spans="1:27">
      <c r="A895" s="79"/>
      <c r="B895" s="79"/>
      <c r="C895" s="79"/>
      <c r="D895" s="79"/>
      <c r="E895" s="75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</row>
    <row r="896" s="1" customFormat="1" ht="15.75" customHeight="1" spans="1:27">
      <c r="A896" s="79"/>
      <c r="B896" s="79"/>
      <c r="C896" s="79"/>
      <c r="D896" s="79"/>
      <c r="E896" s="75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</row>
    <row r="897" s="1" customFormat="1" ht="15.75" customHeight="1" spans="11:27"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</row>
    <row r="898" s="1" customFormat="1" ht="15.75" customHeight="1" spans="11:27"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</row>
    <row r="899" s="1" customFormat="1" ht="15.75" customHeight="1" spans="11:27"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</row>
    <row r="900" s="1" customFormat="1" ht="15.75" customHeight="1" spans="11:27"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</row>
    <row r="901" s="1" customFormat="1" ht="15.75" customHeight="1" spans="11:27"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</row>
    <row r="902" s="1" customFormat="1" ht="15.75" customHeight="1" spans="11:27"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</row>
    <row r="903" s="1" customFormat="1" ht="15.75" customHeight="1" spans="11:27"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</row>
    <row r="904" s="1" customFormat="1" ht="15.75" customHeight="1" spans="11:27"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</row>
    <row r="905" s="1" customFormat="1" ht="15.75" customHeight="1" spans="11:27"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</row>
    <row r="906" s="1" customFormat="1" ht="15.75" customHeight="1" spans="11:27"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</row>
    <row r="907" s="1" customFormat="1" ht="15.75" customHeight="1" spans="11:27"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</row>
    <row r="908" s="1" customFormat="1" ht="15.75" customHeight="1" spans="11:27"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</row>
    <row r="909" s="1" customFormat="1" ht="15.75" customHeight="1" spans="11:27"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</row>
    <row r="910" s="1" customFormat="1" ht="15.75" customHeight="1" spans="11:27"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</row>
    <row r="911" s="1" customFormat="1" ht="15.75" customHeight="1" spans="11:27"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</row>
    <row r="912" s="1" customFormat="1" ht="15.75" customHeight="1" spans="11:27"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</row>
    <row r="913" s="1" customFormat="1" ht="15.75" customHeight="1" spans="11:27"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</row>
    <row r="914" s="1" customFormat="1" ht="15.75" customHeight="1" spans="11:27"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</row>
    <row r="915" s="1" customFormat="1" ht="15.75" customHeight="1" spans="11:27"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</row>
    <row r="916" s="1" customFormat="1" ht="15.75" customHeight="1" spans="11:27"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</row>
    <row r="917" s="1" customFormat="1" ht="15.75" customHeight="1" spans="11:27"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</row>
    <row r="918" s="1" customFormat="1" ht="15.75" customHeight="1" spans="11:27"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</row>
    <row r="919" s="1" customFormat="1" ht="15.75" customHeight="1" spans="11:27"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</row>
    <row r="920" s="1" customFormat="1" ht="15.75" customHeight="1" spans="11:27"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</row>
    <row r="921" s="1" customFormat="1" ht="15.75" customHeight="1" spans="11:27"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</row>
    <row r="922" s="1" customFormat="1" ht="15.75" customHeight="1" spans="11:27"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</row>
    <row r="923" s="1" customFormat="1" ht="15.75" customHeight="1" spans="11:27"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</row>
    <row r="924" s="1" customFormat="1" ht="15.75" customHeight="1" spans="11:27"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</row>
    <row r="925" s="1" customFormat="1" ht="15.75" customHeight="1" spans="11:27"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</row>
    <row r="926" s="1" customFormat="1" ht="15.75" customHeight="1" spans="11:27"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</row>
    <row r="927" s="1" customFormat="1" ht="15.75" customHeight="1" spans="11:27"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</row>
    <row r="928" s="1" customFormat="1" ht="15.75" customHeight="1" spans="11:27"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</row>
    <row r="929" s="1" customFormat="1" ht="15.75" customHeight="1" spans="11:27"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</row>
    <row r="930" s="1" customFormat="1" ht="15.75" customHeight="1" spans="11:27"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</row>
    <row r="931" s="1" customFormat="1" ht="15.75" customHeight="1" spans="11:27"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</row>
    <row r="932" s="1" customFormat="1" ht="15.75" customHeight="1" spans="11:27"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</row>
    <row r="933" s="1" customFormat="1" ht="15.75" customHeight="1" spans="11:27"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</row>
    <row r="934" s="1" customFormat="1" ht="15.75" customHeight="1" spans="11:27"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</row>
    <row r="935" s="1" customFormat="1" ht="15.75" customHeight="1" spans="11:27"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</row>
    <row r="936" s="1" customFormat="1" ht="15.75" customHeight="1" spans="11:27"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</row>
    <row r="937" s="1" customFormat="1" ht="15.75" customHeight="1" spans="11:27"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</row>
    <row r="938" s="1" customFormat="1" ht="15.75" customHeight="1" spans="11:27"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</row>
    <row r="939" s="1" customFormat="1" ht="15.75" customHeight="1" spans="11:27"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</row>
    <row r="940" s="1" customFormat="1" ht="15.75" customHeight="1" spans="11:27"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</row>
    <row r="941" s="1" customFormat="1" ht="15.75" customHeight="1" spans="11:27"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</row>
    <row r="942" s="1" customFormat="1" ht="15.75" customHeight="1" spans="11:27"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</row>
    <row r="943" s="1" customFormat="1" ht="15.75" customHeight="1" spans="11:27"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</row>
    <row r="944" s="1" customFormat="1" ht="15.75" customHeight="1" spans="11:27"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</row>
    <row r="945" s="1" customFormat="1" ht="15.75" customHeight="1" spans="11:27"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</row>
    <row r="946" s="1" customFormat="1" ht="15.75" customHeight="1" spans="11:27"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</row>
    <row r="947" s="1" customFormat="1" ht="15.75" customHeight="1" spans="11:27"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</row>
    <row r="948" s="1" customFormat="1" ht="15.75" customHeight="1" spans="11:27"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</row>
    <row r="949" s="1" customFormat="1" ht="15.75" customHeight="1" spans="11:27"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</row>
    <row r="950" s="1" customFormat="1" ht="15.75" customHeight="1" spans="11:27"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</row>
    <row r="951" s="1" customFormat="1" ht="15.75" customHeight="1" spans="11:27"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</row>
    <row r="952" s="1" customFormat="1" ht="15.75" customHeight="1" spans="11:27"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</row>
    <row r="953" s="1" customFormat="1" ht="15.75" customHeight="1" spans="11:27"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</row>
    <row r="954" s="1" customFormat="1" ht="15.75" customHeight="1" spans="11:27"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</row>
    <row r="955" s="1" customFormat="1" ht="15.75" customHeight="1" spans="11:27"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</row>
    <row r="956" s="1" customFormat="1" ht="15.75" customHeight="1" spans="11:27"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</row>
    <row r="957" s="1" customFormat="1" ht="15.75" customHeight="1" spans="11:27"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</row>
    <row r="958" s="1" customFormat="1" ht="15.75" customHeight="1" spans="11:27"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</row>
    <row r="959" s="1" customFormat="1" ht="15.75" customHeight="1" spans="11:27"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</row>
    <row r="960" s="1" customFormat="1" ht="15.75" customHeight="1" spans="11:27"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</row>
    <row r="961" s="1" customFormat="1" ht="15.75" customHeight="1" spans="11:27"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</row>
    <row r="962" s="1" customFormat="1" ht="15.75" customHeight="1" spans="11:27"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</row>
    <row r="963" s="1" customFormat="1" ht="15.75" customHeight="1" spans="11:27"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</row>
    <row r="964" s="1" customFormat="1" ht="15.75" customHeight="1" spans="11:27"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</row>
    <row r="965" s="1" customFormat="1" ht="15.75" customHeight="1" spans="11:27"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</row>
    <row r="966" s="1" customFormat="1" ht="15.75" customHeight="1" spans="11:27"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</row>
    <row r="967" s="1" customFormat="1" ht="15.75" customHeight="1" spans="11:27"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</row>
    <row r="968" s="1" customFormat="1" ht="15.75" customHeight="1" spans="11:27"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</row>
    <row r="969" s="1" customFormat="1" ht="15.75" customHeight="1" spans="11:27"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</row>
    <row r="970" s="1" customFormat="1" ht="15.75" customHeight="1" spans="11:27"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</row>
    <row r="971" s="1" customFormat="1" ht="15.75" customHeight="1" spans="11:27"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</row>
    <row r="972" s="1" customFormat="1" ht="15.75" customHeight="1" spans="11:27"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</row>
    <row r="973" s="1" customFormat="1" ht="15.75" customHeight="1" spans="11:27"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</row>
    <row r="974" s="1" customFormat="1" ht="15.75" customHeight="1" spans="11:27"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</row>
    <row r="975" s="1" customFormat="1" ht="15.75" customHeight="1" spans="11:27"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</row>
    <row r="976" s="1" customFormat="1" ht="15.75" customHeight="1" spans="11:27"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</row>
    <row r="977" s="1" customFormat="1" ht="15.75" customHeight="1" spans="11:27"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</row>
    <row r="978" s="1" customFormat="1" ht="15.75" customHeight="1" spans="11:27"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</row>
    <row r="979" s="1" customFormat="1" ht="15.75" customHeight="1" spans="11:27"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</row>
    <row r="980" s="1" customFormat="1" ht="15.75" customHeight="1" spans="11:27"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</row>
    <row r="981" s="1" customFormat="1" ht="15.75" customHeight="1" spans="11:27"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</row>
    <row r="982" s="1" customFormat="1" ht="15.75" customHeight="1" spans="11:27"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</row>
    <row r="983" s="1" customFormat="1" ht="15.75" customHeight="1" spans="11:27"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</row>
    <row r="984" s="1" customFormat="1" ht="15.75" customHeight="1" spans="11:27"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</row>
    <row r="985" s="1" customFormat="1" ht="15.75" customHeight="1" spans="11:27"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</row>
    <row r="986" s="1" customFormat="1" ht="15.75" customHeight="1" spans="11:27"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</row>
    <row r="987" s="1" customFormat="1" ht="15.75" customHeight="1" spans="11:27"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</row>
    <row r="988" s="1" customFormat="1" ht="15.75" customHeight="1" spans="11:27"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</row>
    <row r="989" s="1" customFormat="1" ht="15.75" customHeight="1" spans="11:27"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</row>
    <row r="990" s="1" customFormat="1" ht="15.75" customHeight="1" spans="11:27"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</row>
    <row r="991" s="1" customFormat="1" ht="15.75" customHeight="1" spans="11:27"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</row>
    <row r="992" s="1" customFormat="1" ht="15.75" customHeight="1" spans="11:27"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</row>
    <row r="993" s="1" customFormat="1" ht="15.75" customHeight="1" spans="11:27"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</row>
    <row r="994" s="1" customFormat="1" ht="15.75" customHeight="1" spans="11:27"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</row>
    <row r="995" s="1" customFormat="1" ht="15.75" customHeight="1" spans="11:27"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</row>
    <row r="996" s="1" customFormat="1" ht="15.75" customHeight="1" spans="11:27"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</row>
    <row r="997" s="1" customFormat="1" ht="15.75" customHeight="1" spans="11:27"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</row>
    <row r="998" s="1" customFormat="1" ht="15.75" customHeight="1" spans="11:27"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</row>
    <row r="999" s="1" customFormat="1" ht="15.75" customHeight="1" spans="11:27"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</row>
    <row r="1000" s="1" customFormat="1" ht="15.75" customHeight="1" spans="11:27"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</row>
    <row r="1001" s="1" customFormat="1" ht="15.75" customHeight="1" spans="11:27"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  <c r="AA1001" s="79"/>
    </row>
    <row r="1002" s="1" customFormat="1" ht="15.75" customHeight="1" spans="11:27"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  <c r="AA1002" s="79"/>
    </row>
    <row r="1003" s="1" customFormat="1" ht="15.75" customHeight="1" spans="11:27"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  <c r="AA1003" s="79"/>
    </row>
    <row r="1004" s="1" customFormat="1" ht="15.75" customHeight="1" spans="11:27"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  <c r="AA1004" s="79"/>
    </row>
    <row r="1005" s="1" customFormat="1" ht="15.75" customHeight="1" spans="11:27"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  <c r="AA1005" s="79"/>
    </row>
    <row r="1006" s="1" customFormat="1" ht="15.75" customHeight="1" spans="11:27"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  <c r="AA1006" s="79"/>
    </row>
    <row r="1007" s="1" customFormat="1" ht="15.75" customHeight="1" spans="11:27"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  <c r="AA1007" s="79"/>
    </row>
    <row r="1008" s="1" customFormat="1" ht="15.75" customHeight="1" spans="11:27"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  <c r="AA1008" s="79"/>
    </row>
    <row r="1009" s="1" customFormat="1" ht="15.75" customHeight="1" spans="11:27"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  <c r="AA1009" s="79"/>
    </row>
    <row r="1010" s="1" customFormat="1" ht="15.75" customHeight="1" spans="11:27"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  <c r="AA1010" s="79"/>
    </row>
    <row r="1011" s="1" customFormat="1" ht="15.75" customHeight="1" spans="11:27"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  <c r="AA1011" s="79"/>
    </row>
    <row r="1012" s="1" customFormat="1" ht="15.75" customHeight="1" spans="11:27"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  <c r="AA1012" s="79"/>
    </row>
    <row r="1013" s="1" customFormat="1" ht="15.75" customHeight="1" spans="11:27"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  <c r="AA1013" s="79"/>
    </row>
    <row r="1014" s="1" customFormat="1" ht="15.75" customHeight="1" spans="11:27"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  <c r="AA1014" s="79"/>
    </row>
    <row r="1015" s="1" customFormat="1" ht="15.75" customHeight="1" spans="11:27"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  <c r="AA1015" s="79"/>
    </row>
    <row r="1016" s="1" customFormat="1" ht="15.75" customHeight="1" spans="11:27"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  <c r="AA1016" s="79"/>
    </row>
    <row r="1017" s="1" customFormat="1" ht="15.75" customHeight="1" spans="11:27"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  <c r="AA1017" s="79"/>
    </row>
    <row r="1018" s="1" customFormat="1" ht="15.75" customHeight="1" spans="11:27"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</row>
    <row r="1019" s="1" customFormat="1" ht="15.75" customHeight="1" spans="11:27"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  <c r="AA1019" s="79"/>
    </row>
    <row r="1020" s="1" customFormat="1" ht="15.75" customHeight="1" spans="11:27"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  <c r="AA1020" s="79"/>
    </row>
    <row r="1021" s="1" customFormat="1" ht="15.75" customHeight="1" spans="11:27"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  <c r="AA1021" s="79"/>
    </row>
    <row r="1022" s="1" customFormat="1" ht="15.75" customHeight="1" spans="11:27"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  <c r="AA1022" s="79"/>
    </row>
    <row r="1023" s="1" customFormat="1" ht="15.75" customHeight="1" spans="11:27"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  <c r="AA1023" s="79"/>
    </row>
    <row r="1024" s="1" customFormat="1" ht="15.75" customHeight="1" spans="11:27"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  <c r="AA1024" s="79"/>
    </row>
    <row r="1025" s="1" customFormat="1" ht="15.75" customHeight="1" spans="11:27"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  <c r="AA1025" s="79"/>
    </row>
    <row r="1026" s="1" customFormat="1" ht="15.75" customHeight="1" spans="11:27"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  <c r="AA1026" s="79"/>
    </row>
    <row r="1027" s="1" customFormat="1" ht="15.75" customHeight="1" spans="11:27"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  <c r="AA1027" s="79"/>
    </row>
    <row r="1028" s="1" customFormat="1" ht="15.75" customHeight="1" spans="11:27">
      <c r="K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  <c r="AA1028" s="79"/>
    </row>
    <row r="1029" s="1" customFormat="1" ht="15.75" customHeight="1" spans="11:27">
      <c r="K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  <c r="AA1029" s="79"/>
    </row>
    <row r="1030" s="1" customFormat="1" ht="15.75" customHeight="1" spans="11:27">
      <c r="K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  <c r="AA1030" s="79"/>
    </row>
    <row r="1031" s="1" customFormat="1" ht="15.75" customHeight="1" spans="11:27">
      <c r="K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  <c r="AA1031" s="79"/>
    </row>
    <row r="1032" s="1" customFormat="1" ht="15.75" customHeight="1" spans="11:27">
      <c r="K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  <c r="AA1032" s="79"/>
    </row>
    <row r="1033" s="1" customFormat="1" ht="15.75" customHeight="1" spans="11:27">
      <c r="K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  <c r="AA1033" s="79"/>
    </row>
    <row r="1034" s="1" customFormat="1" ht="15.75" customHeight="1" spans="17:27"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  <c r="AA1034" s="79"/>
    </row>
  </sheetData>
  <mergeCells count="34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F7:F8"/>
    <mergeCell ref="G7:G8"/>
    <mergeCell ref="H7:H8"/>
    <mergeCell ref="I7:I8"/>
    <mergeCell ref="J7:J8"/>
    <mergeCell ref="G2:J6"/>
    <mergeCell ref="A7:D8"/>
  </mergeCells>
  <conditionalFormatting sqref="G12">
    <cfRule type="notContainsBlanks" dxfId="0" priority="2">
      <formula>LEN(TRIM(G12))&gt;0</formula>
    </cfRule>
  </conditionalFormatting>
  <conditionalFormatting sqref="G28">
    <cfRule type="notContainsBlanks" dxfId="0" priority="1">
      <formula>LEN(TRIM(G28))&gt;0</formula>
    </cfRule>
  </conditionalFormatting>
  <conditionalFormatting sqref="N84:N87">
    <cfRule type="notContainsBlanks" dxfId="0" priority="4">
      <formula>LEN(TRIM(N84))&gt;0</formula>
    </cfRule>
  </conditionalFormatting>
  <conditionalFormatting sqref="R91:R94">
    <cfRule type="notContainsBlanks" dxfId="0" priority="5">
      <formula>LEN(TRIM(R91))&gt;0</formula>
    </cfRule>
  </conditionalFormatting>
  <conditionalFormatting sqref="N29:N68 F18:G23 M9:M27 R28:R75 G15:G17 F9:F12 J21:J23 F14:G14">
    <cfRule type="notContainsBlanks" dxfId="0" priority="3">
      <formula>LEN(TRIM(F9))&gt;0</formula>
    </cfRule>
  </conditionalFormatting>
  <pageMargins left="0.7" right="0.7" top="0.75" bottom="0.75" header="0.3" footer="0.3"/>
  <pageSetup paperSize="9" scale="8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34"/>
  <sheetViews>
    <sheetView tabSelected="1" view="pageBreakPreview" zoomScale="85" zoomScaleNormal="100" workbookViewId="0">
      <selection activeCell="A23" sqref="A23:D23"/>
    </sheetView>
  </sheetViews>
  <sheetFormatPr defaultColWidth="14.4513274336283" defaultRowHeight="15" customHeight="1"/>
  <cols>
    <col min="1" max="1" width="4.63716814159292" style="1" customWidth="1"/>
    <col min="2" max="2" width="18.6371681415929" style="1" customWidth="1"/>
    <col min="3" max="3" width="19.9203539823009" style="1" customWidth="1"/>
    <col min="4" max="4" width="20.4513274336283" style="1" customWidth="1"/>
    <col min="5" max="5" width="32.5929203539823" style="1" customWidth="1"/>
    <col min="6" max="6" width="12.5398230088496" style="1" customWidth="1"/>
    <col min="7" max="7" width="10.3628318584071" style="1" customWidth="1"/>
    <col min="8" max="8" width="10" style="1" customWidth="1"/>
    <col min="9" max="10" width="10.3628318584071" style="1" customWidth="1"/>
    <col min="11" max="13" width="9.8141592920354" style="1" customWidth="1"/>
    <col min="14" max="14" width="6.36283185840708" style="1" customWidth="1"/>
    <col min="15" max="15" width="9.8141592920354" style="1" customWidth="1"/>
    <col min="16" max="17" width="9.63716814159292" style="1" customWidth="1"/>
    <col min="18" max="18" width="7.45132743362832" style="1" customWidth="1"/>
    <col min="19" max="19" width="11.4513274336283" style="1" customWidth="1"/>
    <col min="20" max="20" width="32.6371681415929" style="1" customWidth="1"/>
    <col min="21" max="27" width="13.6371681415929" style="1" customWidth="1"/>
    <col min="28" max="16384" width="14.4513274336283" style="1"/>
  </cols>
  <sheetData>
    <row r="1" s="1" customFormat="1" ht="30" customHeight="1" spans="1:27">
      <c r="A1" s="2" t="s">
        <v>0</v>
      </c>
      <c r="B1" s="3"/>
      <c r="C1" s="3"/>
      <c r="D1" s="4"/>
      <c r="E1" s="5"/>
      <c r="F1" s="6"/>
      <c r="G1" s="7"/>
      <c r="H1" s="3"/>
      <c r="I1" s="3"/>
      <c r="J1" s="57"/>
      <c r="K1" s="58"/>
      <c r="L1" s="58"/>
      <c r="M1" s="58"/>
      <c r="N1" s="58"/>
      <c r="O1" s="58"/>
      <c r="P1" s="58"/>
      <c r="Q1" s="58"/>
      <c r="R1" s="58"/>
      <c r="S1" s="58"/>
      <c r="T1" s="56"/>
      <c r="U1" s="56"/>
      <c r="V1" s="56"/>
      <c r="W1" s="56"/>
      <c r="X1" s="56"/>
      <c r="Y1" s="56"/>
      <c r="Z1" s="56"/>
      <c r="AA1" s="56"/>
    </row>
    <row r="2" s="1" customFormat="1" ht="15.75" customHeight="1" spans="1:27">
      <c r="A2" s="8" t="s">
        <v>1</v>
      </c>
      <c r="B2" s="9"/>
      <c r="C2" s="10" t="str">
        <f>'[3]Style Summary Cover Page'!B2</f>
        <v>VALENTINA DRESS</v>
      </c>
      <c r="D2" s="11" t="s">
        <v>2</v>
      </c>
      <c r="E2" s="12"/>
      <c r="F2" s="13" t="str">
        <f>'[3]Style Summary Cover Page'!D2</f>
        <v>SARAH PUNTER</v>
      </c>
      <c r="G2" s="14" t="s">
        <v>3</v>
      </c>
      <c r="H2" s="14"/>
      <c r="I2" s="14"/>
      <c r="J2" s="59"/>
      <c r="K2" s="60"/>
      <c r="L2" s="60"/>
      <c r="M2" s="60"/>
      <c r="N2" s="60"/>
      <c r="O2" s="60"/>
      <c r="P2" s="60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1" customFormat="1" ht="15.75" customHeight="1" spans="1:27">
      <c r="A3" s="15" t="s">
        <v>4</v>
      </c>
      <c r="B3" s="16"/>
      <c r="C3" s="17">
        <f>'[3]Style Summary Cover Page'!B3</f>
        <v>45426</v>
      </c>
      <c r="D3" s="11" t="s">
        <v>5</v>
      </c>
      <c r="E3" s="12"/>
      <c r="F3" s="13" t="str">
        <f>'[3]Style Summary Cover Page'!D3</f>
        <v>DIANE CARD</v>
      </c>
      <c r="G3" s="18"/>
      <c r="H3" s="18"/>
      <c r="I3" s="18"/>
      <c r="J3" s="61"/>
      <c r="K3" s="60"/>
      <c r="L3" s="60"/>
      <c r="M3" s="60"/>
      <c r="N3" s="60"/>
      <c r="O3" s="60"/>
      <c r="P3" s="60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="1" customFormat="1" ht="15.75" customHeight="1" spans="1:27">
      <c r="A4" s="15" t="s">
        <v>6</v>
      </c>
      <c r="B4" s="16"/>
      <c r="C4" s="10" t="str">
        <f>'[3]Style Summary Cover Page'!B4</f>
        <v>SPRING 25</v>
      </c>
      <c r="D4" s="11" t="s">
        <v>7</v>
      </c>
      <c r="E4" s="12"/>
      <c r="F4" s="13" t="s">
        <v>65</v>
      </c>
      <c r="G4" s="18"/>
      <c r="H4" s="18"/>
      <c r="I4" s="18"/>
      <c r="J4" s="61"/>
      <c r="K4" s="60"/>
      <c r="L4" s="60"/>
      <c r="M4" s="60"/>
      <c r="N4" s="60"/>
      <c r="O4" s="60"/>
      <c r="P4" s="60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="1" customFormat="1" ht="15.75" customHeight="1" spans="1:27">
      <c r="A5" s="15" t="s">
        <v>8</v>
      </c>
      <c r="B5" s="16"/>
      <c r="C5" s="10" t="s">
        <v>9</v>
      </c>
      <c r="D5" s="11" t="s">
        <v>10</v>
      </c>
      <c r="E5" s="12"/>
      <c r="F5" s="13" t="s">
        <v>11</v>
      </c>
      <c r="G5" s="18"/>
      <c r="H5" s="18"/>
      <c r="I5" s="18"/>
      <c r="J5" s="61"/>
      <c r="K5" s="60"/>
      <c r="L5" s="60"/>
      <c r="M5" s="60"/>
      <c r="N5" s="60"/>
      <c r="O5" s="60"/>
      <c r="P5" s="60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="1" customFormat="1" ht="15.75" customHeight="1" spans="1:27">
      <c r="A6" s="15" t="s">
        <v>12</v>
      </c>
      <c r="B6" s="16"/>
      <c r="C6" s="19" t="s">
        <v>66</v>
      </c>
      <c r="D6" s="11" t="s">
        <v>14</v>
      </c>
      <c r="E6" s="12"/>
      <c r="F6" s="13" t="str">
        <f>'[3]Style Summary Cover Page'!D6</f>
        <v>CHIFFON</v>
      </c>
      <c r="G6" s="20"/>
      <c r="H6" s="20"/>
      <c r="I6" s="20"/>
      <c r="J6" s="62"/>
      <c r="K6" s="60"/>
      <c r="L6" s="60"/>
      <c r="M6" s="60"/>
      <c r="N6" s="60"/>
      <c r="O6" s="60"/>
      <c r="P6" s="63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="1" customFormat="1" ht="15.75" customHeight="1" spans="1:27">
      <c r="A7" s="21" t="s">
        <v>16</v>
      </c>
      <c r="B7" s="21"/>
      <c r="C7" s="21"/>
      <c r="D7" s="22"/>
      <c r="E7" s="22"/>
      <c r="F7" s="23" t="s">
        <v>17</v>
      </c>
      <c r="G7" s="24" t="s">
        <v>67</v>
      </c>
      <c r="H7" s="25" t="s">
        <v>68</v>
      </c>
      <c r="I7" s="64" t="s">
        <v>69</v>
      </c>
      <c r="J7" s="65" t="s">
        <v>70</v>
      </c>
      <c r="K7" s="66"/>
      <c r="L7" s="67"/>
      <c r="M7" s="66"/>
      <c r="N7" s="66"/>
      <c r="O7" s="66"/>
      <c r="P7" s="67"/>
      <c r="Q7" s="66"/>
      <c r="R7" s="66"/>
      <c r="S7" s="67"/>
      <c r="T7" s="68"/>
      <c r="U7" s="56"/>
      <c r="V7" s="56"/>
      <c r="W7" s="56"/>
      <c r="X7" s="56"/>
      <c r="Y7" s="56"/>
      <c r="Z7" s="56"/>
      <c r="AA7" s="56"/>
    </row>
    <row r="8" s="1" customFormat="1" ht="13.1" spans="1:27">
      <c r="A8" s="26"/>
      <c r="B8" s="26"/>
      <c r="C8" s="26"/>
      <c r="D8" s="26"/>
      <c r="E8" s="22"/>
      <c r="F8" s="27"/>
      <c r="G8" s="28"/>
      <c r="H8" s="29"/>
      <c r="I8" s="29"/>
      <c r="J8" s="29"/>
      <c r="K8" s="68"/>
      <c r="L8" s="68"/>
      <c r="M8" s="68"/>
      <c r="N8" s="69"/>
      <c r="O8" s="68"/>
      <c r="P8" s="68"/>
      <c r="Q8" s="68"/>
      <c r="R8" s="69"/>
      <c r="S8" s="68"/>
      <c r="T8" s="68"/>
      <c r="U8" s="56"/>
      <c r="V8" s="56"/>
      <c r="W8" s="56"/>
      <c r="X8" s="56"/>
      <c r="Y8" s="56"/>
      <c r="Z8" s="56"/>
      <c r="AA8" s="56"/>
    </row>
    <row r="9" s="1" customFormat="1" ht="15.75" customHeight="1" spans="1:22">
      <c r="A9" s="30" t="s">
        <v>71</v>
      </c>
      <c r="B9" s="31"/>
      <c r="C9" s="31"/>
      <c r="D9" s="31"/>
      <c r="E9" s="32" t="s">
        <v>37</v>
      </c>
      <c r="F9" s="33">
        <v>0.5</v>
      </c>
      <c r="G9" s="34">
        <f>'1X-3X'!G9*2.54</f>
        <v>137.16</v>
      </c>
      <c r="H9" s="34">
        <f>'1X-3X'!H9*2.54</f>
        <v>138.43</v>
      </c>
      <c r="I9" s="34">
        <f>'1X-3X'!I9*2.54</f>
        <v>139.7</v>
      </c>
      <c r="J9" s="34">
        <f>'1X-3X'!J9*2.54</f>
        <v>140.97</v>
      </c>
      <c r="K9" s="70"/>
      <c r="L9" s="71"/>
      <c r="M9" s="70"/>
      <c r="N9" s="70"/>
      <c r="O9" s="72"/>
      <c r="P9" s="56"/>
      <c r="Q9" s="56"/>
      <c r="R9" s="56"/>
      <c r="S9" s="56"/>
      <c r="T9" s="56"/>
      <c r="U9" s="56"/>
      <c r="V9" s="56"/>
    </row>
    <row r="10" s="1" customFormat="1" ht="15.75" customHeight="1" spans="1:22">
      <c r="A10" s="35" t="s">
        <v>26</v>
      </c>
      <c r="B10" s="36"/>
      <c r="C10" s="36"/>
      <c r="D10" s="37"/>
      <c r="E10" s="38" t="s">
        <v>27</v>
      </c>
      <c r="F10" s="33">
        <v>0.5</v>
      </c>
      <c r="G10" s="34">
        <f>'1X-3X'!G10*2.54</f>
        <v>124.46</v>
      </c>
      <c r="H10" s="34">
        <f>'1X-3X'!H10*2.54</f>
        <v>125.095</v>
      </c>
      <c r="I10" s="34">
        <f>'1X-3X'!I10*2.54</f>
        <v>125.73</v>
      </c>
      <c r="J10" s="34">
        <f>'1X-3X'!J10*2.54</f>
        <v>126.365</v>
      </c>
      <c r="L10" s="71"/>
      <c r="M10" s="70"/>
      <c r="N10" s="70"/>
      <c r="O10" s="72"/>
      <c r="P10" s="56"/>
      <c r="Q10" s="56"/>
      <c r="R10" s="56"/>
      <c r="S10" s="56"/>
      <c r="T10" s="56"/>
      <c r="U10" s="56"/>
      <c r="V10" s="56"/>
    </row>
    <row r="11" s="1" customFormat="1" ht="15.75" customHeight="1" spans="1:22">
      <c r="A11" s="39" t="s">
        <v>28</v>
      </c>
      <c r="B11" s="40"/>
      <c r="C11" s="40"/>
      <c r="D11" s="40"/>
      <c r="E11" s="41" t="s">
        <v>29</v>
      </c>
      <c r="F11" s="33">
        <v>0.5</v>
      </c>
      <c r="G11" s="34">
        <f>'1X-3X'!G11*2.54</f>
        <v>121.92</v>
      </c>
      <c r="H11" s="34">
        <f>'1X-3X'!H11*2.54</f>
        <v>122.555</v>
      </c>
      <c r="I11" s="34">
        <f>'1X-3X'!I11*2.54</f>
        <v>123.19</v>
      </c>
      <c r="J11" s="34">
        <f>'1X-3X'!J11*2.54</f>
        <v>123.825</v>
      </c>
      <c r="L11" s="71"/>
      <c r="M11" s="70"/>
      <c r="N11" s="70"/>
      <c r="O11" s="72"/>
      <c r="P11" s="56"/>
      <c r="Q11" s="56"/>
      <c r="R11" s="56"/>
      <c r="S11" s="56"/>
      <c r="T11" s="56"/>
      <c r="U11" s="56"/>
      <c r="V11" s="56"/>
    </row>
    <row r="12" s="1" customFormat="1" ht="15.75" customHeight="1" spans="1:22">
      <c r="A12" s="35" t="s">
        <v>72</v>
      </c>
      <c r="B12" s="36"/>
      <c r="C12" s="36"/>
      <c r="D12" s="37"/>
      <c r="E12" s="38" t="s">
        <v>31</v>
      </c>
      <c r="F12" s="33">
        <v>0.5</v>
      </c>
      <c r="G12" s="34">
        <f>'1X-3X'!G12*2.54</f>
        <v>2.54</v>
      </c>
      <c r="H12" s="34">
        <f>'1X-3X'!H12*2.54</f>
        <v>2.54</v>
      </c>
      <c r="I12" s="34">
        <f>'1X-3X'!I12*2.54</f>
        <v>2.54</v>
      </c>
      <c r="J12" s="34">
        <f>'1X-3X'!J12*2.54</f>
        <v>2.54</v>
      </c>
      <c r="L12" s="71"/>
      <c r="M12" s="70"/>
      <c r="N12" s="70"/>
      <c r="O12" s="72"/>
      <c r="P12" s="56"/>
      <c r="Q12" s="56"/>
      <c r="R12" s="56"/>
      <c r="S12" s="56"/>
      <c r="T12" s="56"/>
      <c r="U12" s="56"/>
      <c r="V12" s="56"/>
    </row>
    <row r="13" s="1" customFormat="1" ht="15.75" customHeight="1" spans="1:22">
      <c r="A13" s="39" t="s">
        <v>32</v>
      </c>
      <c r="B13" s="40"/>
      <c r="C13" s="40"/>
      <c r="D13" s="40"/>
      <c r="E13" s="42" t="s">
        <v>73</v>
      </c>
      <c r="F13" s="43">
        <v>0.25</v>
      </c>
      <c r="G13" s="34">
        <f>'1X-3X'!G13*2.54</f>
        <v>78.105</v>
      </c>
      <c r="H13" s="34">
        <f>'1X-3X'!H13*2.54</f>
        <v>78.74</v>
      </c>
      <c r="I13" s="34">
        <f>'1X-3X'!I13*2.54</f>
        <v>79.375</v>
      </c>
      <c r="J13" s="34">
        <f>'1X-3X'!J13*2.54</f>
        <v>80.01</v>
      </c>
      <c r="L13" s="71"/>
      <c r="M13" s="70"/>
      <c r="N13" s="70"/>
      <c r="O13" s="72"/>
      <c r="P13" s="56"/>
      <c r="Q13" s="56"/>
      <c r="R13" s="56"/>
      <c r="S13" s="56"/>
      <c r="T13" s="56"/>
      <c r="U13" s="56"/>
      <c r="V13" s="56"/>
    </row>
    <row r="14" s="1" customFormat="1" ht="15.75" customHeight="1" spans="1:22">
      <c r="A14" s="39" t="s">
        <v>74</v>
      </c>
      <c r="B14" s="40"/>
      <c r="C14" s="40"/>
      <c r="D14" s="40"/>
      <c r="E14" s="41" t="s">
        <v>35</v>
      </c>
      <c r="F14" s="33">
        <v>0.5</v>
      </c>
      <c r="G14" s="34">
        <f>'1X-3X'!G14*2.54</f>
        <v>33.02</v>
      </c>
      <c r="H14" s="34">
        <f>'1X-3X'!H14*2.54</f>
        <v>33.655</v>
      </c>
      <c r="I14" s="34">
        <f>'1X-3X'!I14*2.54</f>
        <v>34.29</v>
      </c>
      <c r="J14" s="34">
        <f>'1X-3X'!J14*2.54</f>
        <v>34.925</v>
      </c>
      <c r="L14" s="71"/>
      <c r="M14" s="70"/>
      <c r="N14" s="70"/>
      <c r="O14" s="72"/>
      <c r="P14" s="56"/>
      <c r="Q14" s="56"/>
      <c r="R14" s="56"/>
      <c r="S14" s="56"/>
      <c r="T14" s="56"/>
      <c r="U14" s="56"/>
      <c r="V14" s="56"/>
    </row>
    <row r="15" s="1" customFormat="1" ht="16" customHeight="1" spans="1:22">
      <c r="A15" s="44" t="s">
        <v>75</v>
      </c>
      <c r="B15" s="44"/>
      <c r="C15" s="44"/>
      <c r="D15" s="45"/>
      <c r="E15" s="41" t="s">
        <v>37</v>
      </c>
      <c r="F15" s="43">
        <v>0.25</v>
      </c>
      <c r="G15" s="34">
        <f>'1X-3X'!G15*2.54</f>
        <v>19.84375</v>
      </c>
      <c r="H15" s="34">
        <f>'1X-3X'!H15*2.54</f>
        <v>20.32</v>
      </c>
      <c r="I15" s="34">
        <f>'1X-3X'!I15*2.54</f>
        <v>20.79625</v>
      </c>
      <c r="J15" s="34">
        <f>'1X-3X'!J15*2.54</f>
        <v>21.2725</v>
      </c>
      <c r="L15" s="71"/>
      <c r="M15" s="70"/>
      <c r="N15" s="70"/>
      <c r="O15" s="72"/>
      <c r="P15" s="56"/>
      <c r="Q15" s="56"/>
      <c r="R15" s="56"/>
      <c r="S15" s="56"/>
      <c r="T15" s="56"/>
      <c r="U15" s="56"/>
      <c r="V15" s="56"/>
    </row>
    <row r="16" s="1" customFormat="1" ht="18" spans="1:22">
      <c r="A16" s="44" t="s">
        <v>76</v>
      </c>
      <c r="B16" s="44"/>
      <c r="C16" s="44"/>
      <c r="D16" s="45"/>
      <c r="E16" s="41" t="s">
        <v>77</v>
      </c>
      <c r="F16" s="43">
        <v>0.25</v>
      </c>
      <c r="G16" s="34">
        <f>'1X-3X'!G16*2.54</f>
        <v>15.875</v>
      </c>
      <c r="H16" s="34">
        <f>'1X-3X'!H16*2.54</f>
        <v>17.145</v>
      </c>
      <c r="I16" s="34">
        <f>'1X-3X'!I16*2.54</f>
        <v>18.415</v>
      </c>
      <c r="J16" s="34">
        <f>'1X-3X'!J16*2.54</f>
        <v>19.685</v>
      </c>
      <c r="L16" s="71"/>
      <c r="M16" s="70"/>
      <c r="N16" s="70"/>
      <c r="O16" s="72"/>
      <c r="P16" s="56"/>
      <c r="Q16" s="56"/>
      <c r="R16" s="56"/>
      <c r="S16" s="56"/>
      <c r="T16" s="56"/>
      <c r="U16" s="56"/>
      <c r="V16" s="56"/>
    </row>
    <row r="17" s="1" customFormat="1" ht="18" spans="1:22">
      <c r="A17" s="44" t="s">
        <v>78</v>
      </c>
      <c r="B17" s="44"/>
      <c r="C17" s="44"/>
      <c r="D17" s="45"/>
      <c r="E17" s="46" t="s">
        <v>79</v>
      </c>
      <c r="F17" s="43">
        <v>0.25</v>
      </c>
      <c r="G17" s="34">
        <f>'1X-3X'!G17*2.54</f>
        <v>49.53</v>
      </c>
      <c r="H17" s="34">
        <f>'1X-3X'!H17*2.54</f>
        <v>52.07</v>
      </c>
      <c r="I17" s="34">
        <f>'1X-3X'!I17*2.54</f>
        <v>55.245</v>
      </c>
      <c r="J17" s="34">
        <f>'1X-3X'!J17*2.54</f>
        <v>58.42</v>
      </c>
      <c r="L17" s="71"/>
      <c r="M17" s="70"/>
      <c r="N17" s="70"/>
      <c r="O17" s="72"/>
      <c r="P17" s="56"/>
      <c r="Q17" s="56"/>
      <c r="R17" s="56"/>
      <c r="S17" s="56"/>
      <c r="T17" s="56"/>
      <c r="U17" s="56"/>
      <c r="V17" s="56"/>
    </row>
    <row r="18" s="1" customFormat="1" ht="18" spans="1:22">
      <c r="A18" s="44" t="s">
        <v>80</v>
      </c>
      <c r="B18" s="36"/>
      <c r="C18" s="36"/>
      <c r="D18" s="37"/>
      <c r="E18" s="46" t="s">
        <v>81</v>
      </c>
      <c r="F18" s="33">
        <v>0.5</v>
      </c>
      <c r="G18" s="34">
        <f>'1X-3X'!G18*2.54</f>
        <v>26.67</v>
      </c>
      <c r="H18" s="34">
        <f>'1X-3X'!H18*2.54</f>
        <v>27.305</v>
      </c>
      <c r="I18" s="34">
        <f>'1X-3X'!I18*2.54</f>
        <v>27.94</v>
      </c>
      <c r="J18" s="34">
        <f>'1X-3X'!J18*2.54</f>
        <v>28.575</v>
      </c>
      <c r="L18" s="71"/>
      <c r="M18" s="70"/>
      <c r="N18" s="70"/>
      <c r="O18" s="72"/>
      <c r="P18" s="56"/>
      <c r="Q18" s="56"/>
      <c r="R18" s="56"/>
      <c r="S18" s="56"/>
      <c r="T18" s="56"/>
      <c r="U18" s="56"/>
      <c r="V18" s="56"/>
    </row>
    <row r="19" s="1" customFormat="1" ht="18" spans="1:22">
      <c r="A19" s="39" t="s">
        <v>82</v>
      </c>
      <c r="B19" s="40"/>
      <c r="C19" s="40"/>
      <c r="D19" s="40"/>
      <c r="E19" s="47" t="s">
        <v>83</v>
      </c>
      <c r="F19" s="33">
        <v>0.5</v>
      </c>
      <c r="G19" s="34">
        <f>'1X-3X'!G19*2.54</f>
        <v>111.76</v>
      </c>
      <c r="H19" s="34">
        <f>'1X-3X'!H19*2.54</f>
        <v>116.84</v>
      </c>
      <c r="I19" s="34">
        <f>'1X-3X'!I19*2.54</f>
        <v>123.19</v>
      </c>
      <c r="J19" s="34">
        <f>'1X-3X'!J19*2.54</f>
        <v>129.54</v>
      </c>
      <c r="L19" s="71"/>
      <c r="M19" s="70"/>
      <c r="N19" s="70"/>
      <c r="O19" s="72"/>
      <c r="P19" s="56"/>
      <c r="Q19" s="56"/>
      <c r="R19" s="56"/>
      <c r="S19" s="56"/>
      <c r="T19" s="56"/>
      <c r="U19" s="56"/>
      <c r="V19" s="56"/>
    </row>
    <row r="20" s="1" customFormat="1" ht="18" spans="1:22">
      <c r="A20" s="44" t="s">
        <v>84</v>
      </c>
      <c r="B20" s="44"/>
      <c r="C20" s="44"/>
      <c r="D20" s="45"/>
      <c r="E20" s="48" t="s">
        <v>85</v>
      </c>
      <c r="F20" s="33">
        <v>0.5</v>
      </c>
      <c r="G20" s="34">
        <f>'1X-3X'!G20*2.54</f>
        <v>113.03</v>
      </c>
      <c r="H20" s="34">
        <f>'1X-3X'!H20*2.54</f>
        <v>118.11</v>
      </c>
      <c r="I20" s="34">
        <f>'1X-3X'!I20*2.54</f>
        <v>124.46</v>
      </c>
      <c r="J20" s="34">
        <f>'1X-3X'!J20*2.54</f>
        <v>130.81</v>
      </c>
      <c r="L20" s="71"/>
      <c r="M20" s="70"/>
      <c r="N20" s="70"/>
      <c r="O20" s="72"/>
      <c r="P20" s="56"/>
      <c r="Q20" s="56"/>
      <c r="R20" s="56"/>
      <c r="S20" s="56"/>
      <c r="T20" s="56"/>
      <c r="U20" s="56"/>
      <c r="V20" s="56"/>
    </row>
    <row r="21" s="1" customFormat="1" ht="18" spans="1:22">
      <c r="A21" s="44" t="s">
        <v>86</v>
      </c>
      <c r="B21" s="44"/>
      <c r="C21" s="44"/>
      <c r="D21" s="45"/>
      <c r="E21" s="48" t="s">
        <v>87</v>
      </c>
      <c r="F21" s="33">
        <v>0.5</v>
      </c>
      <c r="G21" s="34">
        <f>'1X-3X'!G21*2.54</f>
        <v>127</v>
      </c>
      <c r="H21" s="34">
        <f>'1X-3X'!H21*2.54</f>
        <v>132.08</v>
      </c>
      <c r="I21" s="34">
        <f>'1X-3X'!I21*2.54</f>
        <v>138.43</v>
      </c>
      <c r="J21" s="34">
        <f>'1X-3X'!J21*2.54</f>
        <v>144.78</v>
      </c>
      <c r="L21" s="71"/>
      <c r="M21" s="70"/>
      <c r="N21" s="70"/>
      <c r="O21" s="72"/>
      <c r="P21" s="56"/>
      <c r="Q21" s="56"/>
      <c r="R21" s="56"/>
      <c r="S21" s="56"/>
      <c r="T21" s="56"/>
      <c r="U21" s="56"/>
      <c r="V21" s="56"/>
    </row>
    <row r="22" s="1" customFormat="1" ht="15.75" customHeight="1" spans="1:22">
      <c r="A22" s="39" t="s">
        <v>88</v>
      </c>
      <c r="B22" s="40"/>
      <c r="C22" s="40"/>
      <c r="D22" s="40"/>
      <c r="E22" s="47" t="s">
        <v>89</v>
      </c>
      <c r="F22" s="33">
        <v>0.5</v>
      </c>
      <c r="G22" s="34">
        <f>'1X-3X'!G22*2.54</f>
        <v>215.9</v>
      </c>
      <c r="H22" s="34">
        <f>'1X-3X'!H22*2.54</f>
        <v>220.98</v>
      </c>
      <c r="I22" s="34">
        <f>'1X-3X'!I22*2.54</f>
        <v>227.33</v>
      </c>
      <c r="J22" s="34">
        <f>'1X-3X'!J22*2.54</f>
        <v>233.68</v>
      </c>
      <c r="L22" s="71"/>
      <c r="M22" s="70"/>
      <c r="N22" s="70"/>
      <c r="O22" s="72"/>
      <c r="P22" s="56"/>
      <c r="Q22" s="56"/>
      <c r="R22" s="56"/>
      <c r="S22" s="56"/>
      <c r="T22" s="56"/>
      <c r="U22" s="56"/>
      <c r="V22" s="56"/>
    </row>
    <row r="23" s="1" customFormat="1" ht="15.75" customHeight="1" spans="1:22">
      <c r="A23" s="39" t="s">
        <v>90</v>
      </c>
      <c r="B23" s="40"/>
      <c r="C23" s="40"/>
      <c r="D23" s="40"/>
      <c r="E23" s="47" t="s">
        <v>91</v>
      </c>
      <c r="F23" s="33">
        <v>0.5</v>
      </c>
      <c r="G23" s="34">
        <f>'1X-3X'!G23*2.54</f>
        <v>175.26</v>
      </c>
      <c r="H23" s="34">
        <f>'1X-3X'!H23*2.54</f>
        <v>180.34</v>
      </c>
      <c r="I23" s="34">
        <f>'1X-3X'!I23*2.54</f>
        <v>186.69</v>
      </c>
      <c r="J23" s="34">
        <f>'1X-3X'!J23*2.54</f>
        <v>193.04</v>
      </c>
      <c r="L23" s="71"/>
      <c r="M23" s="70"/>
      <c r="N23" s="70"/>
      <c r="O23" s="72"/>
      <c r="P23" s="56"/>
      <c r="Q23" s="56"/>
      <c r="R23" s="56"/>
      <c r="S23" s="56"/>
      <c r="T23" s="56"/>
      <c r="U23" s="56"/>
      <c r="V23" s="56"/>
    </row>
    <row r="24" s="1" customFormat="1" ht="15.75" customHeight="1" spans="1:22">
      <c r="A24" s="39" t="s">
        <v>54</v>
      </c>
      <c r="B24" s="40"/>
      <c r="C24" s="40"/>
      <c r="D24" s="40"/>
      <c r="E24" s="47" t="s">
        <v>57</v>
      </c>
      <c r="F24" s="49">
        <v>0.125</v>
      </c>
      <c r="G24" s="34">
        <f>'1X-3X'!G24*2.54</f>
        <v>37.1475</v>
      </c>
      <c r="H24" s="34">
        <f>'1X-3X'!H24*2.54</f>
        <v>38.1</v>
      </c>
      <c r="I24" s="34">
        <f>'1X-3X'!I24*2.54</f>
        <v>39.0525</v>
      </c>
      <c r="J24" s="34">
        <f>'1X-3X'!J24*2.54</f>
        <v>40.005</v>
      </c>
      <c r="L24" s="71"/>
      <c r="M24" s="70"/>
      <c r="N24" s="70"/>
      <c r="O24" s="72"/>
      <c r="P24" s="56"/>
      <c r="Q24" s="56"/>
      <c r="R24" s="56"/>
      <c r="S24" s="56"/>
      <c r="T24" s="56"/>
      <c r="U24" s="56"/>
      <c r="V24" s="56"/>
    </row>
    <row r="25" s="1" customFormat="1" ht="15.75" customHeight="1" spans="1:22">
      <c r="A25" s="30" t="s">
        <v>92</v>
      </c>
      <c r="B25" s="31"/>
      <c r="C25" s="31"/>
      <c r="D25" s="31"/>
      <c r="E25" s="50" t="s">
        <v>93</v>
      </c>
      <c r="F25" s="43">
        <v>0.25</v>
      </c>
      <c r="G25" s="34">
        <f>'1X-3X'!G25*2.54</f>
        <v>6.35</v>
      </c>
      <c r="H25" s="34">
        <f>'1X-3X'!H25*2.54</f>
        <v>6.35</v>
      </c>
      <c r="I25" s="34">
        <f>'1X-3X'!I25*2.54</f>
        <v>6.35</v>
      </c>
      <c r="J25" s="34">
        <f>'1X-3X'!J25*2.54</f>
        <v>6.35</v>
      </c>
      <c r="L25" s="71"/>
      <c r="M25" s="70"/>
      <c r="N25" s="70"/>
      <c r="O25" s="72"/>
      <c r="P25" s="56"/>
      <c r="Q25" s="56"/>
      <c r="R25" s="56"/>
      <c r="S25" s="56"/>
      <c r="T25" s="56"/>
      <c r="U25" s="56"/>
      <c r="V25" s="56"/>
    </row>
    <row r="26" s="1" customFormat="1" ht="15.75" customHeight="1" spans="1:22">
      <c r="A26" s="51" t="s">
        <v>94</v>
      </c>
      <c r="B26" s="52"/>
      <c r="C26" s="52"/>
      <c r="D26" s="52"/>
      <c r="E26" s="53" t="s">
        <v>95</v>
      </c>
      <c r="F26" s="49">
        <v>0.125</v>
      </c>
      <c r="G26" s="34">
        <f>'1X-3X'!G26*2.54</f>
        <v>34.13125</v>
      </c>
      <c r="H26" s="34">
        <f>'1X-3X'!H26*2.54</f>
        <v>34.29</v>
      </c>
      <c r="I26" s="34">
        <f>'1X-3X'!I26*2.54</f>
        <v>34.13125</v>
      </c>
      <c r="J26" s="34">
        <f>'1X-3X'!J26*2.54</f>
        <v>33.9725</v>
      </c>
      <c r="L26" s="71"/>
      <c r="M26" s="70"/>
      <c r="N26" s="70"/>
      <c r="O26" s="72"/>
      <c r="P26" s="56"/>
      <c r="Q26" s="56"/>
      <c r="R26" s="56"/>
      <c r="S26" s="56"/>
      <c r="T26" s="56"/>
      <c r="U26" s="56"/>
      <c r="V26" s="56"/>
    </row>
    <row r="27" s="1" customFormat="1" ht="15.75" customHeight="1" spans="1:22">
      <c r="A27" s="35" t="s">
        <v>61</v>
      </c>
      <c r="B27" s="36"/>
      <c r="C27" s="36"/>
      <c r="D27" s="37"/>
      <c r="E27" s="54" t="s">
        <v>96</v>
      </c>
      <c r="F27" s="49">
        <v>0</v>
      </c>
      <c r="G27" s="34">
        <f>'1X-3X'!G27*2.54</f>
        <v>0.3175</v>
      </c>
      <c r="H27" s="34">
        <f>'1X-3X'!H27*2.54</f>
        <v>0.3175</v>
      </c>
      <c r="I27" s="34">
        <f>'1X-3X'!I27*2.54</f>
        <v>0.3175</v>
      </c>
      <c r="J27" s="34">
        <f>'1X-3X'!J27*2.54</f>
        <v>0.3175</v>
      </c>
      <c r="L27" s="71"/>
      <c r="M27" s="70"/>
      <c r="N27" s="70"/>
      <c r="O27" s="72"/>
      <c r="P27" s="56"/>
      <c r="Q27" s="56"/>
      <c r="R27" s="56"/>
      <c r="S27" s="56"/>
      <c r="T27" s="56"/>
      <c r="U27" s="56"/>
      <c r="V27" s="56"/>
    </row>
    <row r="28" s="1" customFormat="1" ht="15.75" customHeight="1" spans="1:27">
      <c r="A28" s="35" t="s">
        <v>63</v>
      </c>
      <c r="B28" s="36"/>
      <c r="C28" s="36"/>
      <c r="D28" s="37"/>
      <c r="E28" s="54" t="s">
        <v>64</v>
      </c>
      <c r="F28" s="55"/>
      <c r="G28" s="34">
        <f>'1X-3X'!G28*2.54</f>
        <v>31.75</v>
      </c>
      <c r="H28" s="34">
        <f>'1X-3X'!H28*2.54</f>
        <v>31.75</v>
      </c>
      <c r="I28" s="34">
        <f>'1X-3X'!I28*2.54</f>
        <v>32.385</v>
      </c>
      <c r="J28" s="34">
        <f>'1X-3X'!J28*2.54</f>
        <v>32.385</v>
      </c>
      <c r="K28" s="71"/>
      <c r="Q28" s="71"/>
      <c r="R28" s="70"/>
      <c r="S28" s="70"/>
      <c r="T28" s="72"/>
      <c r="U28" s="56"/>
      <c r="V28" s="56"/>
      <c r="W28" s="56"/>
      <c r="X28" s="56"/>
      <c r="Y28" s="56"/>
      <c r="Z28" s="56"/>
      <c r="AA28" s="56"/>
    </row>
    <row r="29" s="1" customFormat="1" ht="15.75" customHeight="1" spans="1:27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71"/>
      <c r="L29" s="70"/>
      <c r="M29" s="71"/>
      <c r="N29" s="70"/>
      <c r="O29" s="70"/>
      <c r="Q29" s="71"/>
      <c r="R29" s="70"/>
      <c r="S29" s="70"/>
      <c r="T29" s="72"/>
      <c r="U29" s="56"/>
      <c r="V29" s="56"/>
      <c r="W29" s="56"/>
      <c r="X29" s="56"/>
      <c r="Y29" s="56"/>
      <c r="Z29" s="56"/>
      <c r="AA29" s="56"/>
    </row>
    <row r="30" s="1" customFormat="1" ht="15.75" customHeight="1" spans="1:27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70"/>
      <c r="L30" s="70"/>
      <c r="M30" s="71"/>
      <c r="N30" s="70"/>
      <c r="O30" s="70"/>
      <c r="P30" s="70"/>
      <c r="Q30" s="71"/>
      <c r="R30" s="70"/>
      <c r="S30" s="70"/>
      <c r="T30" s="72"/>
      <c r="U30" s="56"/>
      <c r="V30" s="56"/>
      <c r="W30" s="56"/>
      <c r="X30" s="56"/>
      <c r="Y30" s="56"/>
      <c r="Z30" s="56"/>
      <c r="AA30" s="56"/>
    </row>
    <row r="31" s="1" customFormat="1" ht="15.75" customHeight="1" spans="1:27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70"/>
      <c r="L31" s="70"/>
      <c r="M31" s="71"/>
      <c r="N31" s="70"/>
      <c r="O31" s="70"/>
      <c r="P31" s="70"/>
      <c r="Q31" s="71"/>
      <c r="R31" s="70"/>
      <c r="S31" s="70"/>
      <c r="T31" s="72"/>
      <c r="U31" s="56"/>
      <c r="V31" s="56"/>
      <c r="W31" s="56"/>
      <c r="X31" s="56"/>
      <c r="Y31" s="56"/>
      <c r="Z31" s="56"/>
      <c r="AA31" s="56"/>
    </row>
    <row r="32" s="1" customFormat="1" ht="15.75" customHeight="1" spans="1:27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71"/>
      <c r="L32" s="70"/>
      <c r="M32" s="71"/>
      <c r="N32" s="70"/>
      <c r="O32" s="70"/>
      <c r="P32" s="70"/>
      <c r="Q32" s="71"/>
      <c r="R32" s="70"/>
      <c r="S32" s="70"/>
      <c r="T32" s="72"/>
      <c r="U32" s="56"/>
      <c r="V32" s="56"/>
      <c r="W32" s="56"/>
      <c r="X32" s="56"/>
      <c r="Y32" s="56"/>
      <c r="Z32" s="56"/>
      <c r="AA32" s="56"/>
    </row>
    <row r="33" s="1" customFormat="1" ht="15.75" customHeight="1" spans="1:27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70"/>
      <c r="L33" s="70"/>
      <c r="M33" s="71"/>
      <c r="N33" s="70"/>
      <c r="O33" s="70"/>
      <c r="P33" s="70"/>
      <c r="Q33" s="71"/>
      <c r="R33" s="70"/>
      <c r="S33" s="70"/>
      <c r="T33" s="72"/>
      <c r="U33" s="56"/>
      <c r="V33" s="56"/>
      <c r="W33" s="56"/>
      <c r="X33" s="56"/>
      <c r="Y33" s="56"/>
      <c r="Z33" s="56"/>
      <c r="AA33" s="56"/>
    </row>
    <row r="34" s="1" customFormat="1" ht="15.75" customHeight="1" spans="1:27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70"/>
      <c r="L34" s="70"/>
      <c r="M34" s="71"/>
      <c r="N34" s="70"/>
      <c r="O34" s="70"/>
      <c r="P34" s="70"/>
      <c r="Q34" s="71"/>
      <c r="R34" s="70"/>
      <c r="S34" s="70"/>
      <c r="T34" s="72"/>
      <c r="U34" s="56"/>
      <c r="V34" s="56"/>
      <c r="W34" s="56"/>
      <c r="X34" s="56"/>
      <c r="Y34" s="56"/>
      <c r="Z34" s="56"/>
      <c r="AA34" s="56"/>
    </row>
    <row r="35" s="1" customFormat="1" ht="15.75" customHeight="1" spans="1:27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70"/>
      <c r="L35" s="70"/>
      <c r="M35" s="71"/>
      <c r="N35" s="70"/>
      <c r="O35" s="70"/>
      <c r="P35" s="70"/>
      <c r="Q35" s="71"/>
      <c r="R35" s="70"/>
      <c r="S35" s="70"/>
      <c r="T35" s="72"/>
      <c r="U35" s="56"/>
      <c r="V35" s="56"/>
      <c r="W35" s="56"/>
      <c r="X35" s="56"/>
      <c r="Y35" s="56"/>
      <c r="Z35" s="56"/>
      <c r="AA35" s="56"/>
    </row>
    <row r="36" s="1" customFormat="1" ht="15.75" customHeight="1" spans="1:27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70"/>
      <c r="L36" s="70"/>
      <c r="M36" s="71"/>
      <c r="N36" s="70"/>
      <c r="O36" s="70"/>
      <c r="P36" s="70"/>
      <c r="Q36" s="71"/>
      <c r="R36" s="70"/>
      <c r="S36" s="70"/>
      <c r="T36" s="72"/>
      <c r="U36" s="56"/>
      <c r="V36" s="56"/>
      <c r="W36" s="56"/>
      <c r="X36" s="56"/>
      <c r="Y36" s="56"/>
      <c r="Z36" s="56"/>
      <c r="AA36" s="56"/>
    </row>
    <row r="37" s="1" customFormat="1" ht="15.75" customHeight="1" spans="1:27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70"/>
      <c r="L37" s="70"/>
      <c r="M37" s="71"/>
      <c r="N37" s="70"/>
      <c r="O37" s="70"/>
      <c r="P37" s="70"/>
      <c r="Q37" s="71"/>
      <c r="R37" s="70"/>
      <c r="S37" s="70"/>
      <c r="T37" s="72"/>
      <c r="U37" s="56"/>
      <c r="V37" s="56"/>
      <c r="W37" s="56"/>
      <c r="X37" s="56"/>
      <c r="Y37" s="56"/>
      <c r="Z37" s="56"/>
      <c r="AA37" s="56"/>
    </row>
    <row r="38" s="1" customFormat="1" ht="15.75" customHeight="1" spans="1:27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70"/>
      <c r="L38" s="70"/>
      <c r="M38" s="71"/>
      <c r="N38" s="70"/>
      <c r="O38" s="70"/>
      <c r="P38" s="70"/>
      <c r="Q38" s="71"/>
      <c r="R38" s="70"/>
      <c r="S38" s="70"/>
      <c r="T38" s="72"/>
      <c r="U38" s="56"/>
      <c r="V38" s="56"/>
      <c r="W38" s="56"/>
      <c r="X38" s="56"/>
      <c r="Y38" s="56"/>
      <c r="Z38" s="56"/>
      <c r="AA38" s="56"/>
    </row>
    <row r="39" s="1" customFormat="1" ht="14.25" spans="1:27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70"/>
      <c r="L39" s="70"/>
      <c r="M39" s="71"/>
      <c r="N39" s="70"/>
      <c r="O39" s="70"/>
      <c r="P39" s="70"/>
      <c r="Q39" s="71"/>
      <c r="R39" s="70"/>
      <c r="S39" s="70"/>
      <c r="T39" s="72"/>
      <c r="U39" s="56"/>
      <c r="V39" s="56"/>
      <c r="W39" s="56"/>
      <c r="X39" s="56"/>
      <c r="Y39" s="56"/>
      <c r="Z39" s="56"/>
      <c r="AA39" s="56"/>
    </row>
    <row r="40" s="1" customFormat="1" ht="14.25" spans="1:27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70"/>
      <c r="L40" s="70"/>
      <c r="M40" s="73"/>
      <c r="N40" s="70"/>
      <c r="O40" s="70"/>
      <c r="P40" s="70"/>
      <c r="Q40" s="71"/>
      <c r="R40" s="70"/>
      <c r="S40" s="70"/>
      <c r="T40" s="72"/>
      <c r="U40" s="56"/>
      <c r="V40" s="56"/>
      <c r="W40" s="56"/>
      <c r="X40" s="56"/>
      <c r="Y40" s="56"/>
      <c r="Z40" s="56"/>
      <c r="AA40" s="56"/>
    </row>
    <row r="41" s="1" customFormat="1" ht="15.75" customHeight="1" spans="1:27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70"/>
      <c r="L41" s="70"/>
      <c r="M41" s="73"/>
      <c r="N41" s="70"/>
      <c r="O41" s="70"/>
      <c r="P41" s="70"/>
      <c r="Q41" s="71"/>
      <c r="R41" s="70"/>
      <c r="S41" s="70"/>
      <c r="T41" s="72"/>
      <c r="U41" s="56"/>
      <c r="V41" s="56"/>
      <c r="W41" s="56"/>
      <c r="X41" s="56"/>
      <c r="Y41" s="56"/>
      <c r="Z41" s="56"/>
      <c r="AA41" s="56"/>
    </row>
    <row r="42" s="1" customFormat="1" ht="15.75" customHeight="1" spans="1:27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70"/>
      <c r="L42" s="70"/>
      <c r="M42" s="73"/>
      <c r="N42" s="70"/>
      <c r="O42" s="70"/>
      <c r="P42" s="70"/>
      <c r="Q42" s="71"/>
      <c r="R42" s="70"/>
      <c r="S42" s="70"/>
      <c r="T42" s="72"/>
      <c r="U42" s="56"/>
      <c r="V42" s="56"/>
      <c r="W42" s="56"/>
      <c r="X42" s="56"/>
      <c r="Y42" s="56"/>
      <c r="Z42" s="56"/>
      <c r="AA42" s="56"/>
    </row>
    <row r="43" s="1" customFormat="1" ht="15.75" customHeight="1" spans="1:27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70"/>
      <c r="L43" s="70"/>
      <c r="M43" s="73"/>
      <c r="N43" s="70"/>
      <c r="O43" s="70"/>
      <c r="P43" s="70"/>
      <c r="Q43" s="71"/>
      <c r="R43" s="70"/>
      <c r="S43" s="70"/>
      <c r="T43" s="72"/>
      <c r="U43" s="56"/>
      <c r="V43" s="56"/>
      <c r="W43" s="56"/>
      <c r="X43" s="56"/>
      <c r="Y43" s="56"/>
      <c r="Z43" s="56"/>
      <c r="AA43" s="56"/>
    </row>
    <row r="44" s="1" customFormat="1" ht="15.75" customHeight="1" spans="1:2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70"/>
      <c r="L44" s="70"/>
      <c r="M44" s="73"/>
      <c r="N44" s="70"/>
      <c r="O44" s="70"/>
      <c r="P44" s="70"/>
      <c r="Q44" s="71"/>
      <c r="R44" s="70"/>
      <c r="S44" s="70"/>
      <c r="T44" s="72"/>
      <c r="U44" s="56"/>
      <c r="V44" s="56"/>
      <c r="W44" s="56"/>
      <c r="X44" s="56"/>
      <c r="Y44" s="56"/>
      <c r="Z44" s="56"/>
      <c r="AA44" s="56"/>
    </row>
    <row r="45" s="1" customFormat="1" ht="15.75" customHeight="1" spans="1:27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70"/>
      <c r="L45" s="70"/>
      <c r="M45" s="73"/>
      <c r="N45" s="70"/>
      <c r="O45" s="70"/>
      <c r="P45" s="70"/>
      <c r="Q45" s="71"/>
      <c r="R45" s="70"/>
      <c r="S45" s="70"/>
      <c r="T45" s="72"/>
      <c r="U45" s="56"/>
      <c r="V45" s="56"/>
      <c r="W45" s="56"/>
      <c r="X45" s="56"/>
      <c r="Y45" s="56"/>
      <c r="Z45" s="56"/>
      <c r="AA45" s="56"/>
    </row>
    <row r="46" s="1" customFormat="1" ht="15.75" customHeight="1" spans="1:27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74"/>
      <c r="L46" s="70"/>
      <c r="M46" s="73"/>
      <c r="N46" s="70"/>
      <c r="O46" s="70"/>
      <c r="P46" s="70"/>
      <c r="Q46" s="71"/>
      <c r="R46" s="70"/>
      <c r="S46" s="70"/>
      <c r="T46" s="72"/>
      <c r="U46" s="56"/>
      <c r="V46" s="56"/>
      <c r="W46" s="56"/>
      <c r="X46" s="56"/>
      <c r="Y46" s="56"/>
      <c r="Z46" s="56"/>
      <c r="AA46" s="56"/>
    </row>
    <row r="47" s="1" customFormat="1" ht="14.25" spans="1:2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74"/>
      <c r="L47" s="70"/>
      <c r="M47" s="73"/>
      <c r="N47" s="70"/>
      <c r="O47" s="70"/>
      <c r="P47" s="70"/>
      <c r="Q47" s="73"/>
      <c r="R47" s="70"/>
      <c r="S47" s="70"/>
      <c r="T47" s="72"/>
      <c r="U47" s="56"/>
      <c r="V47" s="56"/>
      <c r="W47" s="56"/>
      <c r="X47" s="56"/>
      <c r="Y47" s="56"/>
      <c r="Z47" s="56"/>
      <c r="AA47" s="56"/>
    </row>
    <row r="48" s="1" customFormat="1" ht="14.25" spans="1:27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74"/>
      <c r="L48" s="70"/>
      <c r="M48" s="73"/>
      <c r="N48" s="70"/>
      <c r="O48" s="70"/>
      <c r="P48" s="70"/>
      <c r="Q48" s="73"/>
      <c r="R48" s="70"/>
      <c r="S48" s="70"/>
      <c r="T48" s="72"/>
      <c r="U48" s="56"/>
      <c r="V48" s="56"/>
      <c r="W48" s="56"/>
      <c r="X48" s="56"/>
      <c r="Y48" s="56"/>
      <c r="Z48" s="56"/>
      <c r="AA48" s="56"/>
    </row>
    <row r="49" s="1" customFormat="1" ht="15.75" customHeight="1" spans="1:27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74"/>
      <c r="L49" s="70"/>
      <c r="M49" s="73"/>
      <c r="N49" s="70"/>
      <c r="O49" s="70"/>
      <c r="P49" s="70"/>
      <c r="Q49" s="73"/>
      <c r="R49" s="70"/>
      <c r="S49" s="70"/>
      <c r="T49" s="72"/>
      <c r="U49" s="56"/>
      <c r="V49" s="56"/>
      <c r="W49" s="56"/>
      <c r="X49" s="56"/>
      <c r="Y49" s="56"/>
      <c r="Z49" s="56"/>
      <c r="AA49" s="56"/>
    </row>
    <row r="50" s="1" customFormat="1" ht="15.75" customHeight="1" spans="1:27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74"/>
      <c r="L50" s="70"/>
      <c r="M50" s="73"/>
      <c r="N50" s="70"/>
      <c r="O50" s="70"/>
      <c r="P50" s="70"/>
      <c r="Q50" s="73"/>
      <c r="R50" s="70"/>
      <c r="S50" s="70"/>
      <c r="T50" s="72"/>
      <c r="U50" s="56"/>
      <c r="V50" s="56"/>
      <c r="W50" s="56"/>
      <c r="X50" s="56"/>
      <c r="Y50" s="56"/>
      <c r="Z50" s="56"/>
      <c r="AA50" s="56"/>
    </row>
    <row r="51" s="1" customFormat="1" ht="15.75" customHeight="1" spans="1:27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74"/>
      <c r="L51" s="70"/>
      <c r="M51" s="73"/>
      <c r="N51" s="70"/>
      <c r="O51" s="70"/>
      <c r="P51" s="70"/>
      <c r="Q51" s="73"/>
      <c r="R51" s="70"/>
      <c r="S51" s="70"/>
      <c r="T51" s="72"/>
      <c r="U51" s="56"/>
      <c r="V51" s="56"/>
      <c r="W51" s="56"/>
      <c r="X51" s="56"/>
      <c r="Y51" s="56"/>
      <c r="Z51" s="56"/>
      <c r="AA51" s="56"/>
    </row>
    <row r="52" s="1" customFormat="1" ht="15.75" customHeight="1" spans="1:27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74"/>
      <c r="L52" s="70"/>
      <c r="M52" s="73"/>
      <c r="N52" s="70"/>
      <c r="O52" s="70"/>
      <c r="P52" s="70"/>
      <c r="Q52" s="73"/>
      <c r="R52" s="70"/>
      <c r="S52" s="70"/>
      <c r="T52" s="72"/>
      <c r="U52" s="56"/>
      <c r="V52" s="56"/>
      <c r="W52" s="56"/>
      <c r="X52" s="56"/>
      <c r="Y52" s="56"/>
      <c r="Z52" s="56"/>
      <c r="AA52" s="56"/>
    </row>
    <row r="53" s="1" customFormat="1" ht="15.75" customHeight="1" spans="1:27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74"/>
      <c r="L53" s="70"/>
      <c r="M53" s="71"/>
      <c r="N53" s="70"/>
      <c r="O53" s="70"/>
      <c r="P53" s="70"/>
      <c r="Q53" s="73"/>
      <c r="R53" s="70"/>
      <c r="S53" s="70"/>
      <c r="T53" s="72"/>
      <c r="U53" s="56"/>
      <c r="V53" s="56"/>
      <c r="W53" s="56"/>
      <c r="X53" s="56"/>
      <c r="Y53" s="56"/>
      <c r="Z53" s="56"/>
      <c r="AA53" s="56"/>
    </row>
    <row r="54" s="1" customFormat="1" ht="15.75" customHeight="1" spans="1:27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74"/>
      <c r="L54" s="70"/>
      <c r="M54" s="71"/>
      <c r="N54" s="70"/>
      <c r="O54" s="70"/>
      <c r="P54" s="70"/>
      <c r="Q54" s="73"/>
      <c r="R54" s="70"/>
      <c r="S54" s="70"/>
      <c r="T54" s="72"/>
      <c r="U54" s="56"/>
      <c r="V54" s="56"/>
      <c r="W54" s="56"/>
      <c r="X54" s="56"/>
      <c r="Y54" s="56"/>
      <c r="Z54" s="56"/>
      <c r="AA54" s="56"/>
    </row>
    <row r="55" s="1" customFormat="1" ht="14.25" spans="1:27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74"/>
      <c r="L55" s="70"/>
      <c r="M55" s="71"/>
      <c r="N55" s="70"/>
      <c r="O55" s="70"/>
      <c r="P55" s="70"/>
      <c r="Q55" s="73"/>
      <c r="R55" s="70"/>
      <c r="S55" s="70"/>
      <c r="T55" s="72"/>
      <c r="U55" s="56"/>
      <c r="V55" s="56"/>
      <c r="W55" s="56"/>
      <c r="X55" s="56"/>
      <c r="Y55" s="56"/>
      <c r="Z55" s="56"/>
      <c r="AA55" s="56"/>
    </row>
    <row r="56" s="1" customFormat="1" ht="14.25" spans="1:27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74"/>
      <c r="L56" s="70"/>
      <c r="M56" s="73"/>
      <c r="N56" s="70"/>
      <c r="O56" s="70"/>
      <c r="P56" s="70"/>
      <c r="Q56" s="73"/>
      <c r="R56" s="70"/>
      <c r="S56" s="70"/>
      <c r="T56" s="72"/>
      <c r="U56" s="56"/>
      <c r="V56" s="56"/>
      <c r="W56" s="56"/>
      <c r="X56" s="56"/>
      <c r="Y56" s="56"/>
      <c r="Z56" s="56"/>
      <c r="AA56" s="56"/>
    </row>
    <row r="57" s="1" customFormat="1" ht="15.75" customHeight="1" spans="1:27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74"/>
      <c r="L57" s="70"/>
      <c r="M57" s="73"/>
      <c r="N57" s="70"/>
      <c r="O57" s="70"/>
      <c r="P57" s="70"/>
      <c r="Q57" s="73"/>
      <c r="R57" s="70"/>
      <c r="S57" s="70"/>
      <c r="T57" s="72"/>
      <c r="U57" s="56"/>
      <c r="V57" s="56"/>
      <c r="W57" s="56"/>
      <c r="X57" s="56"/>
      <c r="Y57" s="56"/>
      <c r="Z57" s="56"/>
      <c r="AA57" s="56"/>
    </row>
    <row r="58" s="1" customFormat="1" ht="15.75" customHeight="1" spans="1:27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74"/>
      <c r="L58" s="70"/>
      <c r="M58" s="73"/>
      <c r="N58" s="70"/>
      <c r="O58" s="70"/>
      <c r="P58" s="70"/>
      <c r="Q58" s="73"/>
      <c r="R58" s="70"/>
      <c r="S58" s="70"/>
      <c r="T58" s="72"/>
      <c r="U58" s="56"/>
      <c r="V58" s="56"/>
      <c r="W58" s="56"/>
      <c r="X58" s="56"/>
      <c r="Y58" s="56"/>
      <c r="Z58" s="56"/>
      <c r="AA58" s="56"/>
    </row>
    <row r="59" s="1" customFormat="1" ht="15.75" customHeight="1" spans="1:27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70"/>
      <c r="L59" s="70"/>
      <c r="M59" s="73"/>
      <c r="N59" s="70"/>
      <c r="O59" s="70"/>
      <c r="P59" s="70"/>
      <c r="Q59" s="73"/>
      <c r="R59" s="70"/>
      <c r="S59" s="70"/>
      <c r="T59" s="72"/>
      <c r="U59" s="56"/>
      <c r="V59" s="56"/>
      <c r="W59" s="56"/>
      <c r="X59" s="56"/>
      <c r="Y59" s="56"/>
      <c r="Z59" s="56"/>
      <c r="AA59" s="56"/>
    </row>
    <row r="60" s="1" customFormat="1" ht="15.75" customHeight="1" spans="1:27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70"/>
      <c r="L60" s="70"/>
      <c r="M60" s="73"/>
      <c r="N60" s="70"/>
      <c r="O60" s="70"/>
      <c r="P60" s="70"/>
      <c r="Q60" s="71"/>
      <c r="R60" s="70"/>
      <c r="S60" s="70"/>
      <c r="T60" s="72"/>
      <c r="U60" s="56"/>
      <c r="V60" s="56"/>
      <c r="W60" s="56"/>
      <c r="X60" s="56"/>
      <c r="Y60" s="56"/>
      <c r="Z60" s="56"/>
      <c r="AA60" s="56"/>
    </row>
    <row r="61" s="1" customFormat="1" ht="15.75" customHeight="1" spans="1:27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70"/>
      <c r="L61" s="70"/>
      <c r="M61" s="73"/>
      <c r="N61" s="70"/>
      <c r="O61" s="70"/>
      <c r="P61" s="70"/>
      <c r="Q61" s="71"/>
      <c r="R61" s="70"/>
      <c r="S61" s="70"/>
      <c r="T61" s="72"/>
      <c r="U61" s="56"/>
      <c r="V61" s="56"/>
      <c r="W61" s="56"/>
      <c r="X61" s="56"/>
      <c r="Y61" s="56"/>
      <c r="Z61" s="56"/>
      <c r="AA61" s="56"/>
    </row>
    <row r="62" s="1" customFormat="1" ht="15.75" customHeight="1" spans="1:27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74"/>
      <c r="L62" s="70"/>
      <c r="M62" s="73"/>
      <c r="N62" s="70"/>
      <c r="O62" s="70"/>
      <c r="P62" s="70"/>
      <c r="Q62" s="71"/>
      <c r="R62" s="70"/>
      <c r="S62" s="70"/>
      <c r="T62" s="72"/>
      <c r="U62" s="56"/>
      <c r="V62" s="56"/>
      <c r="W62" s="56"/>
      <c r="X62" s="56"/>
      <c r="Y62" s="56"/>
      <c r="Z62" s="56"/>
      <c r="AA62" s="56"/>
    </row>
    <row r="63" s="1" customFormat="1" ht="15.75" customHeight="1" spans="1:27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74"/>
      <c r="L63" s="70"/>
      <c r="M63" s="73"/>
      <c r="N63" s="70"/>
      <c r="O63" s="70"/>
      <c r="P63" s="70"/>
      <c r="Q63" s="73"/>
      <c r="R63" s="70"/>
      <c r="S63" s="70"/>
      <c r="T63" s="72"/>
      <c r="U63" s="56"/>
      <c r="V63" s="56"/>
      <c r="W63" s="56"/>
      <c r="X63" s="56"/>
      <c r="Y63" s="56"/>
      <c r="Z63" s="56"/>
      <c r="AA63" s="56"/>
    </row>
    <row r="64" s="1" customFormat="1" ht="15.75" customHeight="1" spans="1:27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74"/>
      <c r="L64" s="70"/>
      <c r="M64" s="73"/>
      <c r="N64" s="70"/>
      <c r="O64" s="70"/>
      <c r="P64" s="70"/>
      <c r="Q64" s="73"/>
      <c r="R64" s="70"/>
      <c r="S64" s="70"/>
      <c r="T64" s="72"/>
      <c r="U64" s="56"/>
      <c r="V64" s="56"/>
      <c r="W64" s="56"/>
      <c r="X64" s="56"/>
      <c r="Y64" s="56"/>
      <c r="Z64" s="56"/>
      <c r="AA64" s="56"/>
    </row>
    <row r="65" s="1" customFormat="1" ht="15.75" customHeight="1" spans="1:27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74"/>
      <c r="L65" s="70"/>
      <c r="M65" s="73"/>
      <c r="N65" s="70"/>
      <c r="O65" s="70"/>
      <c r="P65" s="70"/>
      <c r="Q65" s="73"/>
      <c r="R65" s="70"/>
      <c r="S65" s="70"/>
      <c r="T65" s="72"/>
      <c r="U65" s="56"/>
      <c r="V65" s="56"/>
      <c r="W65" s="56"/>
      <c r="X65" s="56"/>
      <c r="Y65" s="56"/>
      <c r="Z65" s="56"/>
      <c r="AA65" s="56"/>
    </row>
    <row r="66" s="1" customFormat="1" ht="15.75" customHeight="1" spans="1:27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74"/>
      <c r="L66" s="70"/>
      <c r="M66" s="73"/>
      <c r="N66" s="70"/>
      <c r="O66" s="70"/>
      <c r="P66" s="70"/>
      <c r="Q66" s="73"/>
      <c r="R66" s="70"/>
      <c r="S66" s="70"/>
      <c r="T66" s="72"/>
      <c r="U66" s="56"/>
      <c r="V66" s="56"/>
      <c r="W66" s="56"/>
      <c r="X66" s="56"/>
      <c r="Y66" s="56"/>
      <c r="Z66" s="56"/>
      <c r="AA66" s="56"/>
    </row>
    <row r="67" s="1" customFormat="1" ht="15.75" customHeight="1" spans="1:2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74"/>
      <c r="L67" s="70"/>
      <c r="M67" s="73"/>
      <c r="N67" s="70"/>
      <c r="O67" s="70"/>
      <c r="P67" s="70"/>
      <c r="Q67" s="73"/>
      <c r="R67" s="70"/>
      <c r="S67" s="70"/>
      <c r="T67" s="72"/>
      <c r="U67" s="56"/>
      <c r="V67" s="56"/>
      <c r="W67" s="56"/>
      <c r="X67" s="56"/>
      <c r="Y67" s="56"/>
      <c r="Z67" s="56"/>
      <c r="AA67" s="56"/>
    </row>
    <row r="68" s="1" customFormat="1" ht="15.75" customHeight="1" spans="1:27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74"/>
      <c r="L68" s="70"/>
      <c r="M68" s="73"/>
      <c r="N68" s="70"/>
      <c r="O68" s="70"/>
      <c r="P68" s="70"/>
      <c r="Q68" s="73"/>
      <c r="R68" s="70"/>
      <c r="S68" s="70"/>
      <c r="T68" s="72"/>
      <c r="U68" s="56"/>
      <c r="V68" s="56"/>
      <c r="W68" s="56"/>
      <c r="X68" s="56"/>
      <c r="Y68" s="56"/>
      <c r="Z68" s="56"/>
      <c r="AA68" s="56"/>
    </row>
    <row r="69" s="1" customFormat="1" ht="15.75" customHeight="1" spans="1:27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74"/>
      <c r="L69" s="75"/>
      <c r="M69" s="75"/>
      <c r="N69" s="75"/>
      <c r="O69" s="75"/>
      <c r="P69" s="70"/>
      <c r="Q69" s="73"/>
      <c r="R69" s="70"/>
      <c r="S69" s="70"/>
      <c r="T69" s="72"/>
      <c r="U69" s="56"/>
      <c r="V69" s="56"/>
      <c r="W69" s="56"/>
      <c r="X69" s="56"/>
      <c r="Y69" s="56"/>
      <c r="Z69" s="56"/>
      <c r="AA69" s="56"/>
    </row>
    <row r="70" s="1" customFormat="1" ht="15.75" customHeight="1" spans="1:27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74"/>
      <c r="L70" s="75"/>
      <c r="M70" s="75"/>
      <c r="N70" s="75"/>
      <c r="O70" s="75"/>
      <c r="P70" s="75"/>
      <c r="Q70" s="73"/>
      <c r="R70" s="70"/>
      <c r="S70" s="70"/>
      <c r="T70" s="72"/>
      <c r="U70" s="56"/>
      <c r="V70" s="56"/>
      <c r="W70" s="56"/>
      <c r="X70" s="56"/>
      <c r="Y70" s="56"/>
      <c r="Z70" s="56"/>
      <c r="AA70" s="56"/>
    </row>
    <row r="71" s="1" customFormat="1" ht="15.75" customHeight="1" spans="1:27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74"/>
      <c r="L71" s="75"/>
      <c r="M71" s="75"/>
      <c r="N71" s="75"/>
      <c r="O71" s="75"/>
      <c r="P71" s="75"/>
      <c r="Q71" s="73"/>
      <c r="R71" s="70"/>
      <c r="S71" s="70"/>
      <c r="T71" s="72"/>
      <c r="U71" s="56"/>
      <c r="V71" s="56"/>
      <c r="W71" s="56"/>
      <c r="X71" s="56"/>
      <c r="Y71" s="56"/>
      <c r="Z71" s="56"/>
      <c r="AA71" s="56"/>
    </row>
    <row r="72" s="1" customFormat="1" ht="15.75" customHeight="1" spans="1:27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74"/>
      <c r="L72" s="75"/>
      <c r="M72" s="75"/>
      <c r="N72" s="75"/>
      <c r="O72" s="75"/>
      <c r="P72" s="75"/>
      <c r="Q72" s="73"/>
      <c r="R72" s="70"/>
      <c r="S72" s="70"/>
      <c r="T72" s="72"/>
      <c r="U72" s="56"/>
      <c r="V72" s="56"/>
      <c r="W72" s="56"/>
      <c r="X72" s="56"/>
      <c r="Y72" s="56"/>
      <c r="Z72" s="56"/>
      <c r="AA72" s="56"/>
    </row>
    <row r="73" s="1" customFormat="1" ht="15.75" customHeight="1" spans="1:27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74"/>
      <c r="L73" s="75"/>
      <c r="M73" s="75"/>
      <c r="N73" s="75"/>
      <c r="O73" s="75"/>
      <c r="P73" s="75"/>
      <c r="Q73" s="73"/>
      <c r="R73" s="70"/>
      <c r="S73" s="70"/>
      <c r="T73" s="72"/>
      <c r="U73" s="56"/>
      <c r="V73" s="56"/>
      <c r="W73" s="56"/>
      <c r="X73" s="56"/>
      <c r="Y73" s="56"/>
      <c r="Z73" s="56"/>
      <c r="AA73" s="56"/>
    </row>
    <row r="74" s="1" customFormat="1" ht="15.75" customHeight="1" spans="1:27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74"/>
      <c r="L74" s="75"/>
      <c r="M74" s="75"/>
      <c r="N74" s="75"/>
      <c r="O74" s="75"/>
      <c r="P74" s="75"/>
      <c r="Q74" s="73"/>
      <c r="R74" s="70"/>
      <c r="S74" s="70"/>
      <c r="T74" s="72"/>
      <c r="U74" s="56"/>
      <c r="V74" s="56"/>
      <c r="W74" s="56"/>
      <c r="X74" s="56"/>
      <c r="Y74" s="56"/>
      <c r="Z74" s="56"/>
      <c r="AA74" s="56"/>
    </row>
    <row r="75" s="1" customFormat="1" ht="15.75" customHeight="1" spans="1:27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75"/>
      <c r="L75" s="75"/>
      <c r="M75" s="75"/>
      <c r="N75" s="75"/>
      <c r="O75" s="75"/>
      <c r="P75" s="75"/>
      <c r="Q75" s="73"/>
      <c r="R75" s="70"/>
      <c r="S75" s="70"/>
      <c r="T75" s="72"/>
      <c r="U75" s="56"/>
      <c r="V75" s="56"/>
      <c r="W75" s="56"/>
      <c r="X75" s="56"/>
      <c r="Y75" s="56"/>
      <c r="Z75" s="56"/>
      <c r="AA75" s="56"/>
    </row>
    <row r="76" s="1" customFormat="1" ht="15.75" customHeight="1" spans="1:27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56"/>
      <c r="V76" s="56"/>
      <c r="W76" s="56"/>
      <c r="X76" s="56"/>
      <c r="Y76" s="56"/>
      <c r="Z76" s="56"/>
      <c r="AA76" s="56"/>
    </row>
    <row r="77" s="1" customFormat="1" ht="15.75" customHeight="1" spans="1:27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56"/>
      <c r="V77" s="56"/>
      <c r="W77" s="56"/>
      <c r="X77" s="56"/>
      <c r="Y77" s="56"/>
      <c r="Z77" s="56"/>
      <c r="AA77" s="56"/>
    </row>
    <row r="78" s="1" customFormat="1" ht="15.75" customHeight="1" spans="1:27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56"/>
      <c r="V78" s="56"/>
      <c r="W78" s="56"/>
      <c r="X78" s="56"/>
      <c r="Y78" s="56"/>
      <c r="Z78" s="56"/>
      <c r="AA78" s="56"/>
    </row>
    <row r="79" s="1" customFormat="1" ht="15.75" customHeight="1" spans="1:27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56"/>
      <c r="V79" s="56"/>
      <c r="W79" s="56"/>
      <c r="X79" s="56"/>
      <c r="Y79" s="56"/>
      <c r="Z79" s="56"/>
      <c r="AA79" s="56"/>
    </row>
    <row r="80" s="1" customFormat="1" ht="15.75" customHeight="1" spans="1:27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56"/>
      <c r="V80" s="56"/>
      <c r="W80" s="56"/>
      <c r="X80" s="56"/>
      <c r="Y80" s="56"/>
      <c r="Z80" s="56"/>
      <c r="AA80" s="56"/>
    </row>
    <row r="81" s="1" customFormat="1" ht="15.75" customHeight="1" spans="1:27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56"/>
      <c r="V81" s="56"/>
      <c r="W81" s="56"/>
      <c r="X81" s="56"/>
      <c r="Y81" s="56"/>
      <c r="Z81" s="56"/>
      <c r="AA81" s="56"/>
    </row>
    <row r="82" s="1" customFormat="1" ht="15.75" customHeight="1" spans="1:27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75"/>
      <c r="L82" s="56"/>
      <c r="M82" s="56"/>
      <c r="N82" s="56"/>
      <c r="O82" s="56"/>
      <c r="P82" s="75"/>
      <c r="Q82" s="75"/>
      <c r="R82" s="75"/>
      <c r="S82" s="75"/>
      <c r="T82" s="75"/>
      <c r="U82" s="56"/>
      <c r="V82" s="56"/>
      <c r="W82" s="56"/>
      <c r="X82" s="56"/>
      <c r="Y82" s="56"/>
      <c r="Z82" s="56"/>
      <c r="AA82" s="56"/>
    </row>
    <row r="83" s="1" customFormat="1" ht="15.75" customHeight="1" spans="1:27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75"/>
      <c r="L83" s="56"/>
      <c r="M83" s="56"/>
      <c r="N83" s="56"/>
      <c r="O83" s="56"/>
      <c r="P83" s="56"/>
      <c r="Q83" s="75"/>
      <c r="R83" s="75"/>
      <c r="S83" s="75"/>
      <c r="T83" s="75"/>
      <c r="U83" s="56"/>
      <c r="V83" s="56"/>
      <c r="W83" s="56"/>
      <c r="X83" s="56"/>
      <c r="Y83" s="56"/>
      <c r="Z83" s="56"/>
      <c r="AA83" s="56"/>
    </row>
    <row r="84" s="1" customFormat="1" ht="15.75" customHeight="1" spans="1:27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75"/>
      <c r="L84" s="70"/>
      <c r="M84" s="73"/>
      <c r="N84" s="70"/>
      <c r="O84" s="70"/>
      <c r="P84" s="56"/>
      <c r="Q84" s="75"/>
      <c r="R84" s="75"/>
      <c r="S84" s="75"/>
      <c r="T84" s="75"/>
      <c r="U84" s="56"/>
      <c r="V84" s="56"/>
      <c r="W84" s="56"/>
      <c r="X84" s="56"/>
      <c r="Y84" s="56"/>
      <c r="Z84" s="56"/>
      <c r="AA84" s="56"/>
    </row>
    <row r="85" s="1" customFormat="1" ht="15.75" customHeight="1" spans="1:27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75"/>
      <c r="L85" s="70"/>
      <c r="M85" s="73"/>
      <c r="N85" s="70"/>
      <c r="O85" s="70"/>
      <c r="P85" s="70"/>
      <c r="Q85" s="75"/>
      <c r="R85" s="75"/>
      <c r="S85" s="75"/>
      <c r="T85" s="75"/>
      <c r="U85" s="56"/>
      <c r="V85" s="56"/>
      <c r="W85" s="56"/>
      <c r="X85" s="56"/>
      <c r="Y85" s="56"/>
      <c r="Z85" s="56"/>
      <c r="AA85" s="56"/>
    </row>
    <row r="86" s="1" customFormat="1" ht="15.75" customHeight="1" spans="1:27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75"/>
      <c r="L86" s="70"/>
      <c r="M86" s="73"/>
      <c r="N86" s="70"/>
      <c r="O86" s="70"/>
      <c r="P86" s="70"/>
      <c r="Q86" s="75"/>
      <c r="R86" s="75"/>
      <c r="S86" s="75"/>
      <c r="T86" s="75"/>
      <c r="U86" s="56"/>
      <c r="V86" s="56"/>
      <c r="W86" s="56"/>
      <c r="X86" s="56"/>
      <c r="Y86" s="56"/>
      <c r="Z86" s="56"/>
      <c r="AA86" s="56"/>
    </row>
    <row r="87" s="1" customFormat="1" ht="14.25" spans="1:2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75"/>
      <c r="L87" s="70"/>
      <c r="M87" s="73"/>
      <c r="N87" s="70"/>
      <c r="O87" s="70"/>
      <c r="P87" s="70"/>
      <c r="Q87" s="75"/>
      <c r="R87" s="75"/>
      <c r="S87" s="75"/>
      <c r="T87" s="75"/>
      <c r="U87" s="56"/>
      <c r="V87" s="56"/>
      <c r="W87" s="56"/>
      <c r="X87" s="56"/>
      <c r="Y87" s="56"/>
      <c r="Z87" s="56"/>
      <c r="AA87" s="56"/>
    </row>
    <row r="88" s="1" customFormat="1" ht="13.1" spans="1:27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70"/>
      <c r="Q88" s="75"/>
      <c r="R88" s="75"/>
      <c r="S88" s="75"/>
      <c r="T88" s="75"/>
      <c r="U88" s="56"/>
      <c r="V88" s="56"/>
      <c r="W88" s="56"/>
      <c r="X88" s="56"/>
      <c r="Y88" s="56"/>
      <c r="Z88" s="56"/>
      <c r="AA88" s="56"/>
    </row>
    <row r="89" s="1" customFormat="1" ht="13.1" spans="1:27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="1" customFormat="1" ht="14.25" spans="1:27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74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="1" customFormat="1" ht="14.25" spans="1:27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74"/>
      <c r="L91" s="56"/>
      <c r="M91" s="56"/>
      <c r="N91" s="56"/>
      <c r="O91" s="56"/>
      <c r="P91" s="56"/>
      <c r="Q91" s="73"/>
      <c r="R91" s="70"/>
      <c r="S91" s="70"/>
      <c r="T91" s="72"/>
      <c r="U91" s="56"/>
      <c r="V91" s="56"/>
      <c r="W91" s="56"/>
      <c r="X91" s="56"/>
      <c r="Y91" s="56"/>
      <c r="Z91" s="56"/>
      <c r="AA91" s="56"/>
    </row>
    <row r="92" s="1" customFormat="1" ht="14.25" spans="1:27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74"/>
      <c r="L92" s="56"/>
      <c r="M92" s="56"/>
      <c r="N92" s="56"/>
      <c r="O92" s="56"/>
      <c r="P92" s="56"/>
      <c r="Q92" s="73"/>
      <c r="R92" s="70"/>
      <c r="S92" s="70"/>
      <c r="T92" s="72"/>
      <c r="U92" s="56"/>
      <c r="V92" s="56"/>
      <c r="W92" s="56"/>
      <c r="X92" s="56"/>
      <c r="Y92" s="56"/>
      <c r="Z92" s="56"/>
      <c r="AA92" s="56"/>
    </row>
    <row r="93" s="1" customFormat="1" ht="14.25" spans="1:27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74"/>
      <c r="L93" s="56"/>
      <c r="M93" s="56"/>
      <c r="N93" s="56"/>
      <c r="O93" s="56"/>
      <c r="P93" s="56"/>
      <c r="Q93" s="73"/>
      <c r="R93" s="70"/>
      <c r="S93" s="70"/>
      <c r="T93" s="72"/>
      <c r="U93" s="56"/>
      <c r="V93" s="56"/>
      <c r="W93" s="56"/>
      <c r="X93" s="56"/>
      <c r="Y93" s="56"/>
      <c r="Z93" s="56"/>
      <c r="AA93" s="56"/>
    </row>
    <row r="94" s="1" customFormat="1" ht="14.25" spans="1:27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73"/>
      <c r="R94" s="70"/>
      <c r="S94" s="70"/>
      <c r="T94" s="72"/>
      <c r="U94" s="56"/>
      <c r="V94" s="56"/>
      <c r="W94" s="56"/>
      <c r="X94" s="56"/>
      <c r="Y94" s="56"/>
      <c r="Z94" s="56"/>
      <c r="AA94" s="56"/>
    </row>
    <row r="95" s="1" customFormat="1" ht="13.1" spans="1:27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="1" customFormat="1" ht="13.1" spans="1:27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="1" customFormat="1" ht="13.1" spans="1:2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="1" customFormat="1" ht="15.75" customHeight="1" spans="1:27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="1" customFormat="1" ht="15.75" customHeight="1" spans="1:27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="1" customFormat="1" ht="15.75" customHeight="1" spans="1:27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="1" customFormat="1" ht="15.75" customHeight="1" spans="1:27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="1" customFormat="1" ht="15.75" customHeight="1" spans="1:27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="1" customFormat="1" ht="13.1" spans="1:27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="1" customFormat="1" ht="15.75" customHeight="1" spans="1:27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="1" customFormat="1" ht="15.75" customHeight="1" spans="1:27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="1" customFormat="1" ht="15.75" customHeight="1" spans="1:27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="1" customFormat="1" ht="15.75" customHeight="1" spans="1:2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="1" customFormat="1" ht="15.75" customHeight="1" spans="1:27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="1" customFormat="1" ht="15.75" customHeight="1" spans="1:27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="1" customFormat="1" ht="15.75" customHeight="1" spans="1:27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="1" customFormat="1" ht="15.75" customHeight="1" spans="1:27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="1" customFormat="1" ht="15.75" customHeight="1" spans="1:27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="1" customFormat="1" ht="15.75" customHeight="1" spans="1:27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="1" customFormat="1" ht="13.1" spans="1:27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="1" customFormat="1" ht="13.1" spans="1:27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="1" customFormat="1" ht="13.1" spans="1:27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="1" customFormat="1" ht="13.1" spans="1:2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="1" customFormat="1" ht="15.75" customHeight="1" spans="1:27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="1" customFormat="1" ht="15.75" customHeight="1" spans="1:27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="1" customFormat="1" ht="15.75" customHeight="1" spans="1:27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="1" customFormat="1" ht="15.75" customHeight="1" spans="1:27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="1" customFormat="1" ht="15.75" hidden="1" customHeight="1" spans="1:27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="1" customFormat="1" ht="15.75" customHeight="1" spans="1:27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="1" customFormat="1" ht="15.75" customHeight="1" spans="1:27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75"/>
      <c r="M124" s="75"/>
      <c r="N124" s="75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="1" customFormat="1" ht="15.75" customHeight="1" spans="1:27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75"/>
      <c r="M125" s="75"/>
      <c r="N125" s="75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="1" customFormat="1" ht="15.75" customHeight="1" spans="1:27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75"/>
      <c r="M126" s="75"/>
      <c r="N126" s="75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="1" customFormat="1" ht="15.75" customHeight="1" spans="1: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75"/>
      <c r="M127" s="75"/>
      <c r="N127" s="75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="1" customFormat="1" ht="15.75" customHeight="1" spans="1:27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76"/>
      <c r="M128" s="76"/>
      <c r="N128" s="7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="1" customFormat="1" ht="15.75" customHeight="1" spans="1:27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76"/>
      <c r="M129" s="76"/>
      <c r="N129" s="7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="1" customFormat="1" ht="15.75" customHeight="1" spans="1:27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77"/>
      <c r="L130" s="76"/>
      <c r="M130" s="76"/>
      <c r="N130" s="7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="1" customFormat="1" ht="15.75" customHeight="1" spans="1:27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77"/>
      <c r="L131" s="76"/>
      <c r="M131" s="76"/>
      <c r="N131" s="7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="1" customFormat="1" ht="15.5" customHeight="1" spans="1:27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77"/>
      <c r="L132" s="76"/>
      <c r="M132" s="76"/>
      <c r="N132" s="7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="1" customFormat="1" ht="13.1" spans="1:27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77"/>
      <c r="L133" s="76"/>
      <c r="M133" s="76"/>
      <c r="N133" s="7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="1" customFormat="1" ht="13.1" spans="1:27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78"/>
      <c r="L134" s="76"/>
      <c r="M134" s="76"/>
      <c r="N134" s="7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="1" customFormat="1" ht="15.75" customHeight="1" spans="1:27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78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="1" customFormat="1" ht="15.75" customHeight="1" spans="1:27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78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="1" customFormat="1" ht="15.75" hidden="1" customHeight="1" spans="1:2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78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="1" customFormat="1" ht="15.75" hidden="1" customHeight="1" spans="1:27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78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="1" customFormat="1" ht="15.75" hidden="1" customHeight="1" spans="1:27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78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="1" customFormat="1" ht="15.75" hidden="1" customHeight="1" spans="1:27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78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="1" customFormat="1" ht="15.75" hidden="1" customHeight="1" spans="1:27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="1" customFormat="1" ht="15.75" customHeight="1" spans="1:27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="1" customFormat="1" ht="15.75" customHeight="1" spans="1:27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="1" customFormat="1" ht="15.75" customHeight="1" spans="1:27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="1" customFormat="1" ht="15.75" customHeight="1" spans="1:27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="1" customFormat="1" ht="15.75" customHeight="1" spans="1:27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="1" customFormat="1" ht="15.75" customHeight="1" spans="1:2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="1" customFormat="1" ht="15.75" customHeight="1" spans="1:27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="1" customFormat="1" ht="15.75" customHeight="1" spans="1:27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="1" customFormat="1" ht="15.75" customHeight="1" spans="1:27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="1" customFormat="1" ht="15.75" customHeight="1" spans="1:27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="1" customFormat="1" ht="15.75" customHeight="1" spans="1:27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="1" customFormat="1" ht="15.75" customHeight="1" spans="1:27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="1" customFormat="1" ht="15.75" customHeight="1" spans="1:27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="1" customFormat="1" ht="15.75" customHeight="1" spans="1:27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="1" customFormat="1" ht="15.75" customHeight="1" spans="1:27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="1" customFormat="1" ht="15.75" customHeight="1" spans="1:2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="1" customFormat="1" ht="15.75" customHeight="1" spans="1:27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="1" customFormat="1" ht="15.75" customHeight="1" spans="1:27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="1" customFormat="1" ht="15.75" customHeight="1" spans="1:27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="1" customFormat="1" ht="15.75" customHeight="1" spans="1:27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="1" customFormat="1" ht="15.75" customHeight="1" spans="1:27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="1" customFormat="1" ht="15.75" customHeight="1" spans="1:27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="1" customFormat="1" ht="15.75" customHeight="1" spans="1:27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="1" customFormat="1" ht="15.75" customHeight="1" spans="1:27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="1" customFormat="1" ht="15.75" customHeight="1" spans="1:27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="1" customFormat="1" ht="15.75" customHeight="1" spans="1:2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="1" customFormat="1" ht="15.75" customHeight="1" spans="1:27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="1" customFormat="1" ht="15.75" customHeight="1" spans="1:27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="1" customFormat="1" ht="15.75" customHeight="1" spans="1:27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="1" customFormat="1" ht="15.75" customHeight="1" spans="1:27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="1" customFormat="1" ht="15.75" customHeight="1" spans="1:27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="1" customFormat="1" ht="15.75" customHeight="1" spans="1:27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="1" customFormat="1" ht="15.75" customHeight="1" spans="1:27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="1" customFormat="1" ht="15.75" customHeight="1" spans="1:27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="1" customFormat="1" ht="15.75" customHeight="1" spans="1:27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="1" customFormat="1" ht="15.75" customHeight="1" spans="1:2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="1" customFormat="1" ht="15.75" customHeight="1" spans="1:27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="1" customFormat="1" ht="15.75" customHeight="1" spans="1:27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="1" customFormat="1" ht="15.75" customHeight="1" spans="1:27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="1" customFormat="1" ht="15.75" customHeight="1" spans="1:27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="1" customFormat="1" ht="15.75" customHeight="1" spans="1:27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="1" customFormat="1" ht="15.75" customHeight="1" spans="1:27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="1" customFormat="1" ht="15.75" customHeight="1" spans="1:27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="1" customFormat="1" ht="15.75" customHeight="1" spans="1:27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="1" customFormat="1" ht="15.75" customHeight="1" spans="1:27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="1" customFormat="1" ht="15.75" customHeight="1" spans="1:2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="1" customFormat="1" ht="15.75" customHeight="1" spans="1:27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="1" customFormat="1" ht="15.75" customHeight="1" spans="1:27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="1" customFormat="1" ht="15.75" customHeight="1" spans="1:27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="1" customFormat="1" ht="15.75" customHeight="1" spans="1:27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="1" customFormat="1" ht="15.75" customHeight="1" spans="1:27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="1" customFormat="1" ht="15.75" customHeight="1" spans="1:27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="1" customFormat="1" ht="15.75" customHeight="1" spans="1:27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="1" customFormat="1" ht="15.75" customHeight="1" spans="1:27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="1" customFormat="1" ht="15.75" customHeight="1" spans="1:27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="1" customFormat="1" ht="15.75" customHeight="1" spans="1:2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="1" customFormat="1" ht="15.75" customHeight="1" spans="1:27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="1" customFormat="1" ht="15.75" customHeight="1" spans="1:27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="1" customFormat="1" ht="15.75" customHeight="1" spans="1:27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="1" customFormat="1" ht="15.75" customHeight="1" spans="1:27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="1" customFormat="1" ht="15.75" customHeight="1" spans="1:27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="1" customFormat="1" ht="15.75" customHeight="1" spans="1:27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="1" customFormat="1" ht="15.75" customHeight="1" spans="1:27">
      <c r="A204" s="79"/>
      <c r="B204" s="79"/>
      <c r="C204" s="79"/>
      <c r="D204" s="79"/>
      <c r="E204" s="75"/>
      <c r="F204" s="79"/>
      <c r="G204" s="79"/>
      <c r="H204" s="79"/>
      <c r="I204" s="79"/>
      <c r="J204" s="79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="1" customFormat="1" ht="15.75" customHeight="1" spans="1:27">
      <c r="A205" s="79"/>
      <c r="B205" s="79"/>
      <c r="C205" s="79"/>
      <c r="D205" s="79"/>
      <c r="E205" s="75"/>
      <c r="F205" s="79"/>
      <c r="G205" s="79"/>
      <c r="H205" s="79"/>
      <c r="I205" s="79"/>
      <c r="J205" s="79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="1" customFormat="1" ht="15.75" customHeight="1" spans="1:27">
      <c r="A206" s="79"/>
      <c r="B206" s="79"/>
      <c r="C206" s="79"/>
      <c r="D206" s="79"/>
      <c r="E206" s="75"/>
      <c r="F206" s="79"/>
      <c r="G206" s="79"/>
      <c r="H206" s="79"/>
      <c r="I206" s="79"/>
      <c r="J206" s="79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="1" customFormat="1" ht="15.75" customHeight="1" spans="1:27">
      <c r="A207" s="79"/>
      <c r="B207" s="79"/>
      <c r="C207" s="79"/>
      <c r="D207" s="79"/>
      <c r="E207" s="75"/>
      <c r="F207" s="79"/>
      <c r="G207" s="79"/>
      <c r="H207" s="79"/>
      <c r="I207" s="79"/>
      <c r="J207" s="79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="1" customFormat="1" ht="15.75" customHeight="1" spans="1:27">
      <c r="A208" s="79"/>
      <c r="B208" s="79"/>
      <c r="C208" s="79"/>
      <c r="D208" s="79"/>
      <c r="E208" s="75"/>
      <c r="F208" s="79"/>
      <c r="G208" s="79"/>
      <c r="H208" s="79"/>
      <c r="I208" s="79"/>
      <c r="J208" s="79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="1" customFormat="1" ht="15.75" customHeight="1" spans="1:27">
      <c r="A209" s="79"/>
      <c r="B209" s="79"/>
      <c r="C209" s="79"/>
      <c r="D209" s="79"/>
      <c r="E209" s="75"/>
      <c r="F209" s="79"/>
      <c r="G209" s="79"/>
      <c r="H209" s="79"/>
      <c r="I209" s="79"/>
      <c r="J209" s="79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="1" customFormat="1" ht="15.75" customHeight="1" spans="1:27">
      <c r="A210" s="79"/>
      <c r="B210" s="79"/>
      <c r="C210" s="79"/>
      <c r="D210" s="79"/>
      <c r="E210" s="75"/>
      <c r="F210" s="79"/>
      <c r="G210" s="79"/>
      <c r="H210" s="79"/>
      <c r="I210" s="79"/>
      <c r="J210" s="79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="1" customFormat="1" ht="15.75" customHeight="1" spans="1:27">
      <c r="A211" s="79"/>
      <c r="B211" s="79"/>
      <c r="C211" s="79"/>
      <c r="D211" s="79"/>
      <c r="E211" s="75"/>
      <c r="F211" s="79"/>
      <c r="G211" s="79"/>
      <c r="H211" s="79"/>
      <c r="I211" s="79"/>
      <c r="J211" s="79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="1" customFormat="1" ht="15.75" customHeight="1" spans="1:27">
      <c r="A212" s="79"/>
      <c r="B212" s="79"/>
      <c r="C212" s="79"/>
      <c r="D212" s="79"/>
      <c r="E212" s="75"/>
      <c r="F212" s="79"/>
      <c r="G212" s="79"/>
      <c r="H212" s="79"/>
      <c r="I212" s="79"/>
      <c r="J212" s="79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="1" customFormat="1" ht="15.75" customHeight="1" spans="1:27">
      <c r="A213" s="79"/>
      <c r="B213" s="79"/>
      <c r="C213" s="79"/>
      <c r="D213" s="79"/>
      <c r="E213" s="75"/>
      <c r="F213" s="79"/>
      <c r="G213" s="79"/>
      <c r="H213" s="79"/>
      <c r="I213" s="79"/>
      <c r="J213" s="79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="1" customFormat="1" ht="15.75" customHeight="1" spans="1:27">
      <c r="A214" s="79"/>
      <c r="B214" s="79"/>
      <c r="C214" s="79"/>
      <c r="D214" s="79"/>
      <c r="E214" s="75"/>
      <c r="F214" s="79"/>
      <c r="G214" s="79"/>
      <c r="H214" s="79"/>
      <c r="I214" s="79"/>
      <c r="J214" s="79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="1" customFormat="1" ht="15.75" customHeight="1" spans="1:27">
      <c r="A215" s="79"/>
      <c r="B215" s="79"/>
      <c r="C215" s="79"/>
      <c r="D215" s="79"/>
      <c r="E215" s="75"/>
      <c r="F215" s="79"/>
      <c r="G215" s="79"/>
      <c r="H215" s="79"/>
      <c r="I215" s="79"/>
      <c r="J215" s="79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="1" customFormat="1" ht="15.75" customHeight="1" spans="1:27">
      <c r="A216" s="79"/>
      <c r="B216" s="79"/>
      <c r="C216" s="79"/>
      <c r="D216" s="79"/>
      <c r="E216" s="75"/>
      <c r="F216" s="79"/>
      <c r="G216" s="79"/>
      <c r="H216" s="79"/>
      <c r="I216" s="79"/>
      <c r="J216" s="79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="1" customFormat="1" ht="15.75" customHeight="1" spans="1:27">
      <c r="A217" s="79"/>
      <c r="B217" s="79"/>
      <c r="C217" s="79"/>
      <c r="D217" s="79"/>
      <c r="E217" s="75"/>
      <c r="F217" s="79"/>
      <c r="G217" s="79"/>
      <c r="H217" s="79"/>
      <c r="I217" s="79"/>
      <c r="J217" s="79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="1" customFormat="1" ht="15.75" customHeight="1" spans="1:27">
      <c r="A218" s="79"/>
      <c r="B218" s="79"/>
      <c r="C218" s="79"/>
      <c r="D218" s="79"/>
      <c r="E218" s="75"/>
      <c r="F218" s="79"/>
      <c r="G218" s="79"/>
      <c r="H218" s="79"/>
      <c r="I218" s="79"/>
      <c r="J218" s="79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="1" customFormat="1" ht="15.75" customHeight="1" spans="1:27">
      <c r="A219" s="79"/>
      <c r="B219" s="79"/>
      <c r="C219" s="79"/>
      <c r="D219" s="79"/>
      <c r="E219" s="75"/>
      <c r="F219" s="79"/>
      <c r="G219" s="79"/>
      <c r="H219" s="79"/>
      <c r="I219" s="79"/>
      <c r="J219" s="79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="1" customFormat="1" ht="15.75" customHeight="1" spans="1:27">
      <c r="A220" s="79"/>
      <c r="B220" s="79"/>
      <c r="C220" s="79"/>
      <c r="D220" s="79"/>
      <c r="E220" s="75"/>
      <c r="F220" s="79"/>
      <c r="G220" s="79"/>
      <c r="H220" s="79"/>
      <c r="I220" s="79"/>
      <c r="J220" s="79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="1" customFormat="1" ht="15.75" customHeight="1" spans="1:27">
      <c r="A221" s="79"/>
      <c r="B221" s="79"/>
      <c r="C221" s="79"/>
      <c r="D221" s="79"/>
      <c r="E221" s="75"/>
      <c r="F221" s="79"/>
      <c r="G221" s="79"/>
      <c r="H221" s="79"/>
      <c r="I221" s="79"/>
      <c r="J221" s="79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="1" customFormat="1" ht="15.75" customHeight="1" spans="1:27">
      <c r="A222" s="79"/>
      <c r="B222" s="79"/>
      <c r="C222" s="79"/>
      <c r="D222" s="79"/>
      <c r="E222" s="75"/>
      <c r="F222" s="79"/>
      <c r="G222" s="79"/>
      <c r="H222" s="79"/>
      <c r="I222" s="79"/>
      <c r="J222" s="79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="1" customFormat="1" ht="15.75" customHeight="1" spans="1:27">
      <c r="A223" s="79"/>
      <c r="B223" s="79"/>
      <c r="C223" s="79"/>
      <c r="D223" s="79"/>
      <c r="E223" s="75"/>
      <c r="F223" s="79"/>
      <c r="G223" s="79"/>
      <c r="H223" s="79"/>
      <c r="I223" s="79"/>
      <c r="J223" s="79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="1" customFormat="1" ht="15.75" customHeight="1" spans="1:27">
      <c r="A224" s="79"/>
      <c r="B224" s="79"/>
      <c r="C224" s="79"/>
      <c r="D224" s="79"/>
      <c r="E224" s="75"/>
      <c r="F224" s="79"/>
      <c r="G224" s="79"/>
      <c r="H224" s="79"/>
      <c r="I224" s="79"/>
      <c r="J224" s="79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="1" customFormat="1" ht="15.75" customHeight="1" spans="1:27">
      <c r="A225" s="79"/>
      <c r="B225" s="79"/>
      <c r="C225" s="79"/>
      <c r="D225" s="79"/>
      <c r="E225" s="75"/>
      <c r="F225" s="79"/>
      <c r="G225" s="79"/>
      <c r="H225" s="79"/>
      <c r="I225" s="79"/>
      <c r="J225" s="79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="1" customFormat="1" ht="15.75" customHeight="1" spans="1:27">
      <c r="A226" s="79"/>
      <c r="B226" s="79"/>
      <c r="C226" s="79"/>
      <c r="D226" s="79"/>
      <c r="E226" s="75"/>
      <c r="F226" s="79"/>
      <c r="G226" s="79"/>
      <c r="H226" s="79"/>
      <c r="I226" s="79"/>
      <c r="J226" s="79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="1" customFormat="1" ht="15.75" customHeight="1" spans="1:27">
      <c r="A227" s="79"/>
      <c r="B227" s="79"/>
      <c r="C227" s="79"/>
      <c r="D227" s="79"/>
      <c r="E227" s="75"/>
      <c r="F227" s="79"/>
      <c r="G227" s="79"/>
      <c r="H227" s="79"/>
      <c r="I227" s="79"/>
      <c r="J227" s="79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="1" customFormat="1" ht="15.75" customHeight="1" spans="1:27">
      <c r="A228" s="79"/>
      <c r="B228" s="79"/>
      <c r="C228" s="79"/>
      <c r="D228" s="79"/>
      <c r="E228" s="75"/>
      <c r="F228" s="79"/>
      <c r="G228" s="79"/>
      <c r="H228" s="79"/>
      <c r="I228" s="79"/>
      <c r="J228" s="79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="1" customFormat="1" ht="15.75" customHeight="1" spans="1:27">
      <c r="A229" s="79"/>
      <c r="B229" s="79"/>
      <c r="C229" s="79"/>
      <c r="D229" s="79"/>
      <c r="E229" s="75"/>
      <c r="F229" s="79"/>
      <c r="G229" s="79"/>
      <c r="H229" s="79"/>
      <c r="I229" s="79"/>
      <c r="J229" s="79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="1" customFormat="1" ht="15.75" customHeight="1" spans="1:27">
      <c r="A230" s="79"/>
      <c r="B230" s="79"/>
      <c r="C230" s="79"/>
      <c r="D230" s="79"/>
      <c r="E230" s="75"/>
      <c r="F230" s="79"/>
      <c r="G230" s="79"/>
      <c r="H230" s="79"/>
      <c r="I230" s="79"/>
      <c r="J230" s="79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="1" customFormat="1" ht="15.75" customHeight="1" spans="1:27">
      <c r="A231" s="79"/>
      <c r="B231" s="79"/>
      <c r="C231" s="79"/>
      <c r="D231" s="79"/>
      <c r="E231" s="75"/>
      <c r="F231" s="79"/>
      <c r="G231" s="79"/>
      <c r="H231" s="79"/>
      <c r="I231" s="79"/>
      <c r="J231" s="79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="1" customFormat="1" ht="15.75" customHeight="1" spans="1:27">
      <c r="A232" s="79"/>
      <c r="B232" s="79"/>
      <c r="C232" s="79"/>
      <c r="D232" s="79"/>
      <c r="E232" s="75"/>
      <c r="F232" s="79"/>
      <c r="G232" s="79"/>
      <c r="H232" s="79"/>
      <c r="I232" s="79"/>
      <c r="J232" s="79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="1" customFormat="1" ht="15.75" customHeight="1" spans="1:27">
      <c r="A233" s="79"/>
      <c r="B233" s="79"/>
      <c r="C233" s="79"/>
      <c r="D233" s="79"/>
      <c r="E233" s="75"/>
      <c r="F233" s="79"/>
      <c r="G233" s="79"/>
      <c r="H233" s="79"/>
      <c r="I233" s="79"/>
      <c r="J233" s="79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="1" customFormat="1" ht="15.75" customHeight="1" spans="1:27">
      <c r="A234" s="79"/>
      <c r="B234" s="79"/>
      <c r="C234" s="79"/>
      <c r="D234" s="79"/>
      <c r="E234" s="75"/>
      <c r="F234" s="79"/>
      <c r="G234" s="79"/>
      <c r="H234" s="79"/>
      <c r="I234" s="79"/>
      <c r="J234" s="79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="1" customFormat="1" ht="15.75" customHeight="1" spans="1:27">
      <c r="A235" s="79"/>
      <c r="B235" s="79"/>
      <c r="C235" s="79"/>
      <c r="D235" s="79"/>
      <c r="E235" s="75"/>
      <c r="F235" s="79"/>
      <c r="G235" s="79"/>
      <c r="H235" s="79"/>
      <c r="I235" s="79"/>
      <c r="J235" s="79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="1" customFormat="1" ht="15.75" customHeight="1" spans="1:27">
      <c r="A236" s="79"/>
      <c r="B236" s="79"/>
      <c r="C236" s="79"/>
      <c r="D236" s="79"/>
      <c r="E236" s="75"/>
      <c r="F236" s="79"/>
      <c r="G236" s="79"/>
      <c r="H236" s="79"/>
      <c r="I236" s="79"/>
      <c r="J236" s="79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="1" customFormat="1" ht="15.75" customHeight="1" spans="1:27">
      <c r="A237" s="79"/>
      <c r="B237" s="79"/>
      <c r="C237" s="79"/>
      <c r="D237" s="79"/>
      <c r="E237" s="75"/>
      <c r="F237" s="79"/>
      <c r="G237" s="79"/>
      <c r="H237" s="79"/>
      <c r="I237" s="79"/>
      <c r="J237" s="79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="1" customFormat="1" ht="15.75" customHeight="1" spans="1:27">
      <c r="A238" s="79"/>
      <c r="B238" s="79"/>
      <c r="C238" s="79"/>
      <c r="D238" s="79"/>
      <c r="E238" s="75"/>
      <c r="F238" s="79"/>
      <c r="G238" s="79"/>
      <c r="H238" s="79"/>
      <c r="I238" s="79"/>
      <c r="J238" s="79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="1" customFormat="1" ht="15.75" customHeight="1" spans="1:27">
      <c r="A239" s="79"/>
      <c r="B239" s="79"/>
      <c r="C239" s="79"/>
      <c r="D239" s="79"/>
      <c r="E239" s="75"/>
      <c r="F239" s="79"/>
      <c r="G239" s="79"/>
      <c r="H239" s="79"/>
      <c r="I239" s="79"/>
      <c r="J239" s="79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="1" customFormat="1" ht="15.75" customHeight="1" spans="1:27">
      <c r="A240" s="79"/>
      <c r="B240" s="79"/>
      <c r="C240" s="79"/>
      <c r="D240" s="79"/>
      <c r="E240" s="75"/>
      <c r="F240" s="79"/>
      <c r="G240" s="79"/>
      <c r="H240" s="79"/>
      <c r="I240" s="79"/>
      <c r="J240" s="79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="1" customFormat="1" ht="15.75" customHeight="1" spans="1:27">
      <c r="A241" s="79"/>
      <c r="B241" s="79"/>
      <c r="C241" s="79"/>
      <c r="D241" s="79"/>
      <c r="E241" s="75"/>
      <c r="F241" s="79"/>
      <c r="G241" s="79"/>
      <c r="H241" s="79"/>
      <c r="I241" s="79"/>
      <c r="J241" s="79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="1" customFormat="1" ht="15.75" customHeight="1" spans="1:27">
      <c r="A242" s="79"/>
      <c r="B242" s="79"/>
      <c r="C242" s="79"/>
      <c r="D242" s="79"/>
      <c r="E242" s="75"/>
      <c r="F242" s="79"/>
      <c r="G242" s="79"/>
      <c r="H242" s="79"/>
      <c r="I242" s="79"/>
      <c r="J242" s="79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</row>
    <row r="243" s="1" customFormat="1" ht="15.75" customHeight="1" spans="1:27">
      <c r="A243" s="79"/>
      <c r="B243" s="79"/>
      <c r="C243" s="79"/>
      <c r="D243" s="79"/>
      <c r="E243" s="75"/>
      <c r="F243" s="79"/>
      <c r="G243" s="79"/>
      <c r="H243" s="79"/>
      <c r="I243" s="79"/>
      <c r="J243" s="79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s="1" customFormat="1" ht="15.75" customHeight="1" spans="1:27">
      <c r="A244" s="79"/>
      <c r="B244" s="79"/>
      <c r="C244" s="79"/>
      <c r="D244" s="79"/>
      <c r="E244" s="75"/>
      <c r="F244" s="79"/>
      <c r="G244" s="79"/>
      <c r="H244" s="79"/>
      <c r="I244" s="79"/>
      <c r="J244" s="79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s="1" customFormat="1" ht="15.75" customHeight="1" spans="1:27">
      <c r="A245" s="79"/>
      <c r="B245" s="79"/>
      <c r="C245" s="79"/>
      <c r="D245" s="79"/>
      <c r="E245" s="75"/>
      <c r="F245" s="79"/>
      <c r="G245" s="79"/>
      <c r="H245" s="79"/>
      <c r="I245" s="79"/>
      <c r="J245" s="79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s="1" customFormat="1" ht="15.75" customHeight="1" spans="1:27">
      <c r="A246" s="79"/>
      <c r="B246" s="79"/>
      <c r="C246" s="79"/>
      <c r="D246" s="79"/>
      <c r="E246" s="75"/>
      <c r="F246" s="79"/>
      <c r="G246" s="79"/>
      <c r="H246" s="79"/>
      <c r="I246" s="79"/>
      <c r="J246" s="79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s="1" customFormat="1" ht="15.75" customHeight="1" spans="1:27">
      <c r="A247" s="79"/>
      <c r="B247" s="79"/>
      <c r="C247" s="79"/>
      <c r="D247" s="79"/>
      <c r="E247" s="75"/>
      <c r="F247" s="79"/>
      <c r="G247" s="79"/>
      <c r="H247" s="79"/>
      <c r="I247" s="79"/>
      <c r="J247" s="79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</row>
    <row r="248" s="1" customFormat="1" ht="15.75" customHeight="1" spans="1:27">
      <c r="A248" s="79"/>
      <c r="B248" s="79"/>
      <c r="C248" s="79"/>
      <c r="D248" s="79"/>
      <c r="E248" s="75"/>
      <c r="F248" s="79"/>
      <c r="G248" s="79"/>
      <c r="H248" s="79"/>
      <c r="I248" s="79"/>
      <c r="J248" s="79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s="1" customFormat="1" ht="15.75" customHeight="1" spans="1:27">
      <c r="A249" s="79"/>
      <c r="B249" s="79"/>
      <c r="C249" s="79"/>
      <c r="D249" s="79"/>
      <c r="E249" s="75"/>
      <c r="F249" s="79"/>
      <c r="G249" s="79"/>
      <c r="H249" s="79"/>
      <c r="I249" s="79"/>
      <c r="J249" s="79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</row>
    <row r="250" s="1" customFormat="1" ht="15.75" customHeight="1" spans="1:27">
      <c r="A250" s="79"/>
      <c r="B250" s="79"/>
      <c r="C250" s="79"/>
      <c r="D250" s="79"/>
      <c r="E250" s="75"/>
      <c r="F250" s="79"/>
      <c r="G250" s="79"/>
      <c r="H250" s="79"/>
      <c r="I250" s="79"/>
      <c r="J250" s="79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</row>
    <row r="251" s="1" customFormat="1" ht="15.75" customHeight="1" spans="1:27">
      <c r="A251" s="79"/>
      <c r="B251" s="79"/>
      <c r="C251" s="79"/>
      <c r="D251" s="79"/>
      <c r="E251" s="75"/>
      <c r="F251" s="79"/>
      <c r="G251" s="79"/>
      <c r="H251" s="79"/>
      <c r="I251" s="79"/>
      <c r="J251" s="79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="1" customFormat="1" ht="15.75" customHeight="1" spans="1:27">
      <c r="A252" s="79"/>
      <c r="B252" s="79"/>
      <c r="C252" s="79"/>
      <c r="D252" s="79"/>
      <c r="E252" s="75"/>
      <c r="F252" s="79"/>
      <c r="G252" s="79"/>
      <c r="H252" s="79"/>
      <c r="I252" s="79"/>
      <c r="J252" s="79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="1" customFormat="1" ht="15.75" customHeight="1" spans="1:27">
      <c r="A253" s="79"/>
      <c r="B253" s="79"/>
      <c r="C253" s="79"/>
      <c r="D253" s="79"/>
      <c r="E253" s="75"/>
      <c r="F253" s="79"/>
      <c r="G253" s="79"/>
      <c r="H253" s="79"/>
      <c r="I253" s="79"/>
      <c r="J253" s="79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</row>
    <row r="254" s="1" customFormat="1" ht="15.75" customHeight="1" spans="1:27">
      <c r="A254" s="79"/>
      <c r="B254" s="79"/>
      <c r="C254" s="79"/>
      <c r="D254" s="79"/>
      <c r="E254" s="75"/>
      <c r="F254" s="79"/>
      <c r="G254" s="79"/>
      <c r="H254" s="79"/>
      <c r="I254" s="79"/>
      <c r="J254" s="79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s="1" customFormat="1" ht="15.75" customHeight="1" spans="1:27">
      <c r="A255" s="79"/>
      <c r="B255" s="79"/>
      <c r="C255" s="79"/>
      <c r="D255" s="79"/>
      <c r="E255" s="75"/>
      <c r="F255" s="79"/>
      <c r="G255" s="79"/>
      <c r="H255" s="79"/>
      <c r="I255" s="79"/>
      <c r="J255" s="79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</row>
    <row r="256" s="1" customFormat="1" ht="15.75" customHeight="1" spans="1:27">
      <c r="A256" s="79"/>
      <c r="B256" s="79"/>
      <c r="C256" s="79"/>
      <c r="D256" s="79"/>
      <c r="E256" s="75"/>
      <c r="F256" s="79"/>
      <c r="G256" s="79"/>
      <c r="H256" s="79"/>
      <c r="I256" s="79"/>
      <c r="J256" s="79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</row>
    <row r="257" s="1" customFormat="1" ht="15.75" customHeight="1" spans="1:27">
      <c r="A257" s="79"/>
      <c r="B257" s="79"/>
      <c r="C257" s="79"/>
      <c r="D257" s="79"/>
      <c r="E257" s="75"/>
      <c r="F257" s="79"/>
      <c r="G257" s="79"/>
      <c r="H257" s="79"/>
      <c r="I257" s="79"/>
      <c r="J257" s="79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s="1" customFormat="1" ht="15.75" customHeight="1" spans="1:27">
      <c r="A258" s="79"/>
      <c r="B258" s="79"/>
      <c r="C258" s="79"/>
      <c r="D258" s="79"/>
      <c r="E258" s="75"/>
      <c r="F258" s="79"/>
      <c r="G258" s="79"/>
      <c r="H258" s="79"/>
      <c r="I258" s="79"/>
      <c r="J258" s="79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</row>
    <row r="259" s="1" customFormat="1" ht="15.75" customHeight="1" spans="1:27">
      <c r="A259" s="79"/>
      <c r="B259" s="79"/>
      <c r="C259" s="79"/>
      <c r="D259" s="79"/>
      <c r="E259" s="75"/>
      <c r="F259" s="79"/>
      <c r="G259" s="79"/>
      <c r="H259" s="79"/>
      <c r="I259" s="79"/>
      <c r="J259" s="79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s="1" customFormat="1" ht="15.75" customHeight="1" spans="1:27">
      <c r="A260" s="79"/>
      <c r="B260" s="79"/>
      <c r="C260" s="79"/>
      <c r="D260" s="79"/>
      <c r="E260" s="75"/>
      <c r="F260" s="79"/>
      <c r="G260" s="79"/>
      <c r="H260" s="79"/>
      <c r="I260" s="79"/>
      <c r="J260" s="79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</row>
    <row r="261" s="1" customFormat="1" ht="15.75" customHeight="1" spans="1:27">
      <c r="A261" s="79"/>
      <c r="B261" s="79"/>
      <c r="C261" s="79"/>
      <c r="D261" s="79"/>
      <c r="E261" s="75"/>
      <c r="F261" s="79"/>
      <c r="G261" s="79"/>
      <c r="H261" s="79"/>
      <c r="I261" s="79"/>
      <c r="J261" s="79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</row>
    <row r="262" s="1" customFormat="1" ht="15.75" customHeight="1" spans="1:27">
      <c r="A262" s="79"/>
      <c r="B262" s="79"/>
      <c r="C262" s="79"/>
      <c r="D262" s="79"/>
      <c r="E262" s="75"/>
      <c r="F262" s="79"/>
      <c r="G262" s="79"/>
      <c r="H262" s="79"/>
      <c r="I262" s="79"/>
      <c r="J262" s="79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s="1" customFormat="1" ht="15.75" customHeight="1" spans="1:27">
      <c r="A263" s="79"/>
      <c r="B263" s="79"/>
      <c r="C263" s="79"/>
      <c r="D263" s="79"/>
      <c r="E263" s="75"/>
      <c r="F263" s="79"/>
      <c r="G263" s="79"/>
      <c r="H263" s="79"/>
      <c r="I263" s="79"/>
      <c r="J263" s="79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</row>
    <row r="264" s="1" customFormat="1" ht="15.75" customHeight="1" spans="1:27">
      <c r="A264" s="79"/>
      <c r="B264" s="79"/>
      <c r="C264" s="79"/>
      <c r="D264" s="79"/>
      <c r="E264" s="75"/>
      <c r="F264" s="79"/>
      <c r="G264" s="79"/>
      <c r="H264" s="79"/>
      <c r="I264" s="79"/>
      <c r="J264" s="79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</row>
    <row r="265" s="1" customFormat="1" ht="15.75" customHeight="1" spans="1:27">
      <c r="A265" s="79"/>
      <c r="B265" s="79"/>
      <c r="C265" s="79"/>
      <c r="D265" s="79"/>
      <c r="E265" s="75"/>
      <c r="F265" s="79"/>
      <c r="G265" s="79"/>
      <c r="H265" s="79"/>
      <c r="I265" s="79"/>
      <c r="J265" s="79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</row>
    <row r="266" s="1" customFormat="1" ht="15.75" customHeight="1" spans="1:27">
      <c r="A266" s="79"/>
      <c r="B266" s="79"/>
      <c r="C266" s="79"/>
      <c r="D266" s="79"/>
      <c r="E266" s="75"/>
      <c r="F266" s="79"/>
      <c r="G266" s="79"/>
      <c r="H266" s="79"/>
      <c r="I266" s="79"/>
      <c r="J266" s="79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</row>
    <row r="267" s="1" customFormat="1" ht="15.75" customHeight="1" spans="1:27">
      <c r="A267" s="79"/>
      <c r="B267" s="79"/>
      <c r="C267" s="79"/>
      <c r="D267" s="79"/>
      <c r="E267" s="75"/>
      <c r="F267" s="79"/>
      <c r="G267" s="79"/>
      <c r="H267" s="79"/>
      <c r="I267" s="79"/>
      <c r="J267" s="79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</row>
    <row r="268" s="1" customFormat="1" ht="15.75" customHeight="1" spans="1:27">
      <c r="A268" s="79"/>
      <c r="B268" s="79"/>
      <c r="C268" s="79"/>
      <c r="D268" s="79"/>
      <c r="E268" s="75"/>
      <c r="F268" s="79"/>
      <c r="G268" s="79"/>
      <c r="H268" s="79"/>
      <c r="I268" s="79"/>
      <c r="J268" s="79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</row>
    <row r="269" s="1" customFormat="1" ht="15.75" customHeight="1" spans="1:27">
      <c r="A269" s="79"/>
      <c r="B269" s="79"/>
      <c r="C269" s="79"/>
      <c r="D269" s="79"/>
      <c r="E269" s="75"/>
      <c r="F269" s="79"/>
      <c r="G269" s="79"/>
      <c r="H269" s="79"/>
      <c r="I269" s="79"/>
      <c r="J269" s="79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s="1" customFormat="1" ht="15.75" customHeight="1" spans="1:27">
      <c r="A270" s="79"/>
      <c r="B270" s="79"/>
      <c r="C270" s="79"/>
      <c r="D270" s="79"/>
      <c r="E270" s="75"/>
      <c r="F270" s="79"/>
      <c r="G270" s="79"/>
      <c r="H270" s="79"/>
      <c r="I270" s="79"/>
      <c r="J270" s="79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s="1" customFormat="1" ht="15.75" customHeight="1" spans="1:27">
      <c r="A271" s="79"/>
      <c r="B271" s="79"/>
      <c r="C271" s="79"/>
      <c r="D271" s="79"/>
      <c r="E271" s="75"/>
      <c r="F271" s="79"/>
      <c r="G271" s="79"/>
      <c r="H271" s="79"/>
      <c r="I271" s="79"/>
      <c r="J271" s="79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</row>
    <row r="272" s="1" customFormat="1" ht="15.75" customHeight="1" spans="1:27">
      <c r="A272" s="79"/>
      <c r="B272" s="79"/>
      <c r="C272" s="79"/>
      <c r="D272" s="79"/>
      <c r="E272" s="75"/>
      <c r="F272" s="79"/>
      <c r="G272" s="79"/>
      <c r="H272" s="79"/>
      <c r="I272" s="79"/>
      <c r="J272" s="79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</row>
    <row r="273" s="1" customFormat="1" ht="15.75" customHeight="1" spans="1:27">
      <c r="A273" s="79"/>
      <c r="B273" s="79"/>
      <c r="C273" s="79"/>
      <c r="D273" s="79"/>
      <c r="E273" s="75"/>
      <c r="F273" s="79"/>
      <c r="G273" s="79"/>
      <c r="H273" s="79"/>
      <c r="I273" s="79"/>
      <c r="J273" s="79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s="1" customFormat="1" ht="15.75" customHeight="1" spans="1:27">
      <c r="A274" s="79"/>
      <c r="B274" s="79"/>
      <c r="C274" s="79"/>
      <c r="D274" s="79"/>
      <c r="E274" s="75"/>
      <c r="F274" s="79"/>
      <c r="G274" s="79"/>
      <c r="H274" s="79"/>
      <c r="I274" s="79"/>
      <c r="J274" s="79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s="1" customFormat="1" ht="15.75" customHeight="1" spans="1:27">
      <c r="A275" s="79"/>
      <c r="B275" s="79"/>
      <c r="C275" s="79"/>
      <c r="D275" s="79"/>
      <c r="E275" s="75"/>
      <c r="F275" s="79"/>
      <c r="G275" s="79"/>
      <c r="H275" s="79"/>
      <c r="I275" s="79"/>
      <c r="J275" s="79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s="1" customFormat="1" ht="15.75" customHeight="1" spans="1:27">
      <c r="A276" s="79"/>
      <c r="B276" s="79"/>
      <c r="C276" s="79"/>
      <c r="D276" s="79"/>
      <c r="E276" s="75"/>
      <c r="F276" s="79"/>
      <c r="G276" s="79"/>
      <c r="H276" s="79"/>
      <c r="I276" s="79"/>
      <c r="J276" s="79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</row>
    <row r="277" s="1" customFormat="1" ht="15.75" customHeight="1" spans="1:27">
      <c r="A277" s="79"/>
      <c r="B277" s="79"/>
      <c r="C277" s="79"/>
      <c r="D277" s="79"/>
      <c r="E277" s="75"/>
      <c r="F277" s="79"/>
      <c r="G277" s="79"/>
      <c r="H277" s="79"/>
      <c r="I277" s="79"/>
      <c r="J277" s="79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</row>
    <row r="278" s="1" customFormat="1" ht="15.75" customHeight="1" spans="1:27">
      <c r="A278" s="79"/>
      <c r="B278" s="79"/>
      <c r="C278" s="79"/>
      <c r="D278" s="79"/>
      <c r="E278" s="75"/>
      <c r="F278" s="79"/>
      <c r="G278" s="79"/>
      <c r="H278" s="79"/>
      <c r="I278" s="79"/>
      <c r="J278" s="79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s="1" customFormat="1" ht="15.75" customHeight="1" spans="1:27">
      <c r="A279" s="79"/>
      <c r="B279" s="79"/>
      <c r="C279" s="79"/>
      <c r="D279" s="79"/>
      <c r="E279" s="75"/>
      <c r="F279" s="79"/>
      <c r="G279" s="79"/>
      <c r="H279" s="79"/>
      <c r="I279" s="79"/>
      <c r="J279" s="79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</row>
    <row r="280" s="1" customFormat="1" ht="15.75" customHeight="1" spans="1:27">
      <c r="A280" s="79"/>
      <c r="B280" s="79"/>
      <c r="C280" s="79"/>
      <c r="D280" s="79"/>
      <c r="E280" s="75"/>
      <c r="F280" s="79"/>
      <c r="G280" s="79"/>
      <c r="H280" s="79"/>
      <c r="I280" s="79"/>
      <c r="J280" s="79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</row>
    <row r="281" s="1" customFormat="1" ht="15.75" customHeight="1" spans="1:27">
      <c r="A281" s="79"/>
      <c r="B281" s="79"/>
      <c r="C281" s="79"/>
      <c r="D281" s="79"/>
      <c r="E281" s="75"/>
      <c r="F281" s="79"/>
      <c r="G281" s="79"/>
      <c r="H281" s="79"/>
      <c r="I281" s="79"/>
      <c r="J281" s="79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</row>
    <row r="282" s="1" customFormat="1" ht="15.75" customHeight="1" spans="1:27">
      <c r="A282" s="79"/>
      <c r="B282" s="79"/>
      <c r="C282" s="79"/>
      <c r="D282" s="79"/>
      <c r="E282" s="75"/>
      <c r="F282" s="79"/>
      <c r="G282" s="79"/>
      <c r="H282" s="79"/>
      <c r="I282" s="79"/>
      <c r="J282" s="79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</row>
    <row r="283" s="1" customFormat="1" ht="15.75" customHeight="1" spans="1:27">
      <c r="A283" s="79"/>
      <c r="B283" s="79"/>
      <c r="C283" s="79"/>
      <c r="D283" s="79"/>
      <c r="E283" s="75"/>
      <c r="F283" s="79"/>
      <c r="G283" s="79"/>
      <c r="H283" s="79"/>
      <c r="I283" s="79"/>
      <c r="J283" s="79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</row>
    <row r="284" s="1" customFormat="1" ht="15.75" customHeight="1" spans="1:27">
      <c r="A284" s="79"/>
      <c r="B284" s="79"/>
      <c r="C284" s="79"/>
      <c r="D284" s="79"/>
      <c r="E284" s="75"/>
      <c r="F284" s="79"/>
      <c r="G284" s="79"/>
      <c r="H284" s="79"/>
      <c r="I284" s="79"/>
      <c r="J284" s="79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</row>
    <row r="285" s="1" customFormat="1" ht="15.75" customHeight="1" spans="1:27">
      <c r="A285" s="79"/>
      <c r="B285" s="79"/>
      <c r="C285" s="79"/>
      <c r="D285" s="79"/>
      <c r="E285" s="75"/>
      <c r="F285" s="79"/>
      <c r="G285" s="79"/>
      <c r="H285" s="79"/>
      <c r="I285" s="79"/>
      <c r="J285" s="79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</row>
    <row r="286" s="1" customFormat="1" ht="15.75" customHeight="1" spans="1:27">
      <c r="A286" s="79"/>
      <c r="B286" s="79"/>
      <c r="C286" s="79"/>
      <c r="D286" s="79"/>
      <c r="E286" s="75"/>
      <c r="F286" s="79"/>
      <c r="G286" s="79"/>
      <c r="H286" s="79"/>
      <c r="I286" s="79"/>
      <c r="J286" s="79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="1" customFormat="1" ht="15.75" customHeight="1" spans="1:27">
      <c r="A287" s="79"/>
      <c r="B287" s="79"/>
      <c r="C287" s="79"/>
      <c r="D287" s="79"/>
      <c r="E287" s="75"/>
      <c r="F287" s="79"/>
      <c r="G287" s="79"/>
      <c r="H287" s="79"/>
      <c r="I287" s="79"/>
      <c r="J287" s="79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="1" customFormat="1" ht="15.75" customHeight="1" spans="1:27">
      <c r="A288" s="79"/>
      <c r="B288" s="79"/>
      <c r="C288" s="79"/>
      <c r="D288" s="79"/>
      <c r="E288" s="75"/>
      <c r="F288" s="79"/>
      <c r="G288" s="79"/>
      <c r="H288" s="79"/>
      <c r="I288" s="79"/>
      <c r="J288" s="79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="1" customFormat="1" ht="15.75" customHeight="1" spans="1:27">
      <c r="A289" s="79"/>
      <c r="B289" s="79"/>
      <c r="C289" s="79"/>
      <c r="D289" s="79"/>
      <c r="E289" s="75"/>
      <c r="F289" s="79"/>
      <c r="G289" s="79"/>
      <c r="H289" s="79"/>
      <c r="I289" s="79"/>
      <c r="J289" s="79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="1" customFormat="1" ht="15.75" customHeight="1" spans="1:27">
      <c r="A290" s="79"/>
      <c r="B290" s="79"/>
      <c r="C290" s="79"/>
      <c r="D290" s="79"/>
      <c r="E290" s="75"/>
      <c r="F290" s="79"/>
      <c r="G290" s="79"/>
      <c r="H290" s="79"/>
      <c r="I290" s="79"/>
      <c r="J290" s="79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="1" customFormat="1" ht="15.75" customHeight="1" spans="1:27">
      <c r="A291" s="79"/>
      <c r="B291" s="79"/>
      <c r="C291" s="79"/>
      <c r="D291" s="79"/>
      <c r="E291" s="75"/>
      <c r="F291" s="79"/>
      <c r="G291" s="79"/>
      <c r="H291" s="79"/>
      <c r="I291" s="79"/>
      <c r="J291" s="79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="1" customFormat="1" ht="15.75" customHeight="1" spans="1:27">
      <c r="A292" s="79"/>
      <c r="B292" s="79"/>
      <c r="C292" s="79"/>
      <c r="D292" s="79"/>
      <c r="E292" s="75"/>
      <c r="F292" s="79"/>
      <c r="G292" s="79"/>
      <c r="H292" s="79"/>
      <c r="I292" s="79"/>
      <c r="J292" s="79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</row>
    <row r="293" s="1" customFormat="1" ht="15.75" customHeight="1" spans="1:27">
      <c r="A293" s="79"/>
      <c r="B293" s="79"/>
      <c r="C293" s="79"/>
      <c r="D293" s="79"/>
      <c r="E293" s="75"/>
      <c r="F293" s="79"/>
      <c r="G293" s="79"/>
      <c r="H293" s="79"/>
      <c r="I293" s="79"/>
      <c r="J293" s="79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="1" customFormat="1" ht="15.75" customHeight="1" spans="1:27">
      <c r="A294" s="79"/>
      <c r="B294" s="79"/>
      <c r="C294" s="79"/>
      <c r="D294" s="79"/>
      <c r="E294" s="75"/>
      <c r="F294" s="79"/>
      <c r="G294" s="79"/>
      <c r="H294" s="79"/>
      <c r="I294" s="79"/>
      <c r="J294" s="79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="1" customFormat="1" ht="15.75" customHeight="1" spans="1:27">
      <c r="A295" s="79"/>
      <c r="B295" s="79"/>
      <c r="C295" s="79"/>
      <c r="D295" s="79"/>
      <c r="E295" s="75"/>
      <c r="F295" s="79"/>
      <c r="G295" s="79"/>
      <c r="H295" s="79"/>
      <c r="I295" s="79"/>
      <c r="J295" s="79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="1" customFormat="1" ht="15.75" customHeight="1" spans="1:27">
      <c r="A296" s="79"/>
      <c r="B296" s="79"/>
      <c r="C296" s="79"/>
      <c r="D296" s="79"/>
      <c r="E296" s="75"/>
      <c r="F296" s="79"/>
      <c r="G296" s="79"/>
      <c r="H296" s="79"/>
      <c r="I296" s="79"/>
      <c r="J296" s="79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="1" customFormat="1" ht="15.75" customHeight="1" spans="1:27">
      <c r="A297" s="79"/>
      <c r="B297" s="79"/>
      <c r="C297" s="79"/>
      <c r="D297" s="79"/>
      <c r="E297" s="75"/>
      <c r="F297" s="79"/>
      <c r="G297" s="79"/>
      <c r="H297" s="79"/>
      <c r="I297" s="79"/>
      <c r="J297" s="79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="1" customFormat="1" ht="15.75" customHeight="1" spans="1:27">
      <c r="A298" s="79"/>
      <c r="B298" s="79"/>
      <c r="C298" s="79"/>
      <c r="D298" s="79"/>
      <c r="E298" s="75"/>
      <c r="F298" s="79"/>
      <c r="G298" s="79"/>
      <c r="H298" s="79"/>
      <c r="I298" s="79"/>
      <c r="J298" s="79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="1" customFormat="1" ht="15.75" customHeight="1" spans="1:27">
      <c r="A299" s="79"/>
      <c r="B299" s="79"/>
      <c r="C299" s="79"/>
      <c r="D299" s="79"/>
      <c r="E299" s="75"/>
      <c r="F299" s="79"/>
      <c r="G299" s="79"/>
      <c r="H299" s="79"/>
      <c r="I299" s="79"/>
      <c r="J299" s="79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="1" customFormat="1" ht="15.75" customHeight="1" spans="1:27">
      <c r="A300" s="79"/>
      <c r="B300" s="79"/>
      <c r="C300" s="79"/>
      <c r="D300" s="79"/>
      <c r="E300" s="75"/>
      <c r="F300" s="79"/>
      <c r="G300" s="79"/>
      <c r="H300" s="79"/>
      <c r="I300" s="79"/>
      <c r="J300" s="79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="1" customFormat="1" ht="15.75" customHeight="1" spans="1:27">
      <c r="A301" s="79"/>
      <c r="B301" s="79"/>
      <c r="C301" s="79"/>
      <c r="D301" s="79"/>
      <c r="E301" s="75"/>
      <c r="F301" s="79"/>
      <c r="G301" s="79"/>
      <c r="H301" s="79"/>
      <c r="I301" s="79"/>
      <c r="J301" s="79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="1" customFormat="1" ht="15.75" customHeight="1" spans="1:27">
      <c r="A302" s="79"/>
      <c r="B302" s="79"/>
      <c r="C302" s="79"/>
      <c r="D302" s="79"/>
      <c r="E302" s="75"/>
      <c r="F302" s="79"/>
      <c r="G302" s="79"/>
      <c r="H302" s="79"/>
      <c r="I302" s="79"/>
      <c r="J302" s="79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="1" customFormat="1" ht="15.75" customHeight="1" spans="1:27">
      <c r="A303" s="79"/>
      <c r="B303" s="79"/>
      <c r="C303" s="79"/>
      <c r="D303" s="79"/>
      <c r="E303" s="75"/>
      <c r="F303" s="79"/>
      <c r="G303" s="79"/>
      <c r="H303" s="79"/>
      <c r="I303" s="79"/>
      <c r="J303" s="79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="1" customFormat="1" ht="15.75" customHeight="1" spans="1:27">
      <c r="A304" s="79"/>
      <c r="B304" s="79"/>
      <c r="C304" s="79"/>
      <c r="D304" s="79"/>
      <c r="E304" s="75"/>
      <c r="F304" s="79"/>
      <c r="G304" s="79"/>
      <c r="H304" s="79"/>
      <c r="I304" s="79"/>
      <c r="J304" s="79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="1" customFormat="1" ht="15.75" customHeight="1" spans="1:27">
      <c r="A305" s="79"/>
      <c r="B305" s="79"/>
      <c r="C305" s="79"/>
      <c r="D305" s="79"/>
      <c r="E305" s="75"/>
      <c r="F305" s="79"/>
      <c r="G305" s="79"/>
      <c r="H305" s="79"/>
      <c r="I305" s="79"/>
      <c r="J305" s="79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</row>
    <row r="306" s="1" customFormat="1" ht="15.75" customHeight="1" spans="1:27">
      <c r="A306" s="79"/>
      <c r="B306" s="79"/>
      <c r="C306" s="79"/>
      <c r="D306" s="79"/>
      <c r="E306" s="75"/>
      <c r="F306" s="79"/>
      <c r="G306" s="79"/>
      <c r="H306" s="79"/>
      <c r="I306" s="79"/>
      <c r="J306" s="79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="1" customFormat="1" ht="15.75" customHeight="1" spans="1:27">
      <c r="A307" s="79"/>
      <c r="B307" s="79"/>
      <c r="C307" s="79"/>
      <c r="D307" s="79"/>
      <c r="E307" s="75"/>
      <c r="F307" s="79"/>
      <c r="G307" s="79"/>
      <c r="H307" s="79"/>
      <c r="I307" s="79"/>
      <c r="J307" s="79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="1" customFormat="1" ht="15.75" customHeight="1" spans="1:27">
      <c r="A308" s="79"/>
      <c r="B308" s="79"/>
      <c r="C308" s="79"/>
      <c r="D308" s="79"/>
      <c r="E308" s="75"/>
      <c r="F308" s="79"/>
      <c r="G308" s="79"/>
      <c r="H308" s="79"/>
      <c r="I308" s="79"/>
      <c r="J308" s="79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="1" customFormat="1" ht="15.75" customHeight="1" spans="1:27">
      <c r="A309" s="79"/>
      <c r="B309" s="79"/>
      <c r="C309" s="79"/>
      <c r="D309" s="79"/>
      <c r="E309" s="75"/>
      <c r="F309" s="79"/>
      <c r="G309" s="79"/>
      <c r="H309" s="79"/>
      <c r="I309" s="79"/>
      <c r="J309" s="79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="1" customFormat="1" ht="15.75" customHeight="1" spans="1:27">
      <c r="A310" s="79"/>
      <c r="B310" s="79"/>
      <c r="C310" s="79"/>
      <c r="D310" s="79"/>
      <c r="E310" s="75"/>
      <c r="F310" s="79"/>
      <c r="G310" s="79"/>
      <c r="H310" s="79"/>
      <c r="I310" s="79"/>
      <c r="J310" s="79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="1" customFormat="1" ht="15.75" customHeight="1" spans="1:27">
      <c r="A311" s="79"/>
      <c r="B311" s="79"/>
      <c r="C311" s="79"/>
      <c r="D311" s="79"/>
      <c r="E311" s="75"/>
      <c r="F311" s="79"/>
      <c r="G311" s="79"/>
      <c r="H311" s="79"/>
      <c r="I311" s="79"/>
      <c r="J311" s="79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="1" customFormat="1" ht="15.75" customHeight="1" spans="1:27">
      <c r="A312" s="79"/>
      <c r="B312" s="79"/>
      <c r="C312" s="79"/>
      <c r="D312" s="79"/>
      <c r="E312" s="75"/>
      <c r="F312" s="79"/>
      <c r="G312" s="79"/>
      <c r="H312" s="79"/>
      <c r="I312" s="79"/>
      <c r="J312" s="79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="1" customFormat="1" ht="15.75" customHeight="1" spans="1:27">
      <c r="A313" s="79"/>
      <c r="B313" s="79"/>
      <c r="C313" s="79"/>
      <c r="D313" s="79"/>
      <c r="E313" s="75"/>
      <c r="F313" s="79"/>
      <c r="G313" s="79"/>
      <c r="H313" s="79"/>
      <c r="I313" s="79"/>
      <c r="J313" s="79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="1" customFormat="1" ht="15.75" customHeight="1" spans="1:27">
      <c r="A314" s="79"/>
      <c r="B314" s="79"/>
      <c r="C314" s="79"/>
      <c r="D314" s="79"/>
      <c r="E314" s="75"/>
      <c r="F314" s="79"/>
      <c r="G314" s="79"/>
      <c r="H314" s="79"/>
      <c r="I314" s="79"/>
      <c r="J314" s="79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="1" customFormat="1" ht="15.75" customHeight="1" spans="1:27">
      <c r="A315" s="79"/>
      <c r="B315" s="79"/>
      <c r="C315" s="79"/>
      <c r="D315" s="79"/>
      <c r="E315" s="75"/>
      <c r="F315" s="79"/>
      <c r="G315" s="79"/>
      <c r="H315" s="79"/>
      <c r="I315" s="79"/>
      <c r="J315" s="79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="1" customFormat="1" ht="15.75" customHeight="1" spans="1:27">
      <c r="A316" s="79"/>
      <c r="B316" s="79"/>
      <c r="C316" s="79"/>
      <c r="D316" s="79"/>
      <c r="E316" s="75"/>
      <c r="F316" s="79"/>
      <c r="G316" s="79"/>
      <c r="H316" s="79"/>
      <c r="I316" s="79"/>
      <c r="J316" s="79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="1" customFormat="1" ht="15.75" customHeight="1" spans="1:27">
      <c r="A317" s="79"/>
      <c r="B317" s="79"/>
      <c r="C317" s="79"/>
      <c r="D317" s="79"/>
      <c r="E317" s="75"/>
      <c r="F317" s="79"/>
      <c r="G317" s="79"/>
      <c r="H317" s="79"/>
      <c r="I317" s="79"/>
      <c r="J317" s="79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="1" customFormat="1" ht="15.75" customHeight="1" spans="1:27">
      <c r="A318" s="79"/>
      <c r="B318" s="79"/>
      <c r="C318" s="79"/>
      <c r="D318" s="79"/>
      <c r="E318" s="75"/>
      <c r="F318" s="79"/>
      <c r="G318" s="79"/>
      <c r="H318" s="79"/>
      <c r="I318" s="79"/>
      <c r="J318" s="79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</row>
    <row r="319" s="1" customFormat="1" ht="15.75" customHeight="1" spans="1:27">
      <c r="A319" s="79"/>
      <c r="B319" s="79"/>
      <c r="C319" s="79"/>
      <c r="D319" s="79"/>
      <c r="E319" s="75"/>
      <c r="F319" s="79"/>
      <c r="G319" s="79"/>
      <c r="H319" s="79"/>
      <c r="I319" s="79"/>
      <c r="J319" s="79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="1" customFormat="1" ht="15.75" customHeight="1" spans="1:27">
      <c r="A320" s="79"/>
      <c r="B320" s="79"/>
      <c r="C320" s="79"/>
      <c r="D320" s="79"/>
      <c r="E320" s="75"/>
      <c r="F320" s="79"/>
      <c r="G320" s="79"/>
      <c r="H320" s="79"/>
      <c r="I320" s="79"/>
      <c r="J320" s="79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="1" customFormat="1" ht="15.75" customHeight="1" spans="1:27">
      <c r="A321" s="79"/>
      <c r="B321" s="79"/>
      <c r="C321" s="79"/>
      <c r="D321" s="79"/>
      <c r="E321" s="75"/>
      <c r="F321" s="79"/>
      <c r="G321" s="79"/>
      <c r="H321" s="79"/>
      <c r="I321" s="79"/>
      <c r="J321" s="79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="1" customFormat="1" ht="15.75" customHeight="1" spans="1:27">
      <c r="A322" s="79"/>
      <c r="B322" s="79"/>
      <c r="C322" s="79"/>
      <c r="D322" s="79"/>
      <c r="E322" s="75"/>
      <c r="F322" s="79"/>
      <c r="G322" s="79"/>
      <c r="H322" s="79"/>
      <c r="I322" s="79"/>
      <c r="J322" s="79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="1" customFormat="1" ht="15.75" customHeight="1" spans="1:27">
      <c r="A323" s="79"/>
      <c r="B323" s="79"/>
      <c r="C323" s="79"/>
      <c r="D323" s="79"/>
      <c r="E323" s="75"/>
      <c r="F323" s="79"/>
      <c r="G323" s="79"/>
      <c r="H323" s="79"/>
      <c r="I323" s="79"/>
      <c r="J323" s="79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="1" customFormat="1" ht="15.75" customHeight="1" spans="1:27">
      <c r="A324" s="79"/>
      <c r="B324" s="79"/>
      <c r="C324" s="79"/>
      <c r="D324" s="79"/>
      <c r="E324" s="75"/>
      <c r="F324" s="79"/>
      <c r="G324" s="79"/>
      <c r="H324" s="79"/>
      <c r="I324" s="79"/>
      <c r="J324" s="79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="1" customFormat="1" ht="15.75" customHeight="1" spans="1:27">
      <c r="A325" s="79"/>
      <c r="B325" s="79"/>
      <c r="C325" s="79"/>
      <c r="D325" s="79"/>
      <c r="E325" s="75"/>
      <c r="F325" s="79"/>
      <c r="G325" s="79"/>
      <c r="H325" s="79"/>
      <c r="I325" s="79"/>
      <c r="J325" s="79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="1" customFormat="1" ht="15.75" customHeight="1" spans="1:27">
      <c r="A326" s="79"/>
      <c r="B326" s="79"/>
      <c r="C326" s="79"/>
      <c r="D326" s="79"/>
      <c r="E326" s="75"/>
      <c r="F326" s="79"/>
      <c r="G326" s="79"/>
      <c r="H326" s="79"/>
      <c r="I326" s="79"/>
      <c r="J326" s="79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="1" customFormat="1" ht="15.75" customHeight="1" spans="1:27">
      <c r="A327" s="79"/>
      <c r="B327" s="79"/>
      <c r="C327" s="79"/>
      <c r="D327" s="79"/>
      <c r="E327" s="75"/>
      <c r="F327" s="79"/>
      <c r="G327" s="79"/>
      <c r="H327" s="79"/>
      <c r="I327" s="79"/>
      <c r="J327" s="79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="1" customFormat="1" ht="15.75" customHeight="1" spans="1:27">
      <c r="A328" s="79"/>
      <c r="B328" s="79"/>
      <c r="C328" s="79"/>
      <c r="D328" s="79"/>
      <c r="E328" s="75"/>
      <c r="F328" s="79"/>
      <c r="G328" s="79"/>
      <c r="H328" s="79"/>
      <c r="I328" s="79"/>
      <c r="J328" s="79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="1" customFormat="1" ht="15.75" customHeight="1" spans="1:27">
      <c r="A329" s="79"/>
      <c r="B329" s="79"/>
      <c r="C329" s="79"/>
      <c r="D329" s="79"/>
      <c r="E329" s="75"/>
      <c r="F329" s="79"/>
      <c r="G329" s="79"/>
      <c r="H329" s="79"/>
      <c r="I329" s="79"/>
      <c r="J329" s="79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="1" customFormat="1" ht="15.75" customHeight="1" spans="1:27">
      <c r="A330" s="79"/>
      <c r="B330" s="79"/>
      <c r="C330" s="79"/>
      <c r="D330" s="79"/>
      <c r="E330" s="75"/>
      <c r="F330" s="79"/>
      <c r="G330" s="79"/>
      <c r="H330" s="79"/>
      <c r="I330" s="79"/>
      <c r="J330" s="79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="1" customFormat="1" ht="15.75" customHeight="1" spans="1:27">
      <c r="A331" s="79"/>
      <c r="B331" s="79"/>
      <c r="C331" s="79"/>
      <c r="D331" s="79"/>
      <c r="E331" s="75"/>
      <c r="F331" s="79"/>
      <c r="G331" s="79"/>
      <c r="H331" s="79"/>
      <c r="I331" s="79"/>
      <c r="J331" s="79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</row>
    <row r="332" s="1" customFormat="1" ht="15.75" customHeight="1" spans="1:27">
      <c r="A332" s="79"/>
      <c r="B332" s="79"/>
      <c r="C332" s="79"/>
      <c r="D332" s="79"/>
      <c r="E332" s="75"/>
      <c r="F332" s="79"/>
      <c r="G332" s="79"/>
      <c r="H332" s="79"/>
      <c r="I332" s="79"/>
      <c r="J332" s="79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="1" customFormat="1" ht="15.75" customHeight="1" spans="1:27">
      <c r="A333" s="79"/>
      <c r="B333" s="79"/>
      <c r="C333" s="79"/>
      <c r="D333" s="79"/>
      <c r="E333" s="75"/>
      <c r="F333" s="79"/>
      <c r="G333" s="79"/>
      <c r="H333" s="79"/>
      <c r="I333" s="79"/>
      <c r="J333" s="79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="1" customFormat="1" ht="15.75" customHeight="1" spans="1:27">
      <c r="A334" s="79"/>
      <c r="B334" s="79"/>
      <c r="C334" s="79"/>
      <c r="D334" s="79"/>
      <c r="E334" s="75"/>
      <c r="F334" s="79"/>
      <c r="G334" s="79"/>
      <c r="H334" s="79"/>
      <c r="I334" s="79"/>
      <c r="J334" s="79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="1" customFormat="1" ht="15.75" customHeight="1" spans="1:27">
      <c r="A335" s="79"/>
      <c r="B335" s="79"/>
      <c r="C335" s="79"/>
      <c r="D335" s="79"/>
      <c r="E335" s="75"/>
      <c r="F335" s="79"/>
      <c r="G335" s="79"/>
      <c r="H335" s="79"/>
      <c r="I335" s="79"/>
      <c r="J335" s="79"/>
      <c r="K335" s="56"/>
      <c r="L335" s="79"/>
      <c r="M335" s="79"/>
      <c r="N335" s="79"/>
      <c r="O335" s="79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="1" customFormat="1" ht="15.75" customHeight="1" spans="1:27">
      <c r="A336" s="79"/>
      <c r="B336" s="79"/>
      <c r="C336" s="79"/>
      <c r="D336" s="79"/>
      <c r="E336" s="75"/>
      <c r="F336" s="79"/>
      <c r="G336" s="79"/>
      <c r="H336" s="79"/>
      <c r="I336" s="79"/>
      <c r="J336" s="79"/>
      <c r="K336" s="56"/>
      <c r="L336" s="79"/>
      <c r="M336" s="79"/>
      <c r="N336" s="79"/>
      <c r="O336" s="79"/>
      <c r="P336" s="79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="1" customFormat="1" ht="15.75" customHeight="1" spans="1:27">
      <c r="A337" s="79"/>
      <c r="B337" s="79"/>
      <c r="C337" s="79"/>
      <c r="D337" s="79"/>
      <c r="E337" s="75"/>
      <c r="F337" s="79"/>
      <c r="G337" s="79"/>
      <c r="H337" s="79"/>
      <c r="I337" s="79"/>
      <c r="J337" s="79"/>
      <c r="K337" s="56"/>
      <c r="L337" s="79"/>
      <c r="M337" s="79"/>
      <c r="N337" s="79"/>
      <c r="O337" s="79"/>
      <c r="P337" s="79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="1" customFormat="1" ht="15.75" customHeight="1" spans="1:27">
      <c r="A338" s="79"/>
      <c r="B338" s="79"/>
      <c r="C338" s="79"/>
      <c r="D338" s="79"/>
      <c r="E338" s="75"/>
      <c r="F338" s="79"/>
      <c r="G338" s="79"/>
      <c r="H338" s="79"/>
      <c r="I338" s="79"/>
      <c r="J338" s="79"/>
      <c r="K338" s="56"/>
      <c r="L338" s="79"/>
      <c r="M338" s="79"/>
      <c r="N338" s="79"/>
      <c r="O338" s="79"/>
      <c r="P338" s="79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="1" customFormat="1" ht="15.75" customHeight="1" spans="1:27">
      <c r="A339" s="79"/>
      <c r="B339" s="79"/>
      <c r="C339" s="79"/>
      <c r="D339" s="79"/>
      <c r="E339" s="75"/>
      <c r="F339" s="79"/>
      <c r="G339" s="79"/>
      <c r="H339" s="79"/>
      <c r="I339" s="79"/>
      <c r="J339" s="79"/>
      <c r="K339" s="56"/>
      <c r="L339" s="79"/>
      <c r="M339" s="79"/>
      <c r="N339" s="79"/>
      <c r="O339" s="79"/>
      <c r="P339" s="79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="1" customFormat="1" ht="15.75" customHeight="1" spans="1:27">
      <c r="A340" s="79"/>
      <c r="B340" s="79"/>
      <c r="C340" s="79"/>
      <c r="D340" s="79"/>
      <c r="E340" s="75"/>
      <c r="F340" s="79"/>
      <c r="G340" s="79"/>
      <c r="H340" s="79"/>
      <c r="I340" s="79"/>
      <c r="J340" s="79"/>
      <c r="K340" s="56"/>
      <c r="L340" s="79"/>
      <c r="M340" s="79"/>
      <c r="N340" s="79"/>
      <c r="O340" s="79"/>
      <c r="P340" s="79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="1" customFormat="1" ht="15.75" customHeight="1" spans="1:27">
      <c r="A341" s="79"/>
      <c r="B341" s="79"/>
      <c r="C341" s="79"/>
      <c r="D341" s="79"/>
      <c r="E341" s="75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="1" customFormat="1" ht="15.75" customHeight="1" spans="1:27">
      <c r="A342" s="79"/>
      <c r="B342" s="79"/>
      <c r="C342" s="79"/>
      <c r="D342" s="79"/>
      <c r="E342" s="75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="1" customFormat="1" ht="15.75" customHeight="1" spans="1:27">
      <c r="A343" s="79"/>
      <c r="B343" s="79"/>
      <c r="C343" s="79"/>
      <c r="D343" s="79"/>
      <c r="E343" s="75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="1" customFormat="1" ht="15.75" customHeight="1" spans="1:27">
      <c r="A344" s="79"/>
      <c r="B344" s="79"/>
      <c r="C344" s="79"/>
      <c r="D344" s="79"/>
      <c r="E344" s="75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</row>
    <row r="345" s="1" customFormat="1" ht="15.75" customHeight="1" spans="1:27">
      <c r="A345" s="79"/>
      <c r="B345" s="79"/>
      <c r="C345" s="79"/>
      <c r="D345" s="79"/>
      <c r="E345" s="75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="1" customFormat="1" ht="15.75" customHeight="1" spans="1:27">
      <c r="A346" s="79"/>
      <c r="B346" s="79"/>
      <c r="C346" s="79"/>
      <c r="D346" s="79"/>
      <c r="E346" s="75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="1" customFormat="1" ht="15.75" customHeight="1" spans="1:27">
      <c r="A347" s="79"/>
      <c r="B347" s="79"/>
      <c r="C347" s="79"/>
      <c r="D347" s="79"/>
      <c r="E347" s="75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="1" customFormat="1" ht="15.75" customHeight="1" spans="1:27">
      <c r="A348" s="79"/>
      <c r="B348" s="79"/>
      <c r="C348" s="79"/>
      <c r="D348" s="79"/>
      <c r="E348" s="75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="1" customFormat="1" ht="15.75" customHeight="1" spans="1:27">
      <c r="A349" s="79"/>
      <c r="B349" s="79"/>
      <c r="C349" s="79"/>
      <c r="D349" s="79"/>
      <c r="E349" s="75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="1" customFormat="1" ht="15.75" customHeight="1" spans="1:27">
      <c r="A350" s="79"/>
      <c r="B350" s="79"/>
      <c r="C350" s="79"/>
      <c r="D350" s="79"/>
      <c r="E350" s="75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="1" customFormat="1" ht="15.75" customHeight="1" spans="1:27">
      <c r="A351" s="79"/>
      <c r="B351" s="79"/>
      <c r="C351" s="79"/>
      <c r="D351" s="79"/>
      <c r="E351" s="75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="1" customFormat="1" ht="15.75" customHeight="1" spans="1:27">
      <c r="A352" s="79"/>
      <c r="B352" s="79"/>
      <c r="C352" s="79"/>
      <c r="D352" s="79"/>
      <c r="E352" s="75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="1" customFormat="1" ht="15.75" customHeight="1" spans="1:27">
      <c r="A353" s="79"/>
      <c r="B353" s="79"/>
      <c r="C353" s="79"/>
      <c r="D353" s="79"/>
      <c r="E353" s="75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="1" customFormat="1" ht="15.75" customHeight="1" spans="1:27">
      <c r="A354" s="79"/>
      <c r="B354" s="79"/>
      <c r="C354" s="79"/>
      <c r="D354" s="79"/>
      <c r="E354" s="75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="1" customFormat="1" ht="15.75" customHeight="1" spans="1:27">
      <c r="A355" s="79"/>
      <c r="B355" s="79"/>
      <c r="C355" s="79"/>
      <c r="D355" s="79"/>
      <c r="E355" s="75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="1" customFormat="1" ht="15.75" customHeight="1" spans="1:27">
      <c r="A356" s="79"/>
      <c r="B356" s="79"/>
      <c r="C356" s="79"/>
      <c r="D356" s="79"/>
      <c r="E356" s="75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="1" customFormat="1" ht="15.75" customHeight="1" spans="1:27">
      <c r="A357" s="79"/>
      <c r="B357" s="79"/>
      <c r="C357" s="79"/>
      <c r="D357" s="79"/>
      <c r="E357" s="75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</row>
    <row r="358" s="1" customFormat="1" ht="15.75" customHeight="1" spans="1:27">
      <c r="A358" s="79"/>
      <c r="B358" s="79"/>
      <c r="C358" s="79"/>
      <c r="D358" s="79"/>
      <c r="E358" s="75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="1" customFormat="1" ht="15.75" customHeight="1" spans="1:27">
      <c r="A359" s="79"/>
      <c r="B359" s="79"/>
      <c r="C359" s="79"/>
      <c r="D359" s="79"/>
      <c r="E359" s="75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="1" customFormat="1" ht="15.75" customHeight="1" spans="1:27">
      <c r="A360" s="79"/>
      <c r="B360" s="79"/>
      <c r="C360" s="79"/>
      <c r="D360" s="79"/>
      <c r="E360" s="75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="1" customFormat="1" ht="15.75" customHeight="1" spans="1:27">
      <c r="A361" s="79"/>
      <c r="B361" s="79"/>
      <c r="C361" s="79"/>
      <c r="D361" s="79"/>
      <c r="E361" s="75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="1" customFormat="1" ht="15.75" customHeight="1" spans="1:27">
      <c r="A362" s="79"/>
      <c r="B362" s="79"/>
      <c r="C362" s="79"/>
      <c r="D362" s="79"/>
      <c r="E362" s="75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="1" customFormat="1" ht="15.75" customHeight="1" spans="1:27">
      <c r="A363" s="79"/>
      <c r="B363" s="79"/>
      <c r="C363" s="79"/>
      <c r="D363" s="79"/>
      <c r="E363" s="75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="1" customFormat="1" ht="15.75" customHeight="1" spans="1:27">
      <c r="A364" s="79"/>
      <c r="B364" s="79"/>
      <c r="C364" s="79"/>
      <c r="D364" s="79"/>
      <c r="E364" s="75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="1" customFormat="1" ht="15.75" customHeight="1" spans="1:27">
      <c r="A365" s="79"/>
      <c r="B365" s="79"/>
      <c r="C365" s="79"/>
      <c r="D365" s="79"/>
      <c r="E365" s="75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="1" customFormat="1" ht="15.75" customHeight="1" spans="1:27">
      <c r="A366" s="79"/>
      <c r="B366" s="79"/>
      <c r="C366" s="79"/>
      <c r="D366" s="79"/>
      <c r="E366" s="75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="1" customFormat="1" ht="15.75" customHeight="1" spans="1:27">
      <c r="A367" s="79"/>
      <c r="B367" s="79"/>
      <c r="C367" s="79"/>
      <c r="D367" s="79"/>
      <c r="E367" s="75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="1" customFormat="1" ht="15.75" customHeight="1" spans="1:27">
      <c r="A368" s="79"/>
      <c r="B368" s="79"/>
      <c r="C368" s="79"/>
      <c r="D368" s="79"/>
      <c r="E368" s="75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="1" customFormat="1" ht="15.75" customHeight="1" spans="1:27">
      <c r="A369" s="79"/>
      <c r="B369" s="79"/>
      <c r="C369" s="79"/>
      <c r="D369" s="79"/>
      <c r="E369" s="75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="1" customFormat="1" ht="15.75" customHeight="1" spans="1:27">
      <c r="A370" s="79"/>
      <c r="B370" s="79"/>
      <c r="C370" s="79"/>
      <c r="D370" s="79"/>
      <c r="E370" s="75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</row>
    <row r="371" s="1" customFormat="1" ht="15.75" customHeight="1" spans="1:27">
      <c r="A371" s="79"/>
      <c r="B371" s="79"/>
      <c r="C371" s="79"/>
      <c r="D371" s="79"/>
      <c r="E371" s="75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</row>
    <row r="372" s="1" customFormat="1" ht="15.75" customHeight="1" spans="1:27">
      <c r="A372" s="79"/>
      <c r="B372" s="79"/>
      <c r="C372" s="79"/>
      <c r="D372" s="79"/>
      <c r="E372" s="75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</row>
    <row r="373" s="1" customFormat="1" ht="15.75" customHeight="1" spans="1:27">
      <c r="A373" s="79"/>
      <c r="B373" s="79"/>
      <c r="C373" s="79"/>
      <c r="D373" s="79"/>
      <c r="E373" s="75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</row>
    <row r="374" s="1" customFormat="1" ht="15.75" customHeight="1" spans="1:27">
      <c r="A374" s="79"/>
      <c r="B374" s="79"/>
      <c r="C374" s="79"/>
      <c r="D374" s="79"/>
      <c r="E374" s="75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</row>
    <row r="375" s="1" customFormat="1" ht="15.75" customHeight="1" spans="1:27">
      <c r="A375" s="79"/>
      <c r="B375" s="79"/>
      <c r="C375" s="79"/>
      <c r="D375" s="79"/>
      <c r="E375" s="75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</row>
    <row r="376" s="1" customFormat="1" ht="15.75" customHeight="1" spans="1:27">
      <c r="A376" s="79"/>
      <c r="B376" s="79"/>
      <c r="C376" s="79"/>
      <c r="D376" s="79"/>
      <c r="E376" s="75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</row>
    <row r="377" s="1" customFormat="1" ht="15.75" customHeight="1" spans="1:27">
      <c r="A377" s="79"/>
      <c r="B377" s="79"/>
      <c r="C377" s="79"/>
      <c r="D377" s="79"/>
      <c r="E377" s="75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</row>
    <row r="378" s="1" customFormat="1" ht="15.75" customHeight="1" spans="1:27">
      <c r="A378" s="79"/>
      <c r="B378" s="79"/>
      <c r="C378" s="79"/>
      <c r="D378" s="79"/>
      <c r="E378" s="75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</row>
    <row r="379" s="1" customFormat="1" ht="15.75" customHeight="1" spans="1:27">
      <c r="A379" s="79"/>
      <c r="B379" s="79"/>
      <c r="C379" s="79"/>
      <c r="D379" s="79"/>
      <c r="E379" s="75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</row>
    <row r="380" s="1" customFormat="1" ht="15.75" customHeight="1" spans="1:27">
      <c r="A380" s="79"/>
      <c r="B380" s="79"/>
      <c r="C380" s="79"/>
      <c r="D380" s="79"/>
      <c r="E380" s="75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</row>
    <row r="381" s="1" customFormat="1" ht="15.75" customHeight="1" spans="1:27">
      <c r="A381" s="79"/>
      <c r="B381" s="79"/>
      <c r="C381" s="79"/>
      <c r="D381" s="79"/>
      <c r="E381" s="75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</row>
    <row r="382" s="1" customFormat="1" ht="15.75" customHeight="1" spans="1:27">
      <c r="A382" s="79"/>
      <c r="B382" s="79"/>
      <c r="C382" s="79"/>
      <c r="D382" s="79"/>
      <c r="E382" s="75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</row>
    <row r="383" s="1" customFormat="1" ht="15.75" customHeight="1" spans="1:27">
      <c r="A383" s="79"/>
      <c r="B383" s="79"/>
      <c r="C383" s="79"/>
      <c r="D383" s="79"/>
      <c r="E383" s="75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</row>
    <row r="384" s="1" customFormat="1" ht="15.75" customHeight="1" spans="1:27">
      <c r="A384" s="79"/>
      <c r="B384" s="79"/>
      <c r="C384" s="79"/>
      <c r="D384" s="79"/>
      <c r="E384" s="75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</row>
    <row r="385" s="1" customFormat="1" ht="15.75" customHeight="1" spans="1:27">
      <c r="A385" s="79"/>
      <c r="B385" s="79"/>
      <c r="C385" s="79"/>
      <c r="D385" s="79"/>
      <c r="E385" s="75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</row>
    <row r="386" s="1" customFormat="1" ht="15.75" customHeight="1" spans="1:27">
      <c r="A386" s="79"/>
      <c r="B386" s="79"/>
      <c r="C386" s="79"/>
      <c r="D386" s="79"/>
      <c r="E386" s="75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</row>
    <row r="387" s="1" customFormat="1" ht="15.75" customHeight="1" spans="1:27">
      <c r="A387" s="79"/>
      <c r="B387" s="79"/>
      <c r="C387" s="79"/>
      <c r="D387" s="79"/>
      <c r="E387" s="75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</row>
    <row r="388" s="1" customFormat="1" ht="15.75" customHeight="1" spans="1:27">
      <c r="A388" s="79"/>
      <c r="B388" s="79"/>
      <c r="C388" s="79"/>
      <c r="D388" s="79"/>
      <c r="E388" s="75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</row>
    <row r="389" s="1" customFormat="1" ht="15.75" customHeight="1" spans="1:27">
      <c r="A389" s="79"/>
      <c r="B389" s="79"/>
      <c r="C389" s="79"/>
      <c r="D389" s="79"/>
      <c r="E389" s="75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</row>
    <row r="390" s="1" customFormat="1" ht="15.75" customHeight="1" spans="1:27">
      <c r="A390" s="79"/>
      <c r="B390" s="79"/>
      <c r="C390" s="79"/>
      <c r="D390" s="79"/>
      <c r="E390" s="75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</row>
    <row r="391" s="1" customFormat="1" ht="15.75" customHeight="1" spans="1:27">
      <c r="A391" s="79"/>
      <c r="B391" s="79"/>
      <c r="C391" s="79"/>
      <c r="D391" s="79"/>
      <c r="E391" s="75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</row>
    <row r="392" s="1" customFormat="1" ht="15.75" customHeight="1" spans="1:27">
      <c r="A392" s="79"/>
      <c r="B392" s="79"/>
      <c r="C392" s="79"/>
      <c r="D392" s="79"/>
      <c r="E392" s="75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</row>
    <row r="393" s="1" customFormat="1" ht="15.75" customHeight="1" spans="1:27">
      <c r="A393" s="79"/>
      <c r="B393" s="79"/>
      <c r="C393" s="79"/>
      <c r="D393" s="79"/>
      <c r="E393" s="75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</row>
    <row r="394" s="1" customFormat="1" ht="15.75" customHeight="1" spans="1:27">
      <c r="A394" s="79"/>
      <c r="B394" s="79"/>
      <c r="C394" s="79"/>
      <c r="D394" s="79"/>
      <c r="E394" s="75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</row>
    <row r="395" s="1" customFormat="1" ht="15.75" customHeight="1" spans="1:27">
      <c r="A395" s="79"/>
      <c r="B395" s="79"/>
      <c r="C395" s="79"/>
      <c r="D395" s="79"/>
      <c r="E395" s="75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</row>
    <row r="396" s="1" customFormat="1" ht="15.75" customHeight="1" spans="1:27">
      <c r="A396" s="79"/>
      <c r="B396" s="79"/>
      <c r="C396" s="79"/>
      <c r="D396" s="79"/>
      <c r="E396" s="75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</row>
    <row r="397" s="1" customFormat="1" ht="15.75" customHeight="1" spans="1:27">
      <c r="A397" s="79"/>
      <c r="B397" s="79"/>
      <c r="C397" s="79"/>
      <c r="D397" s="79"/>
      <c r="E397" s="75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</row>
    <row r="398" s="1" customFormat="1" ht="15.75" customHeight="1" spans="1:27">
      <c r="A398" s="79"/>
      <c r="B398" s="79"/>
      <c r="C398" s="79"/>
      <c r="D398" s="79"/>
      <c r="E398" s="75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</row>
    <row r="399" s="1" customFormat="1" ht="15.75" customHeight="1" spans="1:27">
      <c r="A399" s="79"/>
      <c r="B399" s="79"/>
      <c r="C399" s="79"/>
      <c r="D399" s="79"/>
      <c r="E399" s="75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</row>
    <row r="400" s="1" customFormat="1" ht="15.75" customHeight="1" spans="1:27">
      <c r="A400" s="79"/>
      <c r="B400" s="79"/>
      <c r="C400" s="79"/>
      <c r="D400" s="79"/>
      <c r="E400" s="75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</row>
    <row r="401" s="1" customFormat="1" ht="15.75" customHeight="1" spans="1:27">
      <c r="A401" s="79"/>
      <c r="B401" s="79"/>
      <c r="C401" s="79"/>
      <c r="D401" s="79"/>
      <c r="E401" s="75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</row>
    <row r="402" s="1" customFormat="1" ht="15.75" customHeight="1" spans="1:27">
      <c r="A402" s="79"/>
      <c r="B402" s="79"/>
      <c r="C402" s="79"/>
      <c r="D402" s="79"/>
      <c r="E402" s="75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</row>
    <row r="403" s="1" customFormat="1" ht="15.75" customHeight="1" spans="1:27">
      <c r="A403" s="79"/>
      <c r="B403" s="79"/>
      <c r="C403" s="79"/>
      <c r="D403" s="79"/>
      <c r="E403" s="75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</row>
    <row r="404" s="1" customFormat="1" ht="15.75" customHeight="1" spans="1:27">
      <c r="A404" s="79"/>
      <c r="B404" s="79"/>
      <c r="C404" s="79"/>
      <c r="D404" s="79"/>
      <c r="E404" s="75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</row>
    <row r="405" s="1" customFormat="1" ht="15.75" customHeight="1" spans="1:27">
      <c r="A405" s="79"/>
      <c r="B405" s="79"/>
      <c r="C405" s="79"/>
      <c r="D405" s="79"/>
      <c r="E405" s="75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</row>
    <row r="406" s="1" customFormat="1" ht="15.75" customHeight="1" spans="1:27">
      <c r="A406" s="79"/>
      <c r="B406" s="79"/>
      <c r="C406" s="79"/>
      <c r="D406" s="79"/>
      <c r="E406" s="75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</row>
    <row r="407" s="1" customFormat="1" ht="15.75" customHeight="1" spans="1:27">
      <c r="A407" s="79"/>
      <c r="B407" s="79"/>
      <c r="C407" s="79"/>
      <c r="D407" s="79"/>
      <c r="E407" s="75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</row>
    <row r="408" s="1" customFormat="1" ht="15.75" customHeight="1" spans="1:27">
      <c r="A408" s="79"/>
      <c r="B408" s="79"/>
      <c r="C408" s="79"/>
      <c r="D408" s="79"/>
      <c r="E408" s="75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</row>
    <row r="409" s="1" customFormat="1" ht="15.75" customHeight="1" spans="1:27">
      <c r="A409" s="79"/>
      <c r="B409" s="79"/>
      <c r="C409" s="79"/>
      <c r="D409" s="79"/>
      <c r="E409" s="75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</row>
    <row r="410" s="1" customFormat="1" ht="15.75" customHeight="1" spans="1:27">
      <c r="A410" s="79"/>
      <c r="B410" s="79"/>
      <c r="C410" s="79"/>
      <c r="D410" s="79"/>
      <c r="E410" s="75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</row>
    <row r="411" s="1" customFormat="1" ht="15.75" customHeight="1" spans="1:27">
      <c r="A411" s="79"/>
      <c r="B411" s="79"/>
      <c r="C411" s="79"/>
      <c r="D411" s="79"/>
      <c r="E411" s="75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</row>
    <row r="412" s="1" customFormat="1" ht="15.75" customHeight="1" spans="1:27">
      <c r="A412" s="79"/>
      <c r="B412" s="79"/>
      <c r="C412" s="79"/>
      <c r="D412" s="79"/>
      <c r="E412" s="75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</row>
    <row r="413" s="1" customFormat="1" ht="15.75" customHeight="1" spans="1:27">
      <c r="A413" s="79"/>
      <c r="B413" s="79"/>
      <c r="C413" s="79"/>
      <c r="D413" s="79"/>
      <c r="E413" s="75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</row>
    <row r="414" s="1" customFormat="1" ht="15.75" customHeight="1" spans="1:27">
      <c r="A414" s="79"/>
      <c r="B414" s="79"/>
      <c r="C414" s="79"/>
      <c r="D414" s="79"/>
      <c r="E414" s="75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</row>
    <row r="415" s="1" customFormat="1" ht="15.75" customHeight="1" spans="1:27">
      <c r="A415" s="79"/>
      <c r="B415" s="79"/>
      <c r="C415" s="79"/>
      <c r="D415" s="79"/>
      <c r="E415" s="75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</row>
    <row r="416" s="1" customFormat="1" ht="15.75" customHeight="1" spans="1:27">
      <c r="A416" s="79"/>
      <c r="B416" s="79"/>
      <c r="C416" s="79"/>
      <c r="D416" s="79"/>
      <c r="E416" s="75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</row>
    <row r="417" s="1" customFormat="1" ht="15.75" customHeight="1" spans="1:27">
      <c r="A417" s="79"/>
      <c r="B417" s="79"/>
      <c r="C417" s="79"/>
      <c r="D417" s="79"/>
      <c r="E417" s="75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</row>
    <row r="418" s="1" customFormat="1" ht="15.75" customHeight="1" spans="1:27">
      <c r="A418" s="79"/>
      <c r="B418" s="79"/>
      <c r="C418" s="79"/>
      <c r="D418" s="79"/>
      <c r="E418" s="75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</row>
    <row r="419" s="1" customFormat="1" ht="15.75" customHeight="1" spans="1:27">
      <c r="A419" s="79"/>
      <c r="B419" s="79"/>
      <c r="C419" s="79"/>
      <c r="D419" s="79"/>
      <c r="E419" s="75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</row>
    <row r="420" s="1" customFormat="1" ht="15.75" customHeight="1" spans="1:27">
      <c r="A420" s="79"/>
      <c r="B420" s="79"/>
      <c r="C420" s="79"/>
      <c r="D420" s="79"/>
      <c r="E420" s="75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</row>
    <row r="421" s="1" customFormat="1" ht="15.75" customHeight="1" spans="1:27">
      <c r="A421" s="79"/>
      <c r="B421" s="79"/>
      <c r="C421" s="79"/>
      <c r="D421" s="79"/>
      <c r="E421" s="75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</row>
    <row r="422" s="1" customFormat="1" ht="15.75" customHeight="1" spans="1:27">
      <c r="A422" s="79"/>
      <c r="B422" s="79"/>
      <c r="C422" s="79"/>
      <c r="D422" s="79"/>
      <c r="E422" s="75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</row>
    <row r="423" s="1" customFormat="1" ht="15.75" customHeight="1" spans="1:27">
      <c r="A423" s="79"/>
      <c r="B423" s="79"/>
      <c r="C423" s="79"/>
      <c r="D423" s="79"/>
      <c r="E423" s="75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</row>
    <row r="424" s="1" customFormat="1" ht="15.75" customHeight="1" spans="1:27">
      <c r="A424" s="79"/>
      <c r="B424" s="79"/>
      <c r="C424" s="79"/>
      <c r="D424" s="79"/>
      <c r="E424" s="75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</row>
    <row r="425" s="1" customFormat="1" ht="15.75" customHeight="1" spans="1:27">
      <c r="A425" s="79"/>
      <c r="B425" s="79"/>
      <c r="C425" s="79"/>
      <c r="D425" s="79"/>
      <c r="E425" s="75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</row>
    <row r="426" s="1" customFormat="1" ht="15.75" customHeight="1" spans="1:27">
      <c r="A426" s="79"/>
      <c r="B426" s="79"/>
      <c r="C426" s="79"/>
      <c r="D426" s="79"/>
      <c r="E426" s="75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</row>
    <row r="427" s="1" customFormat="1" ht="15.75" customHeight="1" spans="1:27">
      <c r="A427" s="79"/>
      <c r="B427" s="79"/>
      <c r="C427" s="79"/>
      <c r="D427" s="79"/>
      <c r="E427" s="75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</row>
    <row r="428" s="1" customFormat="1" ht="15.75" customHeight="1" spans="1:27">
      <c r="A428" s="79"/>
      <c r="B428" s="79"/>
      <c r="C428" s="79"/>
      <c r="D428" s="79"/>
      <c r="E428" s="75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</row>
    <row r="429" s="1" customFormat="1" ht="15.75" customHeight="1" spans="1:27">
      <c r="A429" s="79"/>
      <c r="B429" s="79"/>
      <c r="C429" s="79"/>
      <c r="D429" s="79"/>
      <c r="E429" s="75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</row>
    <row r="430" s="1" customFormat="1" ht="15.75" customHeight="1" spans="1:27">
      <c r="A430" s="79"/>
      <c r="B430" s="79"/>
      <c r="C430" s="79"/>
      <c r="D430" s="79"/>
      <c r="E430" s="75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</row>
    <row r="431" s="1" customFormat="1" ht="15.75" customHeight="1" spans="1:27">
      <c r="A431" s="79"/>
      <c r="B431" s="79"/>
      <c r="C431" s="79"/>
      <c r="D431" s="79"/>
      <c r="E431" s="75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</row>
    <row r="432" s="1" customFormat="1" ht="15.75" customHeight="1" spans="1:27">
      <c r="A432" s="79"/>
      <c r="B432" s="79"/>
      <c r="C432" s="79"/>
      <c r="D432" s="79"/>
      <c r="E432" s="75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</row>
    <row r="433" s="1" customFormat="1" ht="15.75" customHeight="1" spans="1:27">
      <c r="A433" s="79"/>
      <c r="B433" s="79"/>
      <c r="C433" s="79"/>
      <c r="D433" s="79"/>
      <c r="E433" s="75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</row>
    <row r="434" s="1" customFormat="1" ht="15.75" customHeight="1" spans="1:27">
      <c r="A434" s="79"/>
      <c r="B434" s="79"/>
      <c r="C434" s="79"/>
      <c r="D434" s="79"/>
      <c r="E434" s="75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</row>
    <row r="435" s="1" customFormat="1" ht="15.75" customHeight="1" spans="1:27">
      <c r="A435" s="79"/>
      <c r="B435" s="79"/>
      <c r="C435" s="79"/>
      <c r="D435" s="79"/>
      <c r="E435" s="75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</row>
    <row r="436" s="1" customFormat="1" ht="15.75" customHeight="1" spans="1:27">
      <c r="A436" s="79"/>
      <c r="B436" s="79"/>
      <c r="C436" s="79"/>
      <c r="D436" s="79"/>
      <c r="E436" s="75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</row>
    <row r="437" s="1" customFormat="1" ht="15.75" customHeight="1" spans="1:27">
      <c r="A437" s="79"/>
      <c r="B437" s="79"/>
      <c r="C437" s="79"/>
      <c r="D437" s="79"/>
      <c r="E437" s="75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</row>
    <row r="438" s="1" customFormat="1" ht="15.75" customHeight="1" spans="1:27">
      <c r="A438" s="79"/>
      <c r="B438" s="79"/>
      <c r="C438" s="79"/>
      <c r="D438" s="79"/>
      <c r="E438" s="75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</row>
    <row r="439" s="1" customFormat="1" ht="15.75" customHeight="1" spans="1:27">
      <c r="A439" s="79"/>
      <c r="B439" s="79"/>
      <c r="C439" s="79"/>
      <c r="D439" s="79"/>
      <c r="E439" s="75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</row>
    <row r="440" s="1" customFormat="1" ht="15.75" customHeight="1" spans="1:27">
      <c r="A440" s="79"/>
      <c r="B440" s="79"/>
      <c r="C440" s="79"/>
      <c r="D440" s="79"/>
      <c r="E440" s="75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</row>
    <row r="441" s="1" customFormat="1" ht="15.75" customHeight="1" spans="1:27">
      <c r="A441" s="79"/>
      <c r="B441" s="79"/>
      <c r="C441" s="79"/>
      <c r="D441" s="79"/>
      <c r="E441" s="75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</row>
    <row r="442" s="1" customFormat="1" ht="15.75" customHeight="1" spans="1:27">
      <c r="A442" s="79"/>
      <c r="B442" s="79"/>
      <c r="C442" s="79"/>
      <c r="D442" s="79"/>
      <c r="E442" s="75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</row>
    <row r="443" s="1" customFormat="1" ht="15.75" customHeight="1" spans="1:27">
      <c r="A443" s="79"/>
      <c r="B443" s="79"/>
      <c r="C443" s="79"/>
      <c r="D443" s="79"/>
      <c r="E443" s="75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</row>
    <row r="444" s="1" customFormat="1" ht="15.75" customHeight="1" spans="1:27">
      <c r="A444" s="79"/>
      <c r="B444" s="79"/>
      <c r="C444" s="79"/>
      <c r="D444" s="79"/>
      <c r="E444" s="75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</row>
    <row r="445" s="1" customFormat="1" ht="15.75" customHeight="1" spans="1:27">
      <c r="A445" s="79"/>
      <c r="B445" s="79"/>
      <c r="C445" s="79"/>
      <c r="D445" s="79"/>
      <c r="E445" s="75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</row>
    <row r="446" s="1" customFormat="1" ht="15.75" customHeight="1" spans="1:27">
      <c r="A446" s="79"/>
      <c r="B446" s="79"/>
      <c r="C446" s="79"/>
      <c r="D446" s="79"/>
      <c r="E446" s="75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</row>
    <row r="447" s="1" customFormat="1" ht="15.75" customHeight="1" spans="1:27">
      <c r="A447" s="79"/>
      <c r="B447" s="79"/>
      <c r="C447" s="79"/>
      <c r="D447" s="79"/>
      <c r="E447" s="75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</row>
    <row r="448" s="1" customFormat="1" ht="15.75" customHeight="1" spans="1:27">
      <c r="A448" s="79"/>
      <c r="B448" s="79"/>
      <c r="C448" s="79"/>
      <c r="D448" s="79"/>
      <c r="E448" s="75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</row>
    <row r="449" s="1" customFormat="1" ht="15.75" customHeight="1" spans="1:27">
      <c r="A449" s="79"/>
      <c r="B449" s="79"/>
      <c r="C449" s="79"/>
      <c r="D449" s="79"/>
      <c r="E449" s="75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</row>
    <row r="450" s="1" customFormat="1" ht="15.75" customHeight="1" spans="1:27">
      <c r="A450" s="79"/>
      <c r="B450" s="79"/>
      <c r="C450" s="79"/>
      <c r="D450" s="79"/>
      <c r="E450" s="75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</row>
    <row r="451" s="1" customFormat="1" ht="15.75" customHeight="1" spans="1:27">
      <c r="A451" s="79"/>
      <c r="B451" s="79"/>
      <c r="C451" s="79"/>
      <c r="D451" s="79"/>
      <c r="E451" s="75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</row>
    <row r="452" s="1" customFormat="1" ht="15.75" customHeight="1" spans="1:27">
      <c r="A452" s="79"/>
      <c r="B452" s="79"/>
      <c r="C452" s="79"/>
      <c r="D452" s="79"/>
      <c r="E452" s="75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</row>
    <row r="453" s="1" customFormat="1" ht="15.75" customHeight="1" spans="1:27">
      <c r="A453" s="79"/>
      <c r="B453" s="79"/>
      <c r="C453" s="79"/>
      <c r="D453" s="79"/>
      <c r="E453" s="75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</row>
    <row r="454" s="1" customFormat="1" ht="15.75" customHeight="1" spans="1:27">
      <c r="A454" s="79"/>
      <c r="B454" s="79"/>
      <c r="C454" s="79"/>
      <c r="D454" s="79"/>
      <c r="E454" s="75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</row>
    <row r="455" s="1" customFormat="1" ht="15.75" customHeight="1" spans="1:27">
      <c r="A455" s="79"/>
      <c r="B455" s="79"/>
      <c r="C455" s="79"/>
      <c r="D455" s="79"/>
      <c r="E455" s="75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</row>
    <row r="456" s="1" customFormat="1" ht="15.75" customHeight="1" spans="1:27">
      <c r="A456" s="79"/>
      <c r="B456" s="79"/>
      <c r="C456" s="79"/>
      <c r="D456" s="79"/>
      <c r="E456" s="75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</row>
    <row r="457" s="1" customFormat="1" ht="15.75" customHeight="1" spans="1:27">
      <c r="A457" s="79"/>
      <c r="B457" s="79"/>
      <c r="C457" s="79"/>
      <c r="D457" s="79"/>
      <c r="E457" s="75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</row>
    <row r="458" s="1" customFormat="1" ht="15.75" customHeight="1" spans="1:27">
      <c r="A458" s="79"/>
      <c r="B458" s="79"/>
      <c r="C458" s="79"/>
      <c r="D458" s="79"/>
      <c r="E458" s="75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</row>
    <row r="459" s="1" customFormat="1" ht="15.75" customHeight="1" spans="1:27">
      <c r="A459" s="79"/>
      <c r="B459" s="79"/>
      <c r="C459" s="79"/>
      <c r="D459" s="79"/>
      <c r="E459" s="75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</row>
    <row r="460" s="1" customFormat="1" ht="15.75" customHeight="1" spans="1:27">
      <c r="A460" s="79"/>
      <c r="B460" s="79"/>
      <c r="C460" s="79"/>
      <c r="D460" s="79"/>
      <c r="E460" s="75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</row>
    <row r="461" s="1" customFormat="1" ht="15.75" customHeight="1" spans="1:27">
      <c r="A461" s="79"/>
      <c r="B461" s="79"/>
      <c r="C461" s="79"/>
      <c r="D461" s="79"/>
      <c r="E461" s="75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</row>
    <row r="462" s="1" customFormat="1" ht="15.75" customHeight="1" spans="1:27">
      <c r="A462" s="79"/>
      <c r="B462" s="79"/>
      <c r="C462" s="79"/>
      <c r="D462" s="79"/>
      <c r="E462" s="75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</row>
    <row r="463" s="1" customFormat="1" ht="15.75" customHeight="1" spans="1:27">
      <c r="A463" s="79"/>
      <c r="B463" s="79"/>
      <c r="C463" s="79"/>
      <c r="D463" s="79"/>
      <c r="E463" s="75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</row>
    <row r="464" s="1" customFormat="1" ht="15.75" customHeight="1" spans="1:27">
      <c r="A464" s="79"/>
      <c r="B464" s="79"/>
      <c r="C464" s="79"/>
      <c r="D464" s="79"/>
      <c r="E464" s="75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</row>
    <row r="465" s="1" customFormat="1" ht="15.75" customHeight="1" spans="1:27">
      <c r="A465" s="79"/>
      <c r="B465" s="79"/>
      <c r="C465" s="79"/>
      <c r="D465" s="79"/>
      <c r="E465" s="75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</row>
    <row r="466" s="1" customFormat="1" ht="15.75" customHeight="1" spans="1:27">
      <c r="A466" s="79"/>
      <c r="B466" s="79"/>
      <c r="C466" s="79"/>
      <c r="D466" s="79"/>
      <c r="E466" s="75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</row>
    <row r="467" s="1" customFormat="1" ht="15.75" customHeight="1" spans="1:27">
      <c r="A467" s="79"/>
      <c r="B467" s="79"/>
      <c r="C467" s="79"/>
      <c r="D467" s="79"/>
      <c r="E467" s="75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</row>
    <row r="468" s="1" customFormat="1" ht="15.75" customHeight="1" spans="1:27">
      <c r="A468" s="79"/>
      <c r="B468" s="79"/>
      <c r="C468" s="79"/>
      <c r="D468" s="79"/>
      <c r="E468" s="75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="1" customFormat="1" ht="15.75" customHeight="1" spans="1:27">
      <c r="A469" s="79"/>
      <c r="B469" s="79"/>
      <c r="C469" s="79"/>
      <c r="D469" s="79"/>
      <c r="E469" s="75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="1" customFormat="1" ht="15.75" customHeight="1" spans="1:27">
      <c r="A470" s="79"/>
      <c r="B470" s="79"/>
      <c r="C470" s="79"/>
      <c r="D470" s="79"/>
      <c r="E470" s="75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="1" customFormat="1" ht="15.75" customHeight="1" spans="1:27">
      <c r="A471" s="79"/>
      <c r="B471" s="79"/>
      <c r="C471" s="79"/>
      <c r="D471" s="79"/>
      <c r="E471" s="75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="1" customFormat="1" ht="15.75" customHeight="1" spans="1:27">
      <c r="A472" s="79"/>
      <c r="B472" s="79"/>
      <c r="C472" s="79"/>
      <c r="D472" s="79"/>
      <c r="E472" s="75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="1" customFormat="1" ht="15.75" customHeight="1" spans="1:27">
      <c r="A473" s="79"/>
      <c r="B473" s="79"/>
      <c r="C473" s="79"/>
      <c r="D473" s="79"/>
      <c r="E473" s="75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="1" customFormat="1" ht="15.75" customHeight="1" spans="1:27">
      <c r="A474" s="79"/>
      <c r="B474" s="79"/>
      <c r="C474" s="79"/>
      <c r="D474" s="79"/>
      <c r="E474" s="75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</row>
    <row r="475" s="1" customFormat="1" ht="15.75" customHeight="1" spans="1:27">
      <c r="A475" s="79"/>
      <c r="B475" s="79"/>
      <c r="C475" s="79"/>
      <c r="D475" s="79"/>
      <c r="E475" s="75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="1" customFormat="1" ht="15.75" customHeight="1" spans="1:27">
      <c r="A476" s="79"/>
      <c r="B476" s="79"/>
      <c r="C476" s="79"/>
      <c r="D476" s="79"/>
      <c r="E476" s="75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="1" customFormat="1" ht="15.75" customHeight="1" spans="1:27">
      <c r="A477" s="79"/>
      <c r="B477" s="79"/>
      <c r="C477" s="79"/>
      <c r="D477" s="79"/>
      <c r="E477" s="75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="1" customFormat="1" ht="15.75" customHeight="1" spans="1:27">
      <c r="A478" s="79"/>
      <c r="B478" s="79"/>
      <c r="C478" s="79"/>
      <c r="D478" s="79"/>
      <c r="E478" s="75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="1" customFormat="1" ht="15.75" customHeight="1" spans="1:27">
      <c r="A479" s="79"/>
      <c r="B479" s="79"/>
      <c r="C479" s="79"/>
      <c r="D479" s="79"/>
      <c r="E479" s="75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="1" customFormat="1" ht="15.75" customHeight="1" spans="1:27">
      <c r="A480" s="79"/>
      <c r="B480" s="79"/>
      <c r="C480" s="79"/>
      <c r="D480" s="79"/>
      <c r="E480" s="75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="1" customFormat="1" ht="15.75" customHeight="1" spans="1:27">
      <c r="A481" s="79"/>
      <c r="B481" s="79"/>
      <c r="C481" s="79"/>
      <c r="D481" s="79"/>
      <c r="E481" s="75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="1" customFormat="1" ht="15.75" customHeight="1" spans="1:27">
      <c r="A482" s="79"/>
      <c r="B482" s="79"/>
      <c r="C482" s="79"/>
      <c r="D482" s="79"/>
      <c r="E482" s="75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="1" customFormat="1" ht="15.75" customHeight="1" spans="1:27">
      <c r="A483" s="79"/>
      <c r="B483" s="79"/>
      <c r="C483" s="79"/>
      <c r="D483" s="79"/>
      <c r="E483" s="75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="1" customFormat="1" ht="15.75" customHeight="1" spans="1:27">
      <c r="A484" s="79"/>
      <c r="B484" s="79"/>
      <c r="C484" s="79"/>
      <c r="D484" s="79"/>
      <c r="E484" s="75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="1" customFormat="1" ht="15.75" customHeight="1" spans="1:27">
      <c r="A485" s="79"/>
      <c r="B485" s="79"/>
      <c r="C485" s="79"/>
      <c r="D485" s="79"/>
      <c r="E485" s="75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="1" customFormat="1" ht="15.75" customHeight="1" spans="1:27">
      <c r="A486" s="79"/>
      <c r="B486" s="79"/>
      <c r="C486" s="79"/>
      <c r="D486" s="79"/>
      <c r="E486" s="75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="1" customFormat="1" ht="15.75" customHeight="1" spans="1:27">
      <c r="A487" s="79"/>
      <c r="B487" s="79"/>
      <c r="C487" s="79"/>
      <c r="D487" s="79"/>
      <c r="E487" s="75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</row>
    <row r="488" s="1" customFormat="1" ht="15.75" customHeight="1" spans="1:27">
      <c r="A488" s="79"/>
      <c r="B488" s="79"/>
      <c r="C488" s="79"/>
      <c r="D488" s="79"/>
      <c r="E488" s="75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="1" customFormat="1" ht="15.75" customHeight="1" spans="1:27">
      <c r="A489" s="79"/>
      <c r="B489" s="79"/>
      <c r="C489" s="79"/>
      <c r="D489" s="79"/>
      <c r="E489" s="75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="1" customFormat="1" ht="15.75" customHeight="1" spans="1:27">
      <c r="A490" s="79"/>
      <c r="B490" s="79"/>
      <c r="C490" s="79"/>
      <c r="D490" s="79"/>
      <c r="E490" s="75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="1" customFormat="1" ht="15.75" customHeight="1" spans="1:27">
      <c r="A491" s="79"/>
      <c r="B491" s="79"/>
      <c r="C491" s="79"/>
      <c r="D491" s="79"/>
      <c r="E491" s="75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="1" customFormat="1" ht="15.75" customHeight="1" spans="1:27">
      <c r="A492" s="79"/>
      <c r="B492" s="79"/>
      <c r="C492" s="79"/>
      <c r="D492" s="79"/>
      <c r="E492" s="75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="1" customFormat="1" ht="15.75" customHeight="1" spans="1:27">
      <c r="A493" s="79"/>
      <c r="B493" s="79"/>
      <c r="C493" s="79"/>
      <c r="D493" s="79"/>
      <c r="E493" s="75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="1" customFormat="1" ht="15.75" customHeight="1" spans="1:27">
      <c r="A494" s="79"/>
      <c r="B494" s="79"/>
      <c r="C494" s="79"/>
      <c r="D494" s="79"/>
      <c r="E494" s="75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="1" customFormat="1" ht="15.75" customHeight="1" spans="1:27">
      <c r="A495" s="79"/>
      <c r="B495" s="79"/>
      <c r="C495" s="79"/>
      <c r="D495" s="79"/>
      <c r="E495" s="75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="1" customFormat="1" ht="15.75" customHeight="1" spans="1:27">
      <c r="A496" s="79"/>
      <c r="B496" s="79"/>
      <c r="C496" s="79"/>
      <c r="D496" s="79"/>
      <c r="E496" s="75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="1" customFormat="1" ht="15.75" customHeight="1" spans="1:27">
      <c r="A497" s="79"/>
      <c r="B497" s="79"/>
      <c r="C497" s="79"/>
      <c r="D497" s="79"/>
      <c r="E497" s="75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="1" customFormat="1" ht="15.75" customHeight="1" spans="1:27">
      <c r="A498" s="79"/>
      <c r="B498" s="79"/>
      <c r="C498" s="79"/>
      <c r="D498" s="79"/>
      <c r="E498" s="75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="1" customFormat="1" ht="15.75" customHeight="1" spans="1:27">
      <c r="A499" s="79"/>
      <c r="B499" s="79"/>
      <c r="C499" s="79"/>
      <c r="D499" s="79"/>
      <c r="E499" s="75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="1" customFormat="1" ht="15.75" customHeight="1" spans="1:27">
      <c r="A500" s="79"/>
      <c r="B500" s="79"/>
      <c r="C500" s="79"/>
      <c r="D500" s="79"/>
      <c r="E500" s="75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</row>
    <row r="501" s="1" customFormat="1" ht="15.75" customHeight="1" spans="1:27">
      <c r="A501" s="79"/>
      <c r="B501" s="79"/>
      <c r="C501" s="79"/>
      <c r="D501" s="79"/>
      <c r="E501" s="75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="1" customFormat="1" ht="15.75" customHeight="1" spans="1:27">
      <c r="A502" s="79"/>
      <c r="B502" s="79"/>
      <c r="C502" s="79"/>
      <c r="D502" s="79"/>
      <c r="E502" s="75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="1" customFormat="1" ht="15.75" customHeight="1" spans="1:27">
      <c r="A503" s="79"/>
      <c r="B503" s="79"/>
      <c r="C503" s="79"/>
      <c r="D503" s="79"/>
      <c r="E503" s="75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="1" customFormat="1" ht="15.75" customHeight="1" spans="1:27">
      <c r="A504" s="79"/>
      <c r="B504" s="79"/>
      <c r="C504" s="79"/>
      <c r="D504" s="79"/>
      <c r="E504" s="75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="1" customFormat="1" ht="15.75" customHeight="1" spans="1:27">
      <c r="A505" s="79"/>
      <c r="B505" s="79"/>
      <c r="C505" s="79"/>
      <c r="D505" s="79"/>
      <c r="E505" s="75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="1" customFormat="1" ht="15.75" customHeight="1" spans="1:27">
      <c r="A506" s="79"/>
      <c r="B506" s="79"/>
      <c r="C506" s="79"/>
      <c r="D506" s="79"/>
      <c r="E506" s="75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="1" customFormat="1" ht="15.75" customHeight="1" spans="1:27">
      <c r="A507" s="79"/>
      <c r="B507" s="79"/>
      <c r="C507" s="79"/>
      <c r="D507" s="79"/>
      <c r="E507" s="75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="1" customFormat="1" ht="15.75" customHeight="1" spans="1:27">
      <c r="A508" s="79"/>
      <c r="B508" s="79"/>
      <c r="C508" s="79"/>
      <c r="D508" s="79"/>
      <c r="E508" s="75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="1" customFormat="1" ht="15.75" customHeight="1" spans="1:27">
      <c r="A509" s="79"/>
      <c r="B509" s="79"/>
      <c r="C509" s="79"/>
      <c r="D509" s="79"/>
      <c r="E509" s="75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="1" customFormat="1" ht="15.75" customHeight="1" spans="1:27">
      <c r="A510" s="79"/>
      <c r="B510" s="79"/>
      <c r="C510" s="79"/>
      <c r="D510" s="79"/>
      <c r="E510" s="75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="1" customFormat="1" ht="15.75" customHeight="1" spans="1:27">
      <c r="A511" s="79"/>
      <c r="B511" s="79"/>
      <c r="C511" s="79"/>
      <c r="D511" s="79"/>
      <c r="E511" s="75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="1" customFormat="1" ht="15.75" customHeight="1" spans="1:27">
      <c r="A512" s="79"/>
      <c r="B512" s="79"/>
      <c r="C512" s="79"/>
      <c r="D512" s="79"/>
      <c r="E512" s="75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="1" customFormat="1" ht="15.75" customHeight="1" spans="1:27">
      <c r="A513" s="79"/>
      <c r="B513" s="79"/>
      <c r="C513" s="79"/>
      <c r="D513" s="79"/>
      <c r="E513" s="75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</row>
    <row r="514" s="1" customFormat="1" ht="15.75" customHeight="1" spans="1:27">
      <c r="A514" s="79"/>
      <c r="B514" s="79"/>
      <c r="C514" s="79"/>
      <c r="D514" s="79"/>
      <c r="E514" s="75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="1" customFormat="1" ht="15.75" customHeight="1" spans="1:27">
      <c r="A515" s="79"/>
      <c r="B515" s="79"/>
      <c r="C515" s="79"/>
      <c r="D515" s="79"/>
      <c r="E515" s="75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="1" customFormat="1" ht="15.75" customHeight="1" spans="1:27">
      <c r="A516" s="79"/>
      <c r="B516" s="79"/>
      <c r="C516" s="79"/>
      <c r="D516" s="79"/>
      <c r="E516" s="75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="1" customFormat="1" ht="15.75" customHeight="1" spans="1:27">
      <c r="A517" s="79"/>
      <c r="B517" s="79"/>
      <c r="C517" s="79"/>
      <c r="D517" s="79"/>
      <c r="E517" s="75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="1" customFormat="1" ht="15.75" customHeight="1" spans="1:27">
      <c r="A518" s="79"/>
      <c r="B518" s="79"/>
      <c r="C518" s="79"/>
      <c r="D518" s="79"/>
      <c r="E518" s="75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="1" customFormat="1" ht="15.75" customHeight="1" spans="1:27">
      <c r="A519" s="79"/>
      <c r="B519" s="79"/>
      <c r="C519" s="79"/>
      <c r="D519" s="79"/>
      <c r="E519" s="75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="1" customFormat="1" ht="15.75" customHeight="1" spans="1:27">
      <c r="A520" s="79"/>
      <c r="B520" s="79"/>
      <c r="C520" s="79"/>
      <c r="D520" s="79"/>
      <c r="E520" s="75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="1" customFormat="1" ht="15.75" customHeight="1" spans="1:27">
      <c r="A521" s="79"/>
      <c r="B521" s="79"/>
      <c r="C521" s="79"/>
      <c r="D521" s="79"/>
      <c r="E521" s="75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="1" customFormat="1" ht="15.75" customHeight="1" spans="1:27">
      <c r="A522" s="79"/>
      <c r="B522" s="79"/>
      <c r="C522" s="79"/>
      <c r="D522" s="79"/>
      <c r="E522" s="75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="1" customFormat="1" ht="15.75" customHeight="1" spans="1:27">
      <c r="A523" s="79"/>
      <c r="B523" s="79"/>
      <c r="C523" s="79"/>
      <c r="D523" s="79"/>
      <c r="E523" s="75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="1" customFormat="1" ht="15.75" customHeight="1" spans="1:27">
      <c r="A524" s="79"/>
      <c r="B524" s="79"/>
      <c r="C524" s="79"/>
      <c r="D524" s="79"/>
      <c r="E524" s="75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="1" customFormat="1" ht="15.75" customHeight="1" spans="1:27">
      <c r="A525" s="79"/>
      <c r="B525" s="79"/>
      <c r="C525" s="79"/>
      <c r="D525" s="79"/>
      <c r="E525" s="75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="1" customFormat="1" ht="15.75" customHeight="1" spans="1:27">
      <c r="A526" s="79"/>
      <c r="B526" s="79"/>
      <c r="C526" s="79"/>
      <c r="D526" s="79"/>
      <c r="E526" s="75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</row>
    <row r="527" s="1" customFormat="1" ht="15.75" customHeight="1" spans="1:27">
      <c r="A527" s="79"/>
      <c r="B527" s="79"/>
      <c r="C527" s="79"/>
      <c r="D527" s="79"/>
      <c r="E527" s="75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="1" customFormat="1" ht="15.75" customHeight="1" spans="1:27">
      <c r="A528" s="79"/>
      <c r="B528" s="79"/>
      <c r="C528" s="79"/>
      <c r="D528" s="79"/>
      <c r="E528" s="75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="1" customFormat="1" ht="15.75" customHeight="1" spans="1:27">
      <c r="A529" s="79"/>
      <c r="B529" s="79"/>
      <c r="C529" s="79"/>
      <c r="D529" s="79"/>
      <c r="E529" s="75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="1" customFormat="1" ht="15.75" customHeight="1" spans="1:27">
      <c r="A530" s="79"/>
      <c r="B530" s="79"/>
      <c r="C530" s="79"/>
      <c r="D530" s="79"/>
      <c r="E530" s="75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="1" customFormat="1" ht="15.75" customHeight="1" spans="1:27">
      <c r="A531" s="79"/>
      <c r="B531" s="79"/>
      <c r="C531" s="79"/>
      <c r="D531" s="79"/>
      <c r="E531" s="75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="1" customFormat="1" ht="15.75" customHeight="1" spans="1:27">
      <c r="A532" s="79"/>
      <c r="B532" s="79"/>
      <c r="C532" s="79"/>
      <c r="D532" s="79"/>
      <c r="E532" s="75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="1" customFormat="1" ht="15.75" customHeight="1" spans="1:27">
      <c r="A533" s="79"/>
      <c r="B533" s="79"/>
      <c r="C533" s="79"/>
      <c r="D533" s="79"/>
      <c r="E533" s="75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="1" customFormat="1" ht="15.75" customHeight="1" spans="1:27">
      <c r="A534" s="79"/>
      <c r="B534" s="79"/>
      <c r="C534" s="79"/>
      <c r="D534" s="79"/>
      <c r="E534" s="75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="1" customFormat="1" ht="15.75" customHeight="1" spans="1:27">
      <c r="A535" s="79"/>
      <c r="B535" s="79"/>
      <c r="C535" s="79"/>
      <c r="D535" s="79"/>
      <c r="E535" s="75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="1" customFormat="1" ht="15.75" customHeight="1" spans="1:27">
      <c r="A536" s="79"/>
      <c r="B536" s="79"/>
      <c r="C536" s="79"/>
      <c r="D536" s="79"/>
      <c r="E536" s="75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="1" customFormat="1" ht="15.75" customHeight="1" spans="1:27">
      <c r="A537" s="79"/>
      <c r="B537" s="79"/>
      <c r="C537" s="79"/>
      <c r="D537" s="79"/>
      <c r="E537" s="75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="1" customFormat="1" ht="15.75" customHeight="1" spans="1:27">
      <c r="A538" s="79"/>
      <c r="B538" s="79"/>
      <c r="C538" s="79"/>
      <c r="D538" s="79"/>
      <c r="E538" s="75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="1" customFormat="1" ht="15.75" customHeight="1" spans="1:27">
      <c r="A539" s="79"/>
      <c r="B539" s="79"/>
      <c r="C539" s="79"/>
      <c r="D539" s="79"/>
      <c r="E539" s="75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</row>
    <row r="540" s="1" customFormat="1" ht="15.75" customHeight="1" spans="1:27">
      <c r="A540" s="79"/>
      <c r="B540" s="79"/>
      <c r="C540" s="79"/>
      <c r="D540" s="79"/>
      <c r="E540" s="75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="1" customFormat="1" ht="15.75" customHeight="1" spans="1:27">
      <c r="A541" s="79"/>
      <c r="B541" s="79"/>
      <c r="C541" s="79"/>
      <c r="D541" s="79"/>
      <c r="E541" s="75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="1" customFormat="1" ht="15.75" customHeight="1" spans="1:27">
      <c r="A542" s="79"/>
      <c r="B542" s="79"/>
      <c r="C542" s="79"/>
      <c r="D542" s="79"/>
      <c r="E542" s="75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="1" customFormat="1" ht="15.75" customHeight="1" spans="1:27">
      <c r="A543" s="79"/>
      <c r="B543" s="79"/>
      <c r="C543" s="79"/>
      <c r="D543" s="79"/>
      <c r="E543" s="75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="1" customFormat="1" ht="15.75" customHeight="1" spans="1:27">
      <c r="A544" s="79"/>
      <c r="B544" s="79"/>
      <c r="C544" s="79"/>
      <c r="D544" s="79"/>
      <c r="E544" s="75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="1" customFormat="1" ht="15.75" customHeight="1" spans="1:27">
      <c r="A545" s="79"/>
      <c r="B545" s="79"/>
      <c r="C545" s="79"/>
      <c r="D545" s="79"/>
      <c r="E545" s="75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="1" customFormat="1" ht="15.75" customHeight="1" spans="1:27">
      <c r="A546" s="79"/>
      <c r="B546" s="79"/>
      <c r="C546" s="79"/>
      <c r="D546" s="79"/>
      <c r="E546" s="75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="1" customFormat="1" ht="15.75" customHeight="1" spans="1:27">
      <c r="A547" s="79"/>
      <c r="B547" s="79"/>
      <c r="C547" s="79"/>
      <c r="D547" s="79"/>
      <c r="E547" s="75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="1" customFormat="1" ht="15.75" customHeight="1" spans="1:27">
      <c r="A548" s="79"/>
      <c r="B548" s="79"/>
      <c r="C548" s="79"/>
      <c r="D548" s="79"/>
      <c r="E548" s="75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="1" customFormat="1" ht="15.75" customHeight="1" spans="1:27">
      <c r="A549" s="79"/>
      <c r="B549" s="79"/>
      <c r="C549" s="79"/>
      <c r="D549" s="79"/>
      <c r="E549" s="75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="1" customFormat="1" ht="15.75" customHeight="1" spans="1:27">
      <c r="A550" s="79"/>
      <c r="B550" s="79"/>
      <c r="C550" s="79"/>
      <c r="D550" s="79"/>
      <c r="E550" s="75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="1" customFormat="1" ht="15.75" customHeight="1" spans="1:27">
      <c r="A551" s="79"/>
      <c r="B551" s="79"/>
      <c r="C551" s="79"/>
      <c r="D551" s="79"/>
      <c r="E551" s="75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="1" customFormat="1" ht="15.75" customHeight="1" spans="1:27">
      <c r="A552" s="79"/>
      <c r="B552" s="79"/>
      <c r="C552" s="79"/>
      <c r="D552" s="79"/>
      <c r="E552" s="75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</row>
    <row r="553" s="1" customFormat="1" ht="15.75" customHeight="1" spans="1:27">
      <c r="A553" s="79"/>
      <c r="B553" s="79"/>
      <c r="C553" s="79"/>
      <c r="D553" s="79"/>
      <c r="E553" s="75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</row>
    <row r="554" s="1" customFormat="1" ht="15.75" customHeight="1" spans="1:27">
      <c r="A554" s="79"/>
      <c r="B554" s="79"/>
      <c r="C554" s="79"/>
      <c r="D554" s="79"/>
      <c r="E554" s="75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</row>
    <row r="555" s="1" customFormat="1" ht="15.75" customHeight="1" spans="1:27">
      <c r="A555" s="79"/>
      <c r="B555" s="79"/>
      <c r="C555" s="79"/>
      <c r="D555" s="79"/>
      <c r="E555" s="75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</row>
    <row r="556" s="1" customFormat="1" ht="15.75" customHeight="1" spans="1:27">
      <c r="A556" s="79"/>
      <c r="B556" s="79"/>
      <c r="C556" s="79"/>
      <c r="D556" s="79"/>
      <c r="E556" s="75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</row>
    <row r="557" s="1" customFormat="1" ht="15.75" customHeight="1" spans="1:27">
      <c r="A557" s="79"/>
      <c r="B557" s="79"/>
      <c r="C557" s="79"/>
      <c r="D557" s="79"/>
      <c r="E557" s="75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</row>
    <row r="558" s="1" customFormat="1" ht="15.75" customHeight="1" spans="1:27">
      <c r="A558" s="79"/>
      <c r="B558" s="79"/>
      <c r="C558" s="79"/>
      <c r="D558" s="79"/>
      <c r="E558" s="75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</row>
    <row r="559" s="1" customFormat="1" ht="15.75" customHeight="1" spans="1:27">
      <c r="A559" s="79"/>
      <c r="B559" s="79"/>
      <c r="C559" s="79"/>
      <c r="D559" s="79"/>
      <c r="E559" s="75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="1" customFormat="1" ht="15.75" customHeight="1" spans="1:27">
      <c r="A560" s="79"/>
      <c r="B560" s="79"/>
      <c r="C560" s="79"/>
      <c r="D560" s="79"/>
      <c r="E560" s="75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="1" customFormat="1" ht="15.75" customHeight="1" spans="1:27">
      <c r="A561" s="79"/>
      <c r="B561" s="79"/>
      <c r="C561" s="79"/>
      <c r="D561" s="79"/>
      <c r="E561" s="75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="1" customFormat="1" ht="15.75" customHeight="1" spans="1:27">
      <c r="A562" s="79"/>
      <c r="B562" s="79"/>
      <c r="C562" s="79"/>
      <c r="D562" s="79"/>
      <c r="E562" s="75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="1" customFormat="1" ht="15.75" customHeight="1" spans="1:27">
      <c r="A563" s="79"/>
      <c r="B563" s="79"/>
      <c r="C563" s="79"/>
      <c r="D563" s="79"/>
      <c r="E563" s="75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="1" customFormat="1" ht="15.75" customHeight="1" spans="1:27">
      <c r="A564" s="79"/>
      <c r="B564" s="79"/>
      <c r="C564" s="79"/>
      <c r="D564" s="79"/>
      <c r="E564" s="75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="1" customFormat="1" ht="15.75" customHeight="1" spans="1:27">
      <c r="A565" s="79"/>
      <c r="B565" s="79"/>
      <c r="C565" s="79"/>
      <c r="D565" s="79"/>
      <c r="E565" s="75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</row>
    <row r="566" s="1" customFormat="1" ht="15.75" customHeight="1" spans="1:27">
      <c r="A566" s="79"/>
      <c r="B566" s="79"/>
      <c r="C566" s="79"/>
      <c r="D566" s="79"/>
      <c r="E566" s="75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="1" customFormat="1" ht="15.75" customHeight="1" spans="1:27">
      <c r="A567" s="79"/>
      <c r="B567" s="79"/>
      <c r="C567" s="79"/>
      <c r="D567" s="79"/>
      <c r="E567" s="75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="1" customFormat="1" ht="15.75" customHeight="1" spans="1:27">
      <c r="A568" s="79"/>
      <c r="B568" s="79"/>
      <c r="C568" s="79"/>
      <c r="D568" s="79"/>
      <c r="E568" s="75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="1" customFormat="1" ht="15.75" customHeight="1" spans="1:27">
      <c r="A569" s="79"/>
      <c r="B569" s="79"/>
      <c r="C569" s="79"/>
      <c r="D569" s="79"/>
      <c r="E569" s="75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="1" customFormat="1" ht="15.75" customHeight="1" spans="1:27">
      <c r="A570" s="79"/>
      <c r="B570" s="79"/>
      <c r="C570" s="79"/>
      <c r="D570" s="79"/>
      <c r="E570" s="75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="1" customFormat="1" ht="15.75" customHeight="1" spans="1:27">
      <c r="A571" s="79"/>
      <c r="B571" s="79"/>
      <c r="C571" s="79"/>
      <c r="D571" s="79"/>
      <c r="E571" s="75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="1" customFormat="1" ht="15.75" customHeight="1" spans="1:27">
      <c r="A572" s="79"/>
      <c r="B572" s="79"/>
      <c r="C572" s="79"/>
      <c r="D572" s="79"/>
      <c r="E572" s="75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="1" customFormat="1" ht="15.75" customHeight="1" spans="1:27">
      <c r="A573" s="79"/>
      <c r="B573" s="79"/>
      <c r="C573" s="79"/>
      <c r="D573" s="79"/>
      <c r="E573" s="75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="1" customFormat="1" ht="15.75" customHeight="1" spans="1:27">
      <c r="A574" s="79"/>
      <c r="B574" s="79"/>
      <c r="C574" s="79"/>
      <c r="D574" s="79"/>
      <c r="E574" s="75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="1" customFormat="1" ht="15.75" customHeight="1" spans="1:27">
      <c r="A575" s="79"/>
      <c r="B575" s="79"/>
      <c r="C575" s="79"/>
      <c r="D575" s="79"/>
      <c r="E575" s="75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="1" customFormat="1" ht="15.75" customHeight="1" spans="1:27">
      <c r="A576" s="79"/>
      <c r="B576" s="79"/>
      <c r="C576" s="79"/>
      <c r="D576" s="79"/>
      <c r="E576" s="75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="1" customFormat="1" ht="15.75" customHeight="1" spans="1:27">
      <c r="A577" s="79"/>
      <c r="B577" s="79"/>
      <c r="C577" s="79"/>
      <c r="D577" s="79"/>
      <c r="E577" s="75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="1" customFormat="1" ht="15.75" customHeight="1" spans="1:27">
      <c r="A578" s="79"/>
      <c r="B578" s="79"/>
      <c r="C578" s="79"/>
      <c r="D578" s="79"/>
      <c r="E578" s="75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</row>
    <row r="579" s="1" customFormat="1" ht="15.75" customHeight="1" spans="1:27">
      <c r="A579" s="79"/>
      <c r="B579" s="79"/>
      <c r="C579" s="79"/>
      <c r="D579" s="79"/>
      <c r="E579" s="75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="1" customFormat="1" ht="15.75" customHeight="1" spans="1:27">
      <c r="A580" s="79"/>
      <c r="B580" s="79"/>
      <c r="C580" s="79"/>
      <c r="D580" s="79"/>
      <c r="E580" s="75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="1" customFormat="1" ht="15.75" customHeight="1" spans="1:27">
      <c r="A581" s="79"/>
      <c r="B581" s="79"/>
      <c r="C581" s="79"/>
      <c r="D581" s="79"/>
      <c r="E581" s="75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="1" customFormat="1" ht="15.75" customHeight="1" spans="1:27">
      <c r="A582" s="79"/>
      <c r="B582" s="79"/>
      <c r="C582" s="79"/>
      <c r="D582" s="79"/>
      <c r="E582" s="75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="1" customFormat="1" ht="15.75" customHeight="1" spans="1:27">
      <c r="A583" s="79"/>
      <c r="B583" s="79"/>
      <c r="C583" s="79"/>
      <c r="D583" s="79"/>
      <c r="E583" s="75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="1" customFormat="1" ht="15.75" customHeight="1" spans="1:27">
      <c r="A584" s="79"/>
      <c r="B584" s="79"/>
      <c r="C584" s="79"/>
      <c r="D584" s="79"/>
      <c r="E584" s="75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="1" customFormat="1" ht="15.75" customHeight="1" spans="1:27">
      <c r="A585" s="79"/>
      <c r="B585" s="79"/>
      <c r="C585" s="79"/>
      <c r="D585" s="79"/>
      <c r="E585" s="75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="1" customFormat="1" ht="15.75" customHeight="1" spans="1:27">
      <c r="A586" s="79"/>
      <c r="B586" s="79"/>
      <c r="C586" s="79"/>
      <c r="D586" s="79"/>
      <c r="E586" s="75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="1" customFormat="1" ht="15.75" customHeight="1" spans="1:27">
      <c r="A587" s="79"/>
      <c r="B587" s="79"/>
      <c r="C587" s="79"/>
      <c r="D587" s="79"/>
      <c r="E587" s="75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="1" customFormat="1" ht="15.75" customHeight="1" spans="1:27">
      <c r="A588" s="79"/>
      <c r="B588" s="79"/>
      <c r="C588" s="79"/>
      <c r="D588" s="79"/>
      <c r="E588" s="75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="1" customFormat="1" ht="15.75" customHeight="1" spans="1:27">
      <c r="A589" s="79"/>
      <c r="B589" s="79"/>
      <c r="C589" s="79"/>
      <c r="D589" s="79"/>
      <c r="E589" s="75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="1" customFormat="1" ht="15.75" customHeight="1" spans="1:27">
      <c r="A590" s="79"/>
      <c r="B590" s="79"/>
      <c r="C590" s="79"/>
      <c r="D590" s="79"/>
      <c r="E590" s="75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="1" customFormat="1" ht="15.75" customHeight="1" spans="1:27">
      <c r="A591" s="79"/>
      <c r="B591" s="79"/>
      <c r="C591" s="79"/>
      <c r="D591" s="79"/>
      <c r="E591" s="75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</row>
    <row r="592" s="1" customFormat="1" ht="15.75" customHeight="1" spans="1:27">
      <c r="A592" s="79"/>
      <c r="B592" s="79"/>
      <c r="C592" s="79"/>
      <c r="D592" s="79"/>
      <c r="E592" s="75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="1" customFormat="1" ht="15.75" customHeight="1" spans="1:27">
      <c r="A593" s="79"/>
      <c r="B593" s="79"/>
      <c r="C593" s="79"/>
      <c r="D593" s="79"/>
      <c r="E593" s="75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="1" customFormat="1" ht="15.75" customHeight="1" spans="1:27">
      <c r="A594" s="79"/>
      <c r="B594" s="79"/>
      <c r="C594" s="79"/>
      <c r="D594" s="79"/>
      <c r="E594" s="75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="1" customFormat="1" ht="15.75" customHeight="1" spans="1:27">
      <c r="A595" s="79"/>
      <c r="B595" s="79"/>
      <c r="C595" s="79"/>
      <c r="D595" s="79"/>
      <c r="E595" s="75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="1" customFormat="1" ht="15.75" customHeight="1" spans="1:27">
      <c r="A596" s="79"/>
      <c r="B596" s="79"/>
      <c r="C596" s="79"/>
      <c r="D596" s="79"/>
      <c r="E596" s="75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="1" customFormat="1" ht="15.75" customHeight="1" spans="1:27">
      <c r="A597" s="79"/>
      <c r="B597" s="79"/>
      <c r="C597" s="79"/>
      <c r="D597" s="79"/>
      <c r="E597" s="75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="1" customFormat="1" ht="15.75" customHeight="1" spans="1:27">
      <c r="A598" s="79"/>
      <c r="B598" s="79"/>
      <c r="C598" s="79"/>
      <c r="D598" s="79"/>
      <c r="E598" s="75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="1" customFormat="1" ht="15.75" customHeight="1" spans="1:27">
      <c r="A599" s="79"/>
      <c r="B599" s="79"/>
      <c r="C599" s="79"/>
      <c r="D599" s="79"/>
      <c r="E599" s="75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="1" customFormat="1" ht="15.75" customHeight="1" spans="1:27">
      <c r="A600" s="79"/>
      <c r="B600" s="79"/>
      <c r="C600" s="79"/>
      <c r="D600" s="79"/>
      <c r="E600" s="75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="1" customFormat="1" ht="15.75" customHeight="1" spans="1:27">
      <c r="A601" s="79"/>
      <c r="B601" s="79"/>
      <c r="C601" s="79"/>
      <c r="D601" s="79"/>
      <c r="E601" s="75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="1" customFormat="1" ht="15.75" customHeight="1" spans="1:27">
      <c r="A602" s="79"/>
      <c r="B602" s="79"/>
      <c r="C602" s="79"/>
      <c r="D602" s="79"/>
      <c r="E602" s="75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="1" customFormat="1" ht="15.75" customHeight="1" spans="1:27">
      <c r="A603" s="79"/>
      <c r="B603" s="79"/>
      <c r="C603" s="79"/>
      <c r="D603" s="79"/>
      <c r="E603" s="75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="1" customFormat="1" ht="15.75" customHeight="1" spans="1:27">
      <c r="A604" s="79"/>
      <c r="B604" s="79"/>
      <c r="C604" s="79"/>
      <c r="D604" s="79"/>
      <c r="E604" s="75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</row>
    <row r="605" s="1" customFormat="1" ht="15.75" customHeight="1" spans="1:27">
      <c r="A605" s="79"/>
      <c r="B605" s="79"/>
      <c r="C605" s="79"/>
      <c r="D605" s="79"/>
      <c r="E605" s="75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="1" customFormat="1" ht="15.75" customHeight="1" spans="1:27">
      <c r="A606" s="79"/>
      <c r="B606" s="79"/>
      <c r="C606" s="79"/>
      <c r="D606" s="79"/>
      <c r="E606" s="75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="1" customFormat="1" ht="15.75" customHeight="1" spans="1:27">
      <c r="A607" s="79"/>
      <c r="B607" s="79"/>
      <c r="C607" s="79"/>
      <c r="D607" s="79"/>
      <c r="E607" s="75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="1" customFormat="1" ht="15.75" customHeight="1" spans="1:27">
      <c r="A608" s="79"/>
      <c r="B608" s="79"/>
      <c r="C608" s="79"/>
      <c r="D608" s="79"/>
      <c r="E608" s="75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="1" customFormat="1" ht="15.75" customHeight="1" spans="1:27">
      <c r="A609" s="79"/>
      <c r="B609" s="79"/>
      <c r="C609" s="79"/>
      <c r="D609" s="79"/>
      <c r="E609" s="75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="1" customFormat="1" ht="15.75" customHeight="1" spans="1:27">
      <c r="A610" s="79"/>
      <c r="B610" s="79"/>
      <c r="C610" s="79"/>
      <c r="D610" s="79"/>
      <c r="E610" s="75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="1" customFormat="1" ht="15.75" customHeight="1" spans="1:27">
      <c r="A611" s="79"/>
      <c r="B611" s="79"/>
      <c r="C611" s="79"/>
      <c r="D611" s="79"/>
      <c r="E611" s="75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="1" customFormat="1" ht="15.75" customHeight="1" spans="1:27">
      <c r="A612" s="79"/>
      <c r="B612" s="79"/>
      <c r="C612" s="79"/>
      <c r="D612" s="79"/>
      <c r="E612" s="75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="1" customFormat="1" ht="15.75" customHeight="1" spans="1:27">
      <c r="A613" s="79"/>
      <c r="B613" s="79"/>
      <c r="C613" s="79"/>
      <c r="D613" s="79"/>
      <c r="E613" s="75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="1" customFormat="1" ht="15.75" customHeight="1" spans="1:27">
      <c r="A614" s="79"/>
      <c r="B614" s="79"/>
      <c r="C614" s="79"/>
      <c r="D614" s="79"/>
      <c r="E614" s="75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="1" customFormat="1" ht="15.75" customHeight="1" spans="1:27">
      <c r="A615" s="79"/>
      <c r="B615" s="79"/>
      <c r="C615" s="79"/>
      <c r="D615" s="79"/>
      <c r="E615" s="75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="1" customFormat="1" ht="15.75" customHeight="1" spans="1:27">
      <c r="A616" s="79"/>
      <c r="B616" s="79"/>
      <c r="C616" s="79"/>
      <c r="D616" s="79"/>
      <c r="E616" s="75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="1" customFormat="1" ht="15.75" customHeight="1" spans="1:27">
      <c r="A617" s="79"/>
      <c r="B617" s="79"/>
      <c r="C617" s="79"/>
      <c r="D617" s="79"/>
      <c r="E617" s="75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</row>
    <row r="618" s="1" customFormat="1" ht="15.75" customHeight="1" spans="1:27">
      <c r="A618" s="79"/>
      <c r="B618" s="79"/>
      <c r="C618" s="79"/>
      <c r="D618" s="79"/>
      <c r="E618" s="75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="1" customFormat="1" ht="15.75" customHeight="1" spans="1:27">
      <c r="A619" s="79"/>
      <c r="B619" s="79"/>
      <c r="C619" s="79"/>
      <c r="D619" s="79"/>
      <c r="E619" s="75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="1" customFormat="1" ht="15.75" customHeight="1" spans="1:27">
      <c r="A620" s="79"/>
      <c r="B620" s="79"/>
      <c r="C620" s="79"/>
      <c r="D620" s="79"/>
      <c r="E620" s="75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="1" customFormat="1" ht="15.75" customHeight="1" spans="1:27">
      <c r="A621" s="79"/>
      <c r="B621" s="79"/>
      <c r="C621" s="79"/>
      <c r="D621" s="79"/>
      <c r="E621" s="75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="1" customFormat="1" ht="15.75" customHeight="1" spans="1:27">
      <c r="A622" s="79"/>
      <c r="B622" s="79"/>
      <c r="C622" s="79"/>
      <c r="D622" s="79"/>
      <c r="E622" s="75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="1" customFormat="1" ht="15.75" customHeight="1" spans="1:27">
      <c r="A623" s="79"/>
      <c r="B623" s="79"/>
      <c r="C623" s="79"/>
      <c r="D623" s="79"/>
      <c r="E623" s="75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="1" customFormat="1" ht="15.75" customHeight="1" spans="1:27">
      <c r="A624" s="79"/>
      <c r="B624" s="79"/>
      <c r="C624" s="79"/>
      <c r="D624" s="79"/>
      <c r="E624" s="75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="1" customFormat="1" ht="15.75" customHeight="1" spans="1:27">
      <c r="A625" s="79"/>
      <c r="B625" s="79"/>
      <c r="C625" s="79"/>
      <c r="D625" s="79"/>
      <c r="E625" s="75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="1" customFormat="1" ht="15.75" customHeight="1" spans="1:27">
      <c r="A626" s="79"/>
      <c r="B626" s="79"/>
      <c r="C626" s="79"/>
      <c r="D626" s="79"/>
      <c r="E626" s="75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="1" customFormat="1" ht="15.75" customHeight="1" spans="1:27">
      <c r="A627" s="79"/>
      <c r="B627" s="79"/>
      <c r="C627" s="79"/>
      <c r="D627" s="79"/>
      <c r="E627" s="75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="1" customFormat="1" ht="15.75" customHeight="1" spans="1:27">
      <c r="A628" s="79"/>
      <c r="B628" s="79"/>
      <c r="C628" s="79"/>
      <c r="D628" s="79"/>
      <c r="E628" s="75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="1" customFormat="1" ht="15.75" customHeight="1" spans="1:27">
      <c r="A629" s="79"/>
      <c r="B629" s="79"/>
      <c r="C629" s="79"/>
      <c r="D629" s="79"/>
      <c r="E629" s="75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="1" customFormat="1" ht="15.75" customHeight="1" spans="1:27">
      <c r="A630" s="79"/>
      <c r="B630" s="79"/>
      <c r="C630" s="79"/>
      <c r="D630" s="79"/>
      <c r="E630" s="75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</row>
    <row r="631" s="1" customFormat="1" ht="15.75" customHeight="1" spans="1:27">
      <c r="A631" s="79"/>
      <c r="B631" s="79"/>
      <c r="C631" s="79"/>
      <c r="D631" s="79"/>
      <c r="E631" s="75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="1" customFormat="1" ht="15.75" customHeight="1" spans="1:27">
      <c r="A632" s="79"/>
      <c r="B632" s="79"/>
      <c r="C632" s="79"/>
      <c r="D632" s="79"/>
      <c r="E632" s="75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="1" customFormat="1" ht="15.75" customHeight="1" spans="1:27">
      <c r="A633" s="79"/>
      <c r="B633" s="79"/>
      <c r="C633" s="79"/>
      <c r="D633" s="79"/>
      <c r="E633" s="75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="1" customFormat="1" ht="15.75" customHeight="1" spans="1:27">
      <c r="A634" s="79"/>
      <c r="B634" s="79"/>
      <c r="C634" s="79"/>
      <c r="D634" s="79"/>
      <c r="E634" s="75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="1" customFormat="1" ht="15.75" customHeight="1" spans="1:27">
      <c r="A635" s="79"/>
      <c r="B635" s="79"/>
      <c r="C635" s="79"/>
      <c r="D635" s="79"/>
      <c r="E635" s="75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="1" customFormat="1" ht="15.75" customHeight="1" spans="1:27">
      <c r="A636" s="79"/>
      <c r="B636" s="79"/>
      <c r="C636" s="79"/>
      <c r="D636" s="79"/>
      <c r="E636" s="75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="1" customFormat="1" ht="15.75" customHeight="1" spans="1:27">
      <c r="A637" s="79"/>
      <c r="B637" s="79"/>
      <c r="C637" s="79"/>
      <c r="D637" s="79"/>
      <c r="E637" s="75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="1" customFormat="1" ht="15.75" customHeight="1" spans="1:27">
      <c r="A638" s="79"/>
      <c r="B638" s="79"/>
      <c r="C638" s="79"/>
      <c r="D638" s="79"/>
      <c r="E638" s="75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="1" customFormat="1" ht="15.75" customHeight="1" spans="1:27">
      <c r="A639" s="79"/>
      <c r="B639" s="79"/>
      <c r="C639" s="79"/>
      <c r="D639" s="79"/>
      <c r="E639" s="75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="1" customFormat="1" ht="15.75" customHeight="1" spans="1:27">
      <c r="A640" s="79"/>
      <c r="B640" s="79"/>
      <c r="C640" s="79"/>
      <c r="D640" s="79"/>
      <c r="E640" s="75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="1" customFormat="1" ht="15.75" customHeight="1" spans="1:27">
      <c r="A641" s="79"/>
      <c r="B641" s="79"/>
      <c r="C641" s="79"/>
      <c r="D641" s="79"/>
      <c r="E641" s="75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="1" customFormat="1" ht="15.75" customHeight="1" spans="1:27">
      <c r="A642" s="79"/>
      <c r="B642" s="79"/>
      <c r="C642" s="79"/>
      <c r="D642" s="79"/>
      <c r="E642" s="75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="1" customFormat="1" ht="15.75" customHeight="1" spans="1:27">
      <c r="A643" s="79"/>
      <c r="B643" s="79"/>
      <c r="C643" s="79"/>
      <c r="D643" s="79"/>
      <c r="E643" s="75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</row>
    <row r="644" s="1" customFormat="1" ht="15.75" customHeight="1" spans="1:27">
      <c r="A644" s="79"/>
      <c r="B644" s="79"/>
      <c r="C644" s="79"/>
      <c r="D644" s="79"/>
      <c r="E644" s="75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</row>
    <row r="645" s="1" customFormat="1" ht="15.75" customHeight="1" spans="1:27">
      <c r="A645" s="79"/>
      <c r="B645" s="79"/>
      <c r="C645" s="79"/>
      <c r="D645" s="79"/>
      <c r="E645" s="75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</row>
    <row r="646" s="1" customFormat="1" ht="15.75" customHeight="1" spans="1:27">
      <c r="A646" s="79"/>
      <c r="B646" s="79"/>
      <c r="C646" s="79"/>
      <c r="D646" s="79"/>
      <c r="E646" s="75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</row>
    <row r="647" s="1" customFormat="1" ht="15.75" customHeight="1" spans="1:27">
      <c r="A647" s="79"/>
      <c r="B647" s="79"/>
      <c r="C647" s="79"/>
      <c r="D647" s="79"/>
      <c r="E647" s="75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</row>
    <row r="648" s="1" customFormat="1" ht="15.75" customHeight="1" spans="1:27">
      <c r="A648" s="79"/>
      <c r="B648" s="79"/>
      <c r="C648" s="79"/>
      <c r="D648" s="79"/>
      <c r="E648" s="75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</row>
    <row r="649" s="1" customFormat="1" ht="15.75" customHeight="1" spans="1:27">
      <c r="A649" s="79"/>
      <c r="B649" s="79"/>
      <c r="C649" s="79"/>
      <c r="D649" s="79"/>
      <c r="E649" s="75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</row>
    <row r="650" s="1" customFormat="1" ht="15.75" customHeight="1" spans="1:27">
      <c r="A650" s="79"/>
      <c r="B650" s="79"/>
      <c r="C650" s="79"/>
      <c r="D650" s="79"/>
      <c r="E650" s="75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</row>
    <row r="651" s="1" customFormat="1" ht="15.75" customHeight="1" spans="1:27">
      <c r="A651" s="79"/>
      <c r="B651" s="79"/>
      <c r="C651" s="79"/>
      <c r="D651" s="79"/>
      <c r="E651" s="75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</row>
    <row r="652" s="1" customFormat="1" ht="15.75" customHeight="1" spans="1:27">
      <c r="A652" s="79"/>
      <c r="B652" s="79"/>
      <c r="C652" s="79"/>
      <c r="D652" s="79"/>
      <c r="E652" s="75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</row>
    <row r="653" s="1" customFormat="1" ht="15.75" customHeight="1" spans="1:27">
      <c r="A653" s="79"/>
      <c r="B653" s="79"/>
      <c r="C653" s="79"/>
      <c r="D653" s="79"/>
      <c r="E653" s="75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</row>
    <row r="654" s="1" customFormat="1" ht="15.75" customHeight="1" spans="1:27">
      <c r="A654" s="79"/>
      <c r="B654" s="79"/>
      <c r="C654" s="79"/>
      <c r="D654" s="79"/>
      <c r="E654" s="75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</row>
    <row r="655" s="1" customFormat="1" ht="15.75" customHeight="1" spans="1:27">
      <c r="A655" s="79"/>
      <c r="B655" s="79"/>
      <c r="C655" s="79"/>
      <c r="D655" s="79"/>
      <c r="E655" s="75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</row>
    <row r="656" s="1" customFormat="1" ht="15.75" customHeight="1" spans="1:27">
      <c r="A656" s="79"/>
      <c r="B656" s="79"/>
      <c r="C656" s="79"/>
      <c r="D656" s="79"/>
      <c r="E656" s="75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</row>
    <row r="657" s="1" customFormat="1" ht="15.75" customHeight="1" spans="1:27">
      <c r="A657" s="79"/>
      <c r="B657" s="79"/>
      <c r="C657" s="79"/>
      <c r="D657" s="79"/>
      <c r="E657" s="75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</row>
    <row r="658" s="1" customFormat="1" ht="15.75" customHeight="1" spans="1:27">
      <c r="A658" s="79"/>
      <c r="B658" s="79"/>
      <c r="C658" s="79"/>
      <c r="D658" s="79"/>
      <c r="E658" s="75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</row>
    <row r="659" s="1" customFormat="1" ht="15.75" customHeight="1" spans="1:27">
      <c r="A659" s="79"/>
      <c r="B659" s="79"/>
      <c r="C659" s="79"/>
      <c r="D659" s="79"/>
      <c r="E659" s="75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</row>
    <row r="660" s="1" customFormat="1" ht="15.75" customHeight="1" spans="1:27">
      <c r="A660" s="79"/>
      <c r="B660" s="79"/>
      <c r="C660" s="79"/>
      <c r="D660" s="79"/>
      <c r="E660" s="75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</row>
    <row r="661" s="1" customFormat="1" ht="15.75" customHeight="1" spans="1:27">
      <c r="A661" s="79"/>
      <c r="B661" s="79"/>
      <c r="C661" s="79"/>
      <c r="D661" s="79"/>
      <c r="E661" s="75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</row>
    <row r="662" s="1" customFormat="1" ht="15.75" customHeight="1" spans="1:27">
      <c r="A662" s="79"/>
      <c r="B662" s="79"/>
      <c r="C662" s="79"/>
      <c r="D662" s="79"/>
      <c r="E662" s="75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</row>
    <row r="663" s="1" customFormat="1" ht="15.75" customHeight="1" spans="1:27">
      <c r="A663" s="79"/>
      <c r="B663" s="79"/>
      <c r="C663" s="79"/>
      <c r="D663" s="79"/>
      <c r="E663" s="75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</row>
    <row r="664" s="1" customFormat="1" ht="15.75" customHeight="1" spans="1:27">
      <c r="A664" s="79"/>
      <c r="B664" s="79"/>
      <c r="C664" s="79"/>
      <c r="D664" s="79"/>
      <c r="E664" s="75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</row>
    <row r="665" s="1" customFormat="1" ht="15.75" customHeight="1" spans="1:27">
      <c r="A665" s="79"/>
      <c r="B665" s="79"/>
      <c r="C665" s="79"/>
      <c r="D665" s="79"/>
      <c r="E665" s="75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</row>
    <row r="666" s="1" customFormat="1" ht="15.75" customHeight="1" spans="1:27">
      <c r="A666" s="79"/>
      <c r="B666" s="79"/>
      <c r="C666" s="79"/>
      <c r="D666" s="79"/>
      <c r="E666" s="75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</row>
    <row r="667" s="1" customFormat="1" ht="15.75" customHeight="1" spans="1:27">
      <c r="A667" s="79"/>
      <c r="B667" s="79"/>
      <c r="C667" s="79"/>
      <c r="D667" s="79"/>
      <c r="E667" s="75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</row>
    <row r="668" s="1" customFormat="1" ht="15.75" customHeight="1" spans="1:27">
      <c r="A668" s="79"/>
      <c r="B668" s="79"/>
      <c r="C668" s="79"/>
      <c r="D668" s="79"/>
      <c r="E668" s="75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</row>
    <row r="669" s="1" customFormat="1" ht="15.75" customHeight="1" spans="1:27">
      <c r="A669" s="79"/>
      <c r="B669" s="79"/>
      <c r="C669" s="79"/>
      <c r="D669" s="79"/>
      <c r="E669" s="75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</row>
    <row r="670" s="1" customFormat="1" ht="15.75" customHeight="1" spans="1:27">
      <c r="A670" s="79"/>
      <c r="B670" s="79"/>
      <c r="C670" s="79"/>
      <c r="D670" s="79"/>
      <c r="E670" s="75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</row>
    <row r="671" s="1" customFormat="1" ht="15.75" customHeight="1" spans="1:27">
      <c r="A671" s="79"/>
      <c r="B671" s="79"/>
      <c r="C671" s="79"/>
      <c r="D671" s="79"/>
      <c r="E671" s="75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</row>
    <row r="672" s="1" customFormat="1" ht="15.75" customHeight="1" spans="1:27">
      <c r="A672" s="79"/>
      <c r="B672" s="79"/>
      <c r="C672" s="79"/>
      <c r="D672" s="79"/>
      <c r="E672" s="75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</row>
    <row r="673" s="1" customFormat="1" ht="15.75" customHeight="1" spans="1:27">
      <c r="A673" s="79"/>
      <c r="B673" s="79"/>
      <c r="C673" s="79"/>
      <c r="D673" s="79"/>
      <c r="E673" s="75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</row>
    <row r="674" s="1" customFormat="1" ht="15.75" customHeight="1" spans="1:27">
      <c r="A674" s="79"/>
      <c r="B674" s="79"/>
      <c r="C674" s="79"/>
      <c r="D674" s="79"/>
      <c r="E674" s="75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</row>
    <row r="675" s="1" customFormat="1" ht="15.75" customHeight="1" spans="1:27">
      <c r="A675" s="79"/>
      <c r="B675" s="79"/>
      <c r="C675" s="79"/>
      <c r="D675" s="79"/>
      <c r="E675" s="75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</row>
    <row r="676" s="1" customFormat="1" ht="15.75" customHeight="1" spans="1:27">
      <c r="A676" s="79"/>
      <c r="B676" s="79"/>
      <c r="C676" s="79"/>
      <c r="D676" s="79"/>
      <c r="E676" s="75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</row>
    <row r="677" s="1" customFormat="1" ht="15.75" customHeight="1" spans="1:27">
      <c r="A677" s="79"/>
      <c r="B677" s="79"/>
      <c r="C677" s="79"/>
      <c r="D677" s="79"/>
      <c r="E677" s="75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</row>
    <row r="678" s="1" customFormat="1" ht="15.75" customHeight="1" spans="1:27">
      <c r="A678" s="79"/>
      <c r="B678" s="79"/>
      <c r="C678" s="79"/>
      <c r="D678" s="79"/>
      <c r="E678" s="75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</row>
    <row r="679" s="1" customFormat="1" ht="15.75" customHeight="1" spans="1:27">
      <c r="A679" s="79"/>
      <c r="B679" s="79"/>
      <c r="C679" s="79"/>
      <c r="D679" s="79"/>
      <c r="E679" s="75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</row>
    <row r="680" s="1" customFormat="1" ht="15.75" customHeight="1" spans="1:27">
      <c r="A680" s="79"/>
      <c r="B680" s="79"/>
      <c r="C680" s="79"/>
      <c r="D680" s="79"/>
      <c r="E680" s="75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</row>
    <row r="681" s="1" customFormat="1" ht="15.75" customHeight="1" spans="1:27">
      <c r="A681" s="79"/>
      <c r="B681" s="79"/>
      <c r="C681" s="79"/>
      <c r="D681" s="79"/>
      <c r="E681" s="75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</row>
    <row r="682" s="1" customFormat="1" ht="15.75" customHeight="1" spans="1:27">
      <c r="A682" s="79"/>
      <c r="B682" s="79"/>
      <c r="C682" s="79"/>
      <c r="D682" s="79"/>
      <c r="E682" s="75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</row>
    <row r="683" s="1" customFormat="1" ht="15.75" customHeight="1" spans="1:27">
      <c r="A683" s="79"/>
      <c r="B683" s="79"/>
      <c r="C683" s="79"/>
      <c r="D683" s="79"/>
      <c r="E683" s="75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</row>
    <row r="684" s="1" customFormat="1" ht="15.75" customHeight="1" spans="1:27">
      <c r="A684" s="79"/>
      <c r="B684" s="79"/>
      <c r="C684" s="79"/>
      <c r="D684" s="79"/>
      <c r="E684" s="75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</row>
    <row r="685" s="1" customFormat="1" ht="15.75" customHeight="1" spans="1:27">
      <c r="A685" s="79"/>
      <c r="B685" s="79"/>
      <c r="C685" s="79"/>
      <c r="D685" s="79"/>
      <c r="E685" s="75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</row>
    <row r="686" s="1" customFormat="1" ht="15.75" customHeight="1" spans="1:27">
      <c r="A686" s="79"/>
      <c r="B686" s="79"/>
      <c r="C686" s="79"/>
      <c r="D686" s="79"/>
      <c r="E686" s="75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</row>
    <row r="687" s="1" customFormat="1" ht="15.75" customHeight="1" spans="1:27">
      <c r="A687" s="79"/>
      <c r="B687" s="79"/>
      <c r="C687" s="79"/>
      <c r="D687" s="79"/>
      <c r="E687" s="75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</row>
    <row r="688" s="1" customFormat="1" ht="15.75" customHeight="1" spans="1:27">
      <c r="A688" s="79"/>
      <c r="B688" s="79"/>
      <c r="C688" s="79"/>
      <c r="D688" s="79"/>
      <c r="E688" s="75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</row>
    <row r="689" s="1" customFormat="1" ht="15.75" customHeight="1" spans="1:27">
      <c r="A689" s="79"/>
      <c r="B689" s="79"/>
      <c r="C689" s="79"/>
      <c r="D689" s="79"/>
      <c r="E689" s="75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</row>
    <row r="690" s="1" customFormat="1" ht="15.75" customHeight="1" spans="1:27">
      <c r="A690" s="79"/>
      <c r="B690" s="79"/>
      <c r="C690" s="79"/>
      <c r="D690" s="79"/>
      <c r="E690" s="75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</row>
    <row r="691" s="1" customFormat="1" ht="15.75" customHeight="1" spans="1:27">
      <c r="A691" s="79"/>
      <c r="B691" s="79"/>
      <c r="C691" s="79"/>
      <c r="D691" s="79"/>
      <c r="E691" s="75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</row>
    <row r="692" s="1" customFormat="1" ht="15.75" customHeight="1" spans="1:27">
      <c r="A692" s="79"/>
      <c r="B692" s="79"/>
      <c r="C692" s="79"/>
      <c r="D692" s="79"/>
      <c r="E692" s="75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</row>
    <row r="693" s="1" customFormat="1" ht="15.75" customHeight="1" spans="1:27">
      <c r="A693" s="79"/>
      <c r="B693" s="79"/>
      <c r="C693" s="79"/>
      <c r="D693" s="79"/>
      <c r="E693" s="75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</row>
    <row r="694" s="1" customFormat="1" ht="15.75" customHeight="1" spans="1:27">
      <c r="A694" s="79"/>
      <c r="B694" s="79"/>
      <c r="C694" s="79"/>
      <c r="D694" s="79"/>
      <c r="E694" s="75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</row>
    <row r="695" s="1" customFormat="1" ht="15.75" customHeight="1" spans="1:27">
      <c r="A695" s="79"/>
      <c r="B695" s="79"/>
      <c r="C695" s="79"/>
      <c r="D695" s="79"/>
      <c r="E695" s="75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</row>
    <row r="696" s="1" customFormat="1" ht="15.75" customHeight="1" spans="1:27">
      <c r="A696" s="79"/>
      <c r="B696" s="79"/>
      <c r="C696" s="79"/>
      <c r="D696" s="79"/>
      <c r="E696" s="75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</row>
    <row r="697" s="1" customFormat="1" ht="15.75" customHeight="1" spans="1:27">
      <c r="A697" s="79"/>
      <c r="B697" s="79"/>
      <c r="C697" s="79"/>
      <c r="D697" s="79"/>
      <c r="E697" s="75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</row>
    <row r="698" s="1" customFormat="1" ht="15.75" customHeight="1" spans="1:27">
      <c r="A698" s="79"/>
      <c r="B698" s="79"/>
      <c r="C698" s="79"/>
      <c r="D698" s="79"/>
      <c r="E698" s="75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</row>
    <row r="699" s="1" customFormat="1" ht="15.75" customHeight="1" spans="1:27">
      <c r="A699" s="79"/>
      <c r="B699" s="79"/>
      <c r="C699" s="79"/>
      <c r="D699" s="79"/>
      <c r="E699" s="75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</row>
    <row r="700" s="1" customFormat="1" ht="15.75" customHeight="1" spans="1:27">
      <c r="A700" s="79"/>
      <c r="B700" s="79"/>
      <c r="C700" s="79"/>
      <c r="D700" s="79"/>
      <c r="E700" s="75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</row>
    <row r="701" s="1" customFormat="1" ht="15.75" customHeight="1" spans="1:27">
      <c r="A701" s="79"/>
      <c r="B701" s="79"/>
      <c r="C701" s="79"/>
      <c r="D701" s="79"/>
      <c r="E701" s="75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</row>
    <row r="702" s="1" customFormat="1" ht="15.75" customHeight="1" spans="1:27">
      <c r="A702" s="79"/>
      <c r="B702" s="79"/>
      <c r="C702" s="79"/>
      <c r="D702" s="79"/>
      <c r="E702" s="75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</row>
    <row r="703" s="1" customFormat="1" ht="15.75" customHeight="1" spans="1:27">
      <c r="A703" s="79"/>
      <c r="B703" s="79"/>
      <c r="C703" s="79"/>
      <c r="D703" s="79"/>
      <c r="E703" s="75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</row>
    <row r="704" s="1" customFormat="1" ht="15.75" customHeight="1" spans="1:27">
      <c r="A704" s="79"/>
      <c r="B704" s="79"/>
      <c r="C704" s="79"/>
      <c r="D704" s="79"/>
      <c r="E704" s="75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</row>
    <row r="705" s="1" customFormat="1" ht="15.75" customHeight="1" spans="1:27">
      <c r="A705" s="79"/>
      <c r="B705" s="79"/>
      <c r="C705" s="79"/>
      <c r="D705" s="79"/>
      <c r="E705" s="75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</row>
    <row r="706" s="1" customFormat="1" ht="15.75" customHeight="1" spans="1:27">
      <c r="A706" s="79"/>
      <c r="B706" s="79"/>
      <c r="C706" s="79"/>
      <c r="D706" s="79"/>
      <c r="E706" s="75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</row>
    <row r="707" s="1" customFormat="1" ht="15.75" customHeight="1" spans="1:27">
      <c r="A707" s="79"/>
      <c r="B707" s="79"/>
      <c r="C707" s="79"/>
      <c r="D707" s="79"/>
      <c r="E707" s="75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</row>
    <row r="708" s="1" customFormat="1" ht="15.75" customHeight="1" spans="1:27">
      <c r="A708" s="79"/>
      <c r="B708" s="79"/>
      <c r="C708" s="79"/>
      <c r="D708" s="79"/>
      <c r="E708" s="75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</row>
    <row r="709" s="1" customFormat="1" ht="15.75" customHeight="1" spans="1:27">
      <c r="A709" s="79"/>
      <c r="B709" s="79"/>
      <c r="C709" s="79"/>
      <c r="D709" s="79"/>
      <c r="E709" s="75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</row>
    <row r="710" s="1" customFormat="1" ht="15.75" customHeight="1" spans="1:27">
      <c r="A710" s="79"/>
      <c r="B710" s="79"/>
      <c r="C710" s="79"/>
      <c r="D710" s="79"/>
      <c r="E710" s="75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</row>
    <row r="711" s="1" customFormat="1" ht="15.75" customHeight="1" spans="1:27">
      <c r="A711" s="79"/>
      <c r="B711" s="79"/>
      <c r="C711" s="79"/>
      <c r="D711" s="79"/>
      <c r="E711" s="75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</row>
    <row r="712" s="1" customFormat="1" ht="15.75" customHeight="1" spans="1:27">
      <c r="A712" s="79"/>
      <c r="B712" s="79"/>
      <c r="C712" s="79"/>
      <c r="D712" s="79"/>
      <c r="E712" s="75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</row>
    <row r="713" s="1" customFormat="1" ht="15.75" customHeight="1" spans="1:27">
      <c r="A713" s="79"/>
      <c r="B713" s="79"/>
      <c r="C713" s="79"/>
      <c r="D713" s="79"/>
      <c r="E713" s="75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</row>
    <row r="714" s="1" customFormat="1" ht="15.75" customHeight="1" spans="1:27">
      <c r="A714" s="79"/>
      <c r="B714" s="79"/>
      <c r="C714" s="79"/>
      <c r="D714" s="79"/>
      <c r="E714" s="75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</row>
    <row r="715" s="1" customFormat="1" ht="15.75" customHeight="1" spans="1:27">
      <c r="A715" s="79"/>
      <c r="B715" s="79"/>
      <c r="C715" s="79"/>
      <c r="D715" s="79"/>
      <c r="E715" s="75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</row>
    <row r="716" s="1" customFormat="1" ht="15.75" customHeight="1" spans="1:27">
      <c r="A716" s="79"/>
      <c r="B716" s="79"/>
      <c r="C716" s="79"/>
      <c r="D716" s="79"/>
      <c r="E716" s="75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</row>
    <row r="717" s="1" customFormat="1" ht="15.75" customHeight="1" spans="1:27">
      <c r="A717" s="79"/>
      <c r="B717" s="79"/>
      <c r="C717" s="79"/>
      <c r="D717" s="79"/>
      <c r="E717" s="75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</row>
    <row r="718" s="1" customFormat="1" ht="15.75" customHeight="1" spans="1:27">
      <c r="A718" s="79"/>
      <c r="B718" s="79"/>
      <c r="C718" s="79"/>
      <c r="D718" s="79"/>
      <c r="E718" s="75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</row>
    <row r="719" s="1" customFormat="1" ht="15.75" customHeight="1" spans="1:27">
      <c r="A719" s="79"/>
      <c r="B719" s="79"/>
      <c r="C719" s="79"/>
      <c r="D719" s="79"/>
      <c r="E719" s="75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</row>
    <row r="720" s="1" customFormat="1" ht="15.75" customHeight="1" spans="1:27">
      <c r="A720" s="79"/>
      <c r="B720" s="79"/>
      <c r="C720" s="79"/>
      <c r="D720" s="79"/>
      <c r="E720" s="75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</row>
    <row r="721" s="1" customFormat="1" ht="15.75" customHeight="1" spans="1:27">
      <c r="A721" s="79"/>
      <c r="B721" s="79"/>
      <c r="C721" s="79"/>
      <c r="D721" s="79"/>
      <c r="E721" s="75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</row>
    <row r="722" s="1" customFormat="1" ht="15.75" customHeight="1" spans="1:27">
      <c r="A722" s="79"/>
      <c r="B722" s="79"/>
      <c r="C722" s="79"/>
      <c r="D722" s="79"/>
      <c r="E722" s="75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</row>
    <row r="723" s="1" customFormat="1" ht="15.75" customHeight="1" spans="1:27">
      <c r="A723" s="79"/>
      <c r="B723" s="79"/>
      <c r="C723" s="79"/>
      <c r="D723" s="79"/>
      <c r="E723" s="75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</row>
    <row r="724" s="1" customFormat="1" ht="15.75" customHeight="1" spans="1:27">
      <c r="A724" s="79"/>
      <c r="B724" s="79"/>
      <c r="C724" s="79"/>
      <c r="D724" s="79"/>
      <c r="E724" s="75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</row>
    <row r="725" s="1" customFormat="1" ht="15.75" customHeight="1" spans="1:27">
      <c r="A725" s="79"/>
      <c r="B725" s="79"/>
      <c r="C725" s="79"/>
      <c r="D725" s="79"/>
      <c r="E725" s="75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</row>
    <row r="726" s="1" customFormat="1" ht="15.75" customHeight="1" spans="1:27">
      <c r="A726" s="79"/>
      <c r="B726" s="79"/>
      <c r="C726" s="79"/>
      <c r="D726" s="79"/>
      <c r="E726" s="75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</row>
    <row r="727" s="1" customFormat="1" ht="15.75" customHeight="1" spans="1:27">
      <c r="A727" s="79"/>
      <c r="B727" s="79"/>
      <c r="C727" s="79"/>
      <c r="D727" s="79"/>
      <c r="E727" s="75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</row>
    <row r="728" s="1" customFormat="1" ht="15.75" customHeight="1" spans="1:27">
      <c r="A728" s="79"/>
      <c r="B728" s="79"/>
      <c r="C728" s="79"/>
      <c r="D728" s="79"/>
      <c r="E728" s="75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</row>
    <row r="729" s="1" customFormat="1" ht="15.75" customHeight="1" spans="1:27">
      <c r="A729" s="79"/>
      <c r="B729" s="79"/>
      <c r="C729" s="79"/>
      <c r="D729" s="79"/>
      <c r="E729" s="75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</row>
    <row r="730" s="1" customFormat="1" ht="15.75" customHeight="1" spans="1:27">
      <c r="A730" s="79"/>
      <c r="B730" s="79"/>
      <c r="C730" s="79"/>
      <c r="D730" s="79"/>
      <c r="E730" s="75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</row>
    <row r="731" s="1" customFormat="1" ht="15.75" customHeight="1" spans="1:27">
      <c r="A731" s="79"/>
      <c r="B731" s="79"/>
      <c r="C731" s="79"/>
      <c r="D731" s="79"/>
      <c r="E731" s="75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</row>
    <row r="732" s="1" customFormat="1" ht="15.75" customHeight="1" spans="1:27">
      <c r="A732" s="79"/>
      <c r="B732" s="79"/>
      <c r="C732" s="79"/>
      <c r="D732" s="79"/>
      <c r="E732" s="75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</row>
    <row r="733" s="1" customFormat="1" ht="15.75" customHeight="1" spans="1:27">
      <c r="A733" s="79"/>
      <c r="B733" s="79"/>
      <c r="C733" s="79"/>
      <c r="D733" s="79"/>
      <c r="E733" s="75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</row>
    <row r="734" s="1" customFormat="1" ht="15.75" customHeight="1" spans="1:27">
      <c r="A734" s="79"/>
      <c r="B734" s="79"/>
      <c r="C734" s="79"/>
      <c r="D734" s="79"/>
      <c r="E734" s="75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</row>
    <row r="735" s="1" customFormat="1" ht="15.75" customHeight="1" spans="1:27">
      <c r="A735" s="79"/>
      <c r="B735" s="79"/>
      <c r="C735" s="79"/>
      <c r="D735" s="79"/>
      <c r="E735" s="75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</row>
    <row r="736" s="1" customFormat="1" ht="15.75" customHeight="1" spans="1:27">
      <c r="A736" s="79"/>
      <c r="B736" s="79"/>
      <c r="C736" s="79"/>
      <c r="D736" s="79"/>
      <c r="E736" s="75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</row>
    <row r="737" s="1" customFormat="1" ht="15.75" customHeight="1" spans="1:27">
      <c r="A737" s="79"/>
      <c r="B737" s="79"/>
      <c r="C737" s="79"/>
      <c r="D737" s="79"/>
      <c r="E737" s="75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</row>
    <row r="738" s="1" customFormat="1" ht="15.75" customHeight="1" spans="1:27">
      <c r="A738" s="79"/>
      <c r="B738" s="79"/>
      <c r="C738" s="79"/>
      <c r="D738" s="79"/>
      <c r="E738" s="75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</row>
    <row r="739" s="1" customFormat="1" ht="15.75" customHeight="1" spans="1:27">
      <c r="A739" s="79"/>
      <c r="B739" s="79"/>
      <c r="C739" s="79"/>
      <c r="D739" s="79"/>
      <c r="E739" s="75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</row>
    <row r="740" s="1" customFormat="1" ht="15.75" customHeight="1" spans="1:27">
      <c r="A740" s="79"/>
      <c r="B740" s="79"/>
      <c r="C740" s="79"/>
      <c r="D740" s="79"/>
      <c r="E740" s="75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</row>
    <row r="741" s="1" customFormat="1" ht="15.75" customHeight="1" spans="1:27">
      <c r="A741" s="79"/>
      <c r="B741" s="79"/>
      <c r="C741" s="79"/>
      <c r="D741" s="79"/>
      <c r="E741" s="75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</row>
    <row r="742" s="1" customFormat="1" ht="15.75" customHeight="1" spans="1:27">
      <c r="A742" s="79"/>
      <c r="B742" s="79"/>
      <c r="C742" s="79"/>
      <c r="D742" s="79"/>
      <c r="E742" s="75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</row>
    <row r="743" s="1" customFormat="1" ht="15.75" customHeight="1" spans="1:27">
      <c r="A743" s="79"/>
      <c r="B743" s="79"/>
      <c r="C743" s="79"/>
      <c r="D743" s="79"/>
      <c r="E743" s="75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</row>
    <row r="744" s="1" customFormat="1" ht="15.75" customHeight="1" spans="1:27">
      <c r="A744" s="79"/>
      <c r="B744" s="79"/>
      <c r="C744" s="79"/>
      <c r="D744" s="79"/>
      <c r="E744" s="75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</row>
    <row r="745" s="1" customFormat="1" ht="15.75" customHeight="1" spans="1:27">
      <c r="A745" s="79"/>
      <c r="B745" s="79"/>
      <c r="C745" s="79"/>
      <c r="D745" s="79"/>
      <c r="E745" s="75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</row>
    <row r="746" s="1" customFormat="1" ht="15.75" customHeight="1" spans="1:27">
      <c r="A746" s="79"/>
      <c r="B746" s="79"/>
      <c r="C746" s="79"/>
      <c r="D746" s="79"/>
      <c r="E746" s="75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</row>
    <row r="747" s="1" customFormat="1" ht="15.75" customHeight="1" spans="1:27">
      <c r="A747" s="79"/>
      <c r="B747" s="79"/>
      <c r="C747" s="79"/>
      <c r="D747" s="79"/>
      <c r="E747" s="75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</row>
    <row r="748" s="1" customFormat="1" ht="15.75" customHeight="1" spans="1:27">
      <c r="A748" s="79"/>
      <c r="B748" s="79"/>
      <c r="C748" s="79"/>
      <c r="D748" s="79"/>
      <c r="E748" s="75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</row>
    <row r="749" s="1" customFormat="1" ht="15.75" customHeight="1" spans="1:27">
      <c r="A749" s="79"/>
      <c r="B749" s="79"/>
      <c r="C749" s="79"/>
      <c r="D749" s="79"/>
      <c r="E749" s="75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</row>
    <row r="750" s="1" customFormat="1" ht="15.75" customHeight="1" spans="1:27">
      <c r="A750" s="79"/>
      <c r="B750" s="79"/>
      <c r="C750" s="79"/>
      <c r="D750" s="79"/>
      <c r="E750" s="75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</row>
    <row r="751" s="1" customFormat="1" ht="15.75" customHeight="1" spans="1:27">
      <c r="A751" s="79"/>
      <c r="B751" s="79"/>
      <c r="C751" s="79"/>
      <c r="D751" s="79"/>
      <c r="E751" s="75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</row>
    <row r="752" s="1" customFormat="1" ht="15.75" customHeight="1" spans="1:27">
      <c r="A752" s="79"/>
      <c r="B752" s="79"/>
      <c r="C752" s="79"/>
      <c r="D752" s="79"/>
      <c r="E752" s="75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</row>
    <row r="753" s="1" customFormat="1" ht="15.75" customHeight="1" spans="1:27">
      <c r="A753" s="79"/>
      <c r="B753" s="79"/>
      <c r="C753" s="79"/>
      <c r="D753" s="79"/>
      <c r="E753" s="75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</row>
    <row r="754" s="1" customFormat="1" ht="15.75" customHeight="1" spans="1:27">
      <c r="A754" s="79"/>
      <c r="B754" s="79"/>
      <c r="C754" s="79"/>
      <c r="D754" s="79"/>
      <c r="E754" s="75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</row>
    <row r="755" s="1" customFormat="1" ht="15.75" customHeight="1" spans="1:27">
      <c r="A755" s="79"/>
      <c r="B755" s="79"/>
      <c r="C755" s="79"/>
      <c r="D755" s="79"/>
      <c r="E755" s="75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</row>
    <row r="756" s="1" customFormat="1" ht="15.75" customHeight="1" spans="1:27">
      <c r="A756" s="79"/>
      <c r="B756" s="79"/>
      <c r="C756" s="79"/>
      <c r="D756" s="79"/>
      <c r="E756" s="75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</row>
    <row r="757" s="1" customFormat="1" ht="15.75" customHeight="1" spans="1:27">
      <c r="A757" s="79"/>
      <c r="B757" s="79"/>
      <c r="C757" s="79"/>
      <c r="D757" s="79"/>
      <c r="E757" s="75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</row>
    <row r="758" s="1" customFormat="1" ht="15.75" customHeight="1" spans="1:27">
      <c r="A758" s="79"/>
      <c r="B758" s="79"/>
      <c r="C758" s="79"/>
      <c r="D758" s="79"/>
      <c r="E758" s="75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</row>
    <row r="759" s="1" customFormat="1" ht="15.75" customHeight="1" spans="1:27">
      <c r="A759" s="79"/>
      <c r="B759" s="79"/>
      <c r="C759" s="79"/>
      <c r="D759" s="79"/>
      <c r="E759" s="75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</row>
    <row r="760" s="1" customFormat="1" ht="15.75" customHeight="1" spans="1:27">
      <c r="A760" s="79"/>
      <c r="B760" s="79"/>
      <c r="C760" s="79"/>
      <c r="D760" s="79"/>
      <c r="E760" s="75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</row>
    <row r="761" s="1" customFormat="1" ht="15.75" customHeight="1" spans="1:27">
      <c r="A761" s="79"/>
      <c r="B761" s="79"/>
      <c r="C761" s="79"/>
      <c r="D761" s="79"/>
      <c r="E761" s="75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</row>
    <row r="762" s="1" customFormat="1" ht="15.75" customHeight="1" spans="1:27">
      <c r="A762" s="79"/>
      <c r="B762" s="79"/>
      <c r="C762" s="79"/>
      <c r="D762" s="79"/>
      <c r="E762" s="75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</row>
    <row r="763" s="1" customFormat="1" ht="15.75" customHeight="1" spans="1:27">
      <c r="A763" s="79"/>
      <c r="B763" s="79"/>
      <c r="C763" s="79"/>
      <c r="D763" s="79"/>
      <c r="E763" s="75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</row>
    <row r="764" s="1" customFormat="1" ht="15.75" customHeight="1" spans="1:27">
      <c r="A764" s="79"/>
      <c r="B764" s="79"/>
      <c r="C764" s="79"/>
      <c r="D764" s="79"/>
      <c r="E764" s="75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</row>
    <row r="765" s="1" customFormat="1" ht="15.75" customHeight="1" spans="1:27">
      <c r="A765" s="79"/>
      <c r="B765" s="79"/>
      <c r="C765" s="79"/>
      <c r="D765" s="79"/>
      <c r="E765" s="75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</row>
    <row r="766" s="1" customFormat="1" ht="15.75" customHeight="1" spans="1:27">
      <c r="A766" s="79"/>
      <c r="B766" s="79"/>
      <c r="C766" s="79"/>
      <c r="D766" s="79"/>
      <c r="E766" s="75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</row>
    <row r="767" s="1" customFormat="1" ht="15.75" customHeight="1" spans="1:27">
      <c r="A767" s="79"/>
      <c r="B767" s="79"/>
      <c r="C767" s="79"/>
      <c r="D767" s="79"/>
      <c r="E767" s="75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</row>
    <row r="768" s="1" customFormat="1" ht="15.75" customHeight="1" spans="1:27">
      <c r="A768" s="79"/>
      <c r="B768" s="79"/>
      <c r="C768" s="79"/>
      <c r="D768" s="79"/>
      <c r="E768" s="75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</row>
    <row r="769" s="1" customFormat="1" ht="15.75" customHeight="1" spans="1:27">
      <c r="A769" s="79"/>
      <c r="B769" s="79"/>
      <c r="C769" s="79"/>
      <c r="D769" s="79"/>
      <c r="E769" s="75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</row>
    <row r="770" s="1" customFormat="1" ht="15.75" customHeight="1" spans="1:27">
      <c r="A770" s="79"/>
      <c r="B770" s="79"/>
      <c r="C770" s="79"/>
      <c r="D770" s="79"/>
      <c r="E770" s="75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</row>
    <row r="771" s="1" customFormat="1" ht="15.75" customHeight="1" spans="1:27">
      <c r="A771" s="79"/>
      <c r="B771" s="79"/>
      <c r="C771" s="79"/>
      <c r="D771" s="79"/>
      <c r="E771" s="75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</row>
    <row r="772" s="1" customFormat="1" ht="15.75" customHeight="1" spans="1:27">
      <c r="A772" s="79"/>
      <c r="B772" s="79"/>
      <c r="C772" s="79"/>
      <c r="D772" s="79"/>
      <c r="E772" s="75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</row>
    <row r="773" s="1" customFormat="1" ht="15.75" customHeight="1" spans="1:27">
      <c r="A773" s="79"/>
      <c r="B773" s="79"/>
      <c r="C773" s="79"/>
      <c r="D773" s="79"/>
      <c r="E773" s="75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</row>
    <row r="774" s="1" customFormat="1" ht="15.75" customHeight="1" spans="1:27">
      <c r="A774" s="79"/>
      <c r="B774" s="79"/>
      <c r="C774" s="79"/>
      <c r="D774" s="79"/>
      <c r="E774" s="75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</row>
    <row r="775" s="1" customFormat="1" ht="15.75" customHeight="1" spans="1:27">
      <c r="A775" s="79"/>
      <c r="B775" s="79"/>
      <c r="C775" s="79"/>
      <c r="D775" s="79"/>
      <c r="E775" s="75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</row>
    <row r="776" s="1" customFormat="1" ht="15.75" customHeight="1" spans="1:27">
      <c r="A776" s="79"/>
      <c r="B776" s="79"/>
      <c r="C776" s="79"/>
      <c r="D776" s="79"/>
      <c r="E776" s="75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</row>
    <row r="777" s="1" customFormat="1" ht="15.75" customHeight="1" spans="1:27">
      <c r="A777" s="79"/>
      <c r="B777" s="79"/>
      <c r="C777" s="79"/>
      <c r="D777" s="79"/>
      <c r="E777" s="75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</row>
    <row r="778" s="1" customFormat="1" ht="15.75" customHeight="1" spans="1:27">
      <c r="A778" s="79"/>
      <c r="B778" s="79"/>
      <c r="C778" s="79"/>
      <c r="D778" s="79"/>
      <c r="E778" s="75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</row>
    <row r="779" s="1" customFormat="1" ht="15.75" customHeight="1" spans="1:27">
      <c r="A779" s="79"/>
      <c r="B779" s="79"/>
      <c r="C779" s="79"/>
      <c r="D779" s="79"/>
      <c r="E779" s="75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</row>
    <row r="780" s="1" customFormat="1" ht="15.75" customHeight="1" spans="1:27">
      <c r="A780" s="79"/>
      <c r="B780" s="79"/>
      <c r="C780" s="79"/>
      <c r="D780" s="79"/>
      <c r="E780" s="75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</row>
    <row r="781" s="1" customFormat="1" ht="15.75" customHeight="1" spans="1:27">
      <c r="A781" s="79"/>
      <c r="B781" s="79"/>
      <c r="C781" s="79"/>
      <c r="D781" s="79"/>
      <c r="E781" s="75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</row>
    <row r="782" s="1" customFormat="1" ht="15.75" customHeight="1" spans="1:27">
      <c r="A782" s="79"/>
      <c r="B782" s="79"/>
      <c r="C782" s="79"/>
      <c r="D782" s="79"/>
      <c r="E782" s="75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</row>
    <row r="783" s="1" customFormat="1" ht="15.75" customHeight="1" spans="1:27">
      <c r="A783" s="79"/>
      <c r="B783" s="79"/>
      <c r="C783" s="79"/>
      <c r="D783" s="79"/>
      <c r="E783" s="75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</row>
    <row r="784" s="1" customFormat="1" ht="15.75" customHeight="1" spans="1:27">
      <c r="A784" s="79"/>
      <c r="B784" s="79"/>
      <c r="C784" s="79"/>
      <c r="D784" s="79"/>
      <c r="E784" s="75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</row>
    <row r="785" s="1" customFormat="1" ht="15.75" customHeight="1" spans="1:27">
      <c r="A785" s="79"/>
      <c r="B785" s="79"/>
      <c r="C785" s="79"/>
      <c r="D785" s="79"/>
      <c r="E785" s="75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</row>
    <row r="786" s="1" customFormat="1" ht="15.75" customHeight="1" spans="1:27">
      <c r="A786" s="79"/>
      <c r="B786" s="79"/>
      <c r="C786" s="79"/>
      <c r="D786" s="79"/>
      <c r="E786" s="75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</row>
    <row r="787" s="1" customFormat="1" ht="15.75" customHeight="1" spans="1:27">
      <c r="A787" s="79"/>
      <c r="B787" s="79"/>
      <c r="C787" s="79"/>
      <c r="D787" s="79"/>
      <c r="E787" s="75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</row>
    <row r="788" s="1" customFormat="1" ht="15.75" customHeight="1" spans="1:27">
      <c r="A788" s="79"/>
      <c r="B788" s="79"/>
      <c r="C788" s="79"/>
      <c r="D788" s="79"/>
      <c r="E788" s="75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</row>
    <row r="789" s="1" customFormat="1" ht="15.75" customHeight="1" spans="1:27">
      <c r="A789" s="79"/>
      <c r="B789" s="79"/>
      <c r="C789" s="79"/>
      <c r="D789" s="79"/>
      <c r="E789" s="75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</row>
    <row r="790" s="1" customFormat="1" ht="15.75" customHeight="1" spans="1:27">
      <c r="A790" s="79"/>
      <c r="B790" s="79"/>
      <c r="C790" s="79"/>
      <c r="D790" s="79"/>
      <c r="E790" s="75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</row>
    <row r="791" s="1" customFormat="1" ht="15.75" customHeight="1" spans="1:27">
      <c r="A791" s="79"/>
      <c r="B791" s="79"/>
      <c r="C791" s="79"/>
      <c r="D791" s="79"/>
      <c r="E791" s="75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</row>
    <row r="792" s="1" customFormat="1" ht="15.75" customHeight="1" spans="1:27">
      <c r="A792" s="79"/>
      <c r="B792" s="79"/>
      <c r="C792" s="79"/>
      <c r="D792" s="79"/>
      <c r="E792" s="75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</row>
    <row r="793" s="1" customFormat="1" ht="15.75" customHeight="1" spans="1:27">
      <c r="A793" s="79"/>
      <c r="B793" s="79"/>
      <c r="C793" s="79"/>
      <c r="D793" s="79"/>
      <c r="E793" s="75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</row>
    <row r="794" s="1" customFormat="1" ht="15.75" customHeight="1" spans="1:27">
      <c r="A794" s="79"/>
      <c r="B794" s="79"/>
      <c r="C794" s="79"/>
      <c r="D794" s="79"/>
      <c r="E794" s="75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</row>
    <row r="795" s="1" customFormat="1" ht="15.75" customHeight="1" spans="1:27">
      <c r="A795" s="79"/>
      <c r="B795" s="79"/>
      <c r="C795" s="79"/>
      <c r="D795" s="79"/>
      <c r="E795" s="75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</row>
    <row r="796" s="1" customFormat="1" ht="15.75" customHeight="1" spans="1:27">
      <c r="A796" s="79"/>
      <c r="B796" s="79"/>
      <c r="C796" s="79"/>
      <c r="D796" s="79"/>
      <c r="E796" s="75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</row>
    <row r="797" s="1" customFormat="1" ht="15.75" customHeight="1" spans="1:27">
      <c r="A797" s="79"/>
      <c r="B797" s="79"/>
      <c r="C797" s="79"/>
      <c r="D797" s="79"/>
      <c r="E797" s="75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</row>
    <row r="798" s="1" customFormat="1" ht="15.75" customHeight="1" spans="1:27">
      <c r="A798" s="79"/>
      <c r="B798" s="79"/>
      <c r="C798" s="79"/>
      <c r="D798" s="79"/>
      <c r="E798" s="75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</row>
    <row r="799" s="1" customFormat="1" ht="15.75" customHeight="1" spans="1:27">
      <c r="A799" s="79"/>
      <c r="B799" s="79"/>
      <c r="C799" s="79"/>
      <c r="D799" s="79"/>
      <c r="E799" s="75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</row>
    <row r="800" s="1" customFormat="1" ht="15.75" customHeight="1" spans="1:27">
      <c r="A800" s="79"/>
      <c r="B800" s="79"/>
      <c r="C800" s="79"/>
      <c r="D800" s="79"/>
      <c r="E800" s="75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</row>
    <row r="801" s="1" customFormat="1" ht="15.75" customHeight="1" spans="1:27">
      <c r="A801" s="79"/>
      <c r="B801" s="79"/>
      <c r="C801" s="79"/>
      <c r="D801" s="79"/>
      <c r="E801" s="75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</row>
    <row r="802" s="1" customFormat="1" ht="15.75" customHeight="1" spans="1:27">
      <c r="A802" s="79"/>
      <c r="B802" s="79"/>
      <c r="C802" s="79"/>
      <c r="D802" s="79"/>
      <c r="E802" s="75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</row>
    <row r="803" s="1" customFormat="1" ht="15.75" customHeight="1" spans="1:27">
      <c r="A803" s="79"/>
      <c r="B803" s="79"/>
      <c r="C803" s="79"/>
      <c r="D803" s="79"/>
      <c r="E803" s="75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</row>
    <row r="804" s="1" customFormat="1" ht="15.75" customHeight="1" spans="1:27">
      <c r="A804" s="79"/>
      <c r="B804" s="79"/>
      <c r="C804" s="79"/>
      <c r="D804" s="79"/>
      <c r="E804" s="75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</row>
    <row r="805" s="1" customFormat="1" ht="15.75" customHeight="1" spans="1:27">
      <c r="A805" s="79"/>
      <c r="B805" s="79"/>
      <c r="C805" s="79"/>
      <c r="D805" s="79"/>
      <c r="E805" s="75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</row>
    <row r="806" s="1" customFormat="1" ht="15.75" customHeight="1" spans="1:27">
      <c r="A806" s="79"/>
      <c r="B806" s="79"/>
      <c r="C806" s="79"/>
      <c r="D806" s="79"/>
      <c r="E806" s="75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</row>
    <row r="807" s="1" customFormat="1" ht="15.75" customHeight="1" spans="1:27">
      <c r="A807" s="79"/>
      <c r="B807" s="79"/>
      <c r="C807" s="79"/>
      <c r="D807" s="79"/>
      <c r="E807" s="75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</row>
    <row r="808" s="1" customFormat="1" ht="15.75" customHeight="1" spans="1:27">
      <c r="A808" s="79"/>
      <c r="B808" s="79"/>
      <c r="C808" s="79"/>
      <c r="D808" s="79"/>
      <c r="E808" s="75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</row>
    <row r="809" s="1" customFormat="1" ht="15.75" customHeight="1" spans="1:27">
      <c r="A809" s="79"/>
      <c r="B809" s="79"/>
      <c r="C809" s="79"/>
      <c r="D809" s="79"/>
      <c r="E809" s="75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</row>
    <row r="810" s="1" customFormat="1" ht="15.75" customHeight="1" spans="1:27">
      <c r="A810" s="79"/>
      <c r="B810" s="79"/>
      <c r="C810" s="79"/>
      <c r="D810" s="79"/>
      <c r="E810" s="75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</row>
    <row r="811" s="1" customFormat="1" ht="15.75" customHeight="1" spans="1:27">
      <c r="A811" s="79"/>
      <c r="B811" s="79"/>
      <c r="C811" s="79"/>
      <c r="D811" s="79"/>
      <c r="E811" s="75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</row>
    <row r="812" s="1" customFormat="1" ht="15.75" customHeight="1" spans="1:27">
      <c r="A812" s="79"/>
      <c r="B812" s="79"/>
      <c r="C812" s="79"/>
      <c r="D812" s="79"/>
      <c r="E812" s="75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</row>
    <row r="813" s="1" customFormat="1" ht="15.75" customHeight="1" spans="1:27">
      <c r="A813" s="79"/>
      <c r="B813" s="79"/>
      <c r="C813" s="79"/>
      <c r="D813" s="79"/>
      <c r="E813" s="75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</row>
    <row r="814" s="1" customFormat="1" ht="15.75" customHeight="1" spans="1:27">
      <c r="A814" s="79"/>
      <c r="B814" s="79"/>
      <c r="C814" s="79"/>
      <c r="D814" s="79"/>
      <c r="E814" s="75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</row>
    <row r="815" s="1" customFormat="1" ht="15.75" customHeight="1" spans="1:27">
      <c r="A815" s="79"/>
      <c r="B815" s="79"/>
      <c r="C815" s="79"/>
      <c r="D815" s="79"/>
      <c r="E815" s="75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</row>
    <row r="816" s="1" customFormat="1" ht="15.75" customHeight="1" spans="1:27">
      <c r="A816" s="79"/>
      <c r="B816" s="79"/>
      <c r="C816" s="79"/>
      <c r="D816" s="79"/>
      <c r="E816" s="75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</row>
    <row r="817" s="1" customFormat="1" ht="15.75" customHeight="1" spans="1:27">
      <c r="A817" s="79"/>
      <c r="B817" s="79"/>
      <c r="C817" s="79"/>
      <c r="D817" s="79"/>
      <c r="E817" s="75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</row>
    <row r="818" s="1" customFormat="1" ht="15.75" customHeight="1" spans="1:27">
      <c r="A818" s="79"/>
      <c r="B818" s="79"/>
      <c r="C818" s="79"/>
      <c r="D818" s="79"/>
      <c r="E818" s="75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</row>
    <row r="819" s="1" customFormat="1" ht="15.75" customHeight="1" spans="1:27">
      <c r="A819" s="79"/>
      <c r="B819" s="79"/>
      <c r="C819" s="79"/>
      <c r="D819" s="79"/>
      <c r="E819" s="75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</row>
    <row r="820" s="1" customFormat="1" ht="15.75" customHeight="1" spans="1:27">
      <c r="A820" s="79"/>
      <c r="B820" s="79"/>
      <c r="C820" s="79"/>
      <c r="D820" s="79"/>
      <c r="E820" s="75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</row>
    <row r="821" s="1" customFormat="1" ht="15.75" customHeight="1" spans="1:27">
      <c r="A821" s="79"/>
      <c r="B821" s="79"/>
      <c r="C821" s="79"/>
      <c r="D821" s="79"/>
      <c r="E821" s="75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</row>
    <row r="822" s="1" customFormat="1" ht="15.75" customHeight="1" spans="1:27">
      <c r="A822" s="79"/>
      <c r="B822" s="79"/>
      <c r="C822" s="79"/>
      <c r="D822" s="79"/>
      <c r="E822" s="75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</row>
    <row r="823" s="1" customFormat="1" ht="15.75" customHeight="1" spans="1:27">
      <c r="A823" s="79"/>
      <c r="B823" s="79"/>
      <c r="C823" s="79"/>
      <c r="D823" s="79"/>
      <c r="E823" s="75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</row>
    <row r="824" s="1" customFormat="1" ht="15.75" customHeight="1" spans="1:27">
      <c r="A824" s="79"/>
      <c r="B824" s="79"/>
      <c r="C824" s="79"/>
      <c r="D824" s="79"/>
      <c r="E824" s="75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</row>
    <row r="825" s="1" customFormat="1" ht="15.75" customHeight="1" spans="1:27">
      <c r="A825" s="79"/>
      <c r="B825" s="79"/>
      <c r="C825" s="79"/>
      <c r="D825" s="79"/>
      <c r="E825" s="75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</row>
    <row r="826" s="1" customFormat="1" ht="15.75" customHeight="1" spans="1:27">
      <c r="A826" s="79"/>
      <c r="B826" s="79"/>
      <c r="C826" s="79"/>
      <c r="D826" s="79"/>
      <c r="E826" s="75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</row>
    <row r="827" s="1" customFormat="1" ht="15.75" customHeight="1" spans="1:27">
      <c r="A827" s="79"/>
      <c r="B827" s="79"/>
      <c r="C827" s="79"/>
      <c r="D827" s="79"/>
      <c r="E827" s="75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</row>
    <row r="828" s="1" customFormat="1" ht="15.75" customHeight="1" spans="1:27">
      <c r="A828" s="79"/>
      <c r="B828" s="79"/>
      <c r="C828" s="79"/>
      <c r="D828" s="79"/>
      <c r="E828" s="75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</row>
    <row r="829" s="1" customFormat="1" ht="15.75" customHeight="1" spans="1:27">
      <c r="A829" s="79"/>
      <c r="B829" s="79"/>
      <c r="C829" s="79"/>
      <c r="D829" s="79"/>
      <c r="E829" s="75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</row>
    <row r="830" s="1" customFormat="1" ht="15.75" customHeight="1" spans="1:27">
      <c r="A830" s="79"/>
      <c r="B830" s="79"/>
      <c r="C830" s="79"/>
      <c r="D830" s="79"/>
      <c r="E830" s="75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</row>
    <row r="831" s="1" customFormat="1" ht="15.75" customHeight="1" spans="1:27">
      <c r="A831" s="79"/>
      <c r="B831" s="79"/>
      <c r="C831" s="79"/>
      <c r="D831" s="79"/>
      <c r="E831" s="75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</row>
    <row r="832" s="1" customFormat="1" ht="15.75" customHeight="1" spans="1:27">
      <c r="A832" s="79"/>
      <c r="B832" s="79"/>
      <c r="C832" s="79"/>
      <c r="D832" s="79"/>
      <c r="E832" s="75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</row>
    <row r="833" s="1" customFormat="1" ht="15.75" customHeight="1" spans="1:27">
      <c r="A833" s="79"/>
      <c r="B833" s="79"/>
      <c r="C833" s="79"/>
      <c r="D833" s="79"/>
      <c r="E833" s="75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</row>
    <row r="834" s="1" customFormat="1" ht="15.75" customHeight="1" spans="1:27">
      <c r="A834" s="79"/>
      <c r="B834" s="79"/>
      <c r="C834" s="79"/>
      <c r="D834" s="79"/>
      <c r="E834" s="75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</row>
    <row r="835" s="1" customFormat="1" ht="15.75" customHeight="1" spans="1:27">
      <c r="A835" s="79"/>
      <c r="B835" s="79"/>
      <c r="C835" s="79"/>
      <c r="D835" s="79"/>
      <c r="E835" s="75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</row>
    <row r="836" s="1" customFormat="1" ht="15.75" customHeight="1" spans="1:27">
      <c r="A836" s="79"/>
      <c r="B836" s="79"/>
      <c r="C836" s="79"/>
      <c r="D836" s="79"/>
      <c r="E836" s="75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</row>
    <row r="837" s="1" customFormat="1" ht="15.75" customHeight="1" spans="1:27">
      <c r="A837" s="79"/>
      <c r="B837" s="79"/>
      <c r="C837" s="79"/>
      <c r="D837" s="79"/>
      <c r="E837" s="75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</row>
    <row r="838" s="1" customFormat="1" ht="15.75" customHeight="1" spans="1:27">
      <c r="A838" s="79"/>
      <c r="B838" s="79"/>
      <c r="C838" s="79"/>
      <c r="D838" s="79"/>
      <c r="E838" s="75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</row>
    <row r="839" s="1" customFormat="1" ht="15.75" customHeight="1" spans="1:27">
      <c r="A839" s="79"/>
      <c r="B839" s="79"/>
      <c r="C839" s="79"/>
      <c r="D839" s="79"/>
      <c r="E839" s="75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</row>
    <row r="840" s="1" customFormat="1" ht="15.75" customHeight="1" spans="1:27">
      <c r="A840" s="79"/>
      <c r="B840" s="79"/>
      <c r="C840" s="79"/>
      <c r="D840" s="79"/>
      <c r="E840" s="75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</row>
    <row r="841" s="1" customFormat="1" ht="15.75" customHeight="1" spans="1:27">
      <c r="A841" s="79"/>
      <c r="B841" s="79"/>
      <c r="C841" s="79"/>
      <c r="D841" s="79"/>
      <c r="E841" s="75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</row>
    <row r="842" s="1" customFormat="1" ht="15.75" customHeight="1" spans="1:27">
      <c r="A842" s="79"/>
      <c r="B842" s="79"/>
      <c r="C842" s="79"/>
      <c r="D842" s="79"/>
      <c r="E842" s="75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</row>
    <row r="843" s="1" customFormat="1" ht="15.75" customHeight="1" spans="1:27">
      <c r="A843" s="79"/>
      <c r="B843" s="79"/>
      <c r="C843" s="79"/>
      <c r="D843" s="79"/>
      <c r="E843" s="75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</row>
    <row r="844" s="1" customFormat="1" ht="15.75" customHeight="1" spans="1:27">
      <c r="A844" s="79"/>
      <c r="B844" s="79"/>
      <c r="C844" s="79"/>
      <c r="D844" s="79"/>
      <c r="E844" s="75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</row>
    <row r="845" s="1" customFormat="1" ht="15.75" customHeight="1" spans="1:27">
      <c r="A845" s="79"/>
      <c r="B845" s="79"/>
      <c r="C845" s="79"/>
      <c r="D845" s="79"/>
      <c r="E845" s="75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</row>
    <row r="846" s="1" customFormat="1" ht="15.75" customHeight="1" spans="1:27">
      <c r="A846" s="79"/>
      <c r="B846" s="79"/>
      <c r="C846" s="79"/>
      <c r="D846" s="79"/>
      <c r="E846" s="75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</row>
    <row r="847" s="1" customFormat="1" ht="15.75" customHeight="1" spans="1:27">
      <c r="A847" s="79"/>
      <c r="B847" s="79"/>
      <c r="C847" s="79"/>
      <c r="D847" s="79"/>
      <c r="E847" s="75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</row>
    <row r="848" s="1" customFormat="1" ht="15.75" customHeight="1" spans="1:27">
      <c r="A848" s="79"/>
      <c r="B848" s="79"/>
      <c r="C848" s="79"/>
      <c r="D848" s="79"/>
      <c r="E848" s="75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</row>
    <row r="849" s="1" customFormat="1" ht="15.75" customHeight="1" spans="1:27">
      <c r="A849" s="79"/>
      <c r="B849" s="79"/>
      <c r="C849" s="79"/>
      <c r="D849" s="79"/>
      <c r="E849" s="75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</row>
    <row r="850" s="1" customFormat="1" ht="15.75" customHeight="1" spans="1:27">
      <c r="A850" s="79"/>
      <c r="B850" s="79"/>
      <c r="C850" s="79"/>
      <c r="D850" s="79"/>
      <c r="E850" s="75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</row>
    <row r="851" s="1" customFormat="1" ht="15.75" customHeight="1" spans="1:27">
      <c r="A851" s="79"/>
      <c r="B851" s="79"/>
      <c r="C851" s="79"/>
      <c r="D851" s="79"/>
      <c r="E851" s="75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</row>
    <row r="852" s="1" customFormat="1" ht="15.75" customHeight="1" spans="1:27">
      <c r="A852" s="79"/>
      <c r="B852" s="79"/>
      <c r="C852" s="79"/>
      <c r="D852" s="79"/>
      <c r="E852" s="75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</row>
    <row r="853" s="1" customFormat="1" ht="15.75" customHeight="1" spans="1:27">
      <c r="A853" s="79"/>
      <c r="B853" s="79"/>
      <c r="C853" s="79"/>
      <c r="D853" s="79"/>
      <c r="E853" s="75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</row>
    <row r="854" s="1" customFormat="1" ht="15.75" customHeight="1" spans="1:27">
      <c r="A854" s="79"/>
      <c r="B854" s="79"/>
      <c r="C854" s="79"/>
      <c r="D854" s="79"/>
      <c r="E854" s="75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</row>
    <row r="855" s="1" customFormat="1" ht="15.75" customHeight="1" spans="1:27">
      <c r="A855" s="79"/>
      <c r="B855" s="79"/>
      <c r="C855" s="79"/>
      <c r="D855" s="79"/>
      <c r="E855" s="75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</row>
    <row r="856" s="1" customFormat="1" ht="15.75" customHeight="1" spans="1:27">
      <c r="A856" s="79"/>
      <c r="B856" s="79"/>
      <c r="C856" s="79"/>
      <c r="D856" s="79"/>
      <c r="E856" s="75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</row>
    <row r="857" s="1" customFormat="1" ht="15.75" customHeight="1" spans="1:27">
      <c r="A857" s="79"/>
      <c r="B857" s="79"/>
      <c r="C857" s="79"/>
      <c r="D857" s="79"/>
      <c r="E857" s="75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</row>
    <row r="858" s="1" customFormat="1" ht="15.75" customHeight="1" spans="1:27">
      <c r="A858" s="79"/>
      <c r="B858" s="79"/>
      <c r="C858" s="79"/>
      <c r="D858" s="79"/>
      <c r="E858" s="75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</row>
    <row r="859" s="1" customFormat="1" ht="15.75" customHeight="1" spans="1:27">
      <c r="A859" s="79"/>
      <c r="B859" s="79"/>
      <c r="C859" s="79"/>
      <c r="D859" s="79"/>
      <c r="E859" s="75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</row>
    <row r="860" s="1" customFormat="1" ht="15.75" customHeight="1" spans="1:27">
      <c r="A860" s="79"/>
      <c r="B860" s="79"/>
      <c r="C860" s="79"/>
      <c r="D860" s="79"/>
      <c r="E860" s="75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</row>
    <row r="861" s="1" customFormat="1" ht="15.75" customHeight="1" spans="1:27">
      <c r="A861" s="79"/>
      <c r="B861" s="79"/>
      <c r="C861" s="79"/>
      <c r="D861" s="79"/>
      <c r="E861" s="75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</row>
    <row r="862" s="1" customFormat="1" ht="15.75" customHeight="1" spans="1:27">
      <c r="A862" s="79"/>
      <c r="B862" s="79"/>
      <c r="C862" s="79"/>
      <c r="D862" s="79"/>
      <c r="E862" s="75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</row>
    <row r="863" s="1" customFormat="1" ht="15.75" customHeight="1" spans="1:27">
      <c r="A863" s="79"/>
      <c r="B863" s="79"/>
      <c r="C863" s="79"/>
      <c r="D863" s="79"/>
      <c r="E863" s="75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</row>
    <row r="864" s="1" customFormat="1" ht="15.75" customHeight="1" spans="1:27">
      <c r="A864" s="79"/>
      <c r="B864" s="79"/>
      <c r="C864" s="79"/>
      <c r="D864" s="79"/>
      <c r="E864" s="75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</row>
    <row r="865" s="1" customFormat="1" ht="15.75" customHeight="1" spans="1:27">
      <c r="A865" s="79"/>
      <c r="B865" s="79"/>
      <c r="C865" s="79"/>
      <c r="D865" s="79"/>
      <c r="E865" s="75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</row>
    <row r="866" s="1" customFormat="1" ht="15.75" customHeight="1" spans="1:27">
      <c r="A866" s="79"/>
      <c r="B866" s="79"/>
      <c r="C866" s="79"/>
      <c r="D866" s="79"/>
      <c r="E866" s="75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</row>
    <row r="867" s="1" customFormat="1" ht="15.75" customHeight="1" spans="1:27">
      <c r="A867" s="79"/>
      <c r="B867" s="79"/>
      <c r="C867" s="79"/>
      <c r="D867" s="79"/>
      <c r="E867" s="75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</row>
    <row r="868" s="1" customFormat="1" ht="15.75" customHeight="1" spans="1:27">
      <c r="A868" s="79"/>
      <c r="B868" s="79"/>
      <c r="C868" s="79"/>
      <c r="D868" s="79"/>
      <c r="E868" s="75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</row>
    <row r="869" s="1" customFormat="1" ht="15.75" customHeight="1" spans="1:27">
      <c r="A869" s="79"/>
      <c r="B869" s="79"/>
      <c r="C869" s="79"/>
      <c r="D869" s="79"/>
      <c r="E869" s="75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</row>
    <row r="870" s="1" customFormat="1" ht="15.75" customHeight="1" spans="1:27">
      <c r="A870" s="79"/>
      <c r="B870" s="79"/>
      <c r="C870" s="79"/>
      <c r="D870" s="79"/>
      <c r="E870" s="75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</row>
    <row r="871" s="1" customFormat="1" ht="15.75" customHeight="1" spans="1:27">
      <c r="A871" s="79"/>
      <c r="B871" s="79"/>
      <c r="C871" s="79"/>
      <c r="D871" s="79"/>
      <c r="E871" s="75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</row>
    <row r="872" s="1" customFormat="1" ht="15.75" customHeight="1" spans="1:27">
      <c r="A872" s="79"/>
      <c r="B872" s="79"/>
      <c r="C872" s="79"/>
      <c r="D872" s="79"/>
      <c r="E872" s="75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</row>
    <row r="873" s="1" customFormat="1" ht="15.75" customHeight="1" spans="1:27">
      <c r="A873" s="79"/>
      <c r="B873" s="79"/>
      <c r="C873" s="79"/>
      <c r="D873" s="79"/>
      <c r="E873" s="75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</row>
    <row r="874" s="1" customFormat="1" ht="15.75" customHeight="1" spans="1:27">
      <c r="A874" s="79"/>
      <c r="B874" s="79"/>
      <c r="C874" s="79"/>
      <c r="D874" s="79"/>
      <c r="E874" s="75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</row>
    <row r="875" s="1" customFormat="1" ht="15.75" customHeight="1" spans="1:27">
      <c r="A875" s="79"/>
      <c r="B875" s="79"/>
      <c r="C875" s="79"/>
      <c r="D875" s="79"/>
      <c r="E875" s="75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</row>
    <row r="876" s="1" customFormat="1" ht="15.75" customHeight="1" spans="1:27">
      <c r="A876" s="79"/>
      <c r="B876" s="79"/>
      <c r="C876" s="79"/>
      <c r="D876" s="79"/>
      <c r="E876" s="75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</row>
    <row r="877" s="1" customFormat="1" ht="15.75" customHeight="1" spans="1:27">
      <c r="A877" s="79"/>
      <c r="B877" s="79"/>
      <c r="C877" s="79"/>
      <c r="D877" s="79"/>
      <c r="E877" s="75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</row>
    <row r="878" s="1" customFormat="1" ht="15.75" customHeight="1" spans="1:27">
      <c r="A878" s="79"/>
      <c r="B878" s="79"/>
      <c r="C878" s="79"/>
      <c r="D878" s="79"/>
      <c r="E878" s="75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</row>
    <row r="879" s="1" customFormat="1" ht="15.75" customHeight="1" spans="1:27">
      <c r="A879" s="79"/>
      <c r="B879" s="79"/>
      <c r="C879" s="79"/>
      <c r="D879" s="79"/>
      <c r="E879" s="75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</row>
    <row r="880" s="1" customFormat="1" ht="15.75" customHeight="1" spans="1:27">
      <c r="A880" s="79"/>
      <c r="B880" s="79"/>
      <c r="C880" s="79"/>
      <c r="D880" s="79"/>
      <c r="E880" s="75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</row>
    <row r="881" s="1" customFormat="1" ht="15.75" customHeight="1" spans="1:27">
      <c r="A881" s="79"/>
      <c r="B881" s="79"/>
      <c r="C881" s="79"/>
      <c r="D881" s="79"/>
      <c r="E881" s="75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</row>
    <row r="882" s="1" customFormat="1" ht="15.75" customHeight="1" spans="1:27">
      <c r="A882" s="79"/>
      <c r="B882" s="79"/>
      <c r="C882" s="79"/>
      <c r="D882" s="79"/>
      <c r="E882" s="75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</row>
    <row r="883" s="1" customFormat="1" ht="15.75" customHeight="1" spans="1:27">
      <c r="A883" s="79"/>
      <c r="B883" s="79"/>
      <c r="C883" s="79"/>
      <c r="D883" s="79"/>
      <c r="E883" s="75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</row>
    <row r="884" s="1" customFormat="1" ht="15.75" customHeight="1" spans="1:27">
      <c r="A884" s="79"/>
      <c r="B884" s="79"/>
      <c r="C884" s="79"/>
      <c r="D884" s="79"/>
      <c r="E884" s="75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</row>
    <row r="885" s="1" customFormat="1" ht="15.75" customHeight="1" spans="1:27">
      <c r="A885" s="79"/>
      <c r="B885" s="79"/>
      <c r="C885" s="79"/>
      <c r="D885" s="79"/>
      <c r="E885" s="75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</row>
    <row r="886" s="1" customFormat="1" ht="15.75" customHeight="1" spans="1:27">
      <c r="A886" s="79"/>
      <c r="B886" s="79"/>
      <c r="C886" s="79"/>
      <c r="D886" s="79"/>
      <c r="E886" s="75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</row>
    <row r="887" s="1" customFormat="1" ht="15.75" customHeight="1" spans="1:27">
      <c r="A887" s="79"/>
      <c r="B887" s="79"/>
      <c r="C887" s="79"/>
      <c r="D887" s="79"/>
      <c r="E887" s="75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</row>
    <row r="888" s="1" customFormat="1" ht="15.75" customHeight="1" spans="1:27">
      <c r="A888" s="79"/>
      <c r="B888" s="79"/>
      <c r="C888" s="79"/>
      <c r="D888" s="79"/>
      <c r="E888" s="75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</row>
    <row r="889" s="1" customFormat="1" ht="15.75" customHeight="1" spans="1:27">
      <c r="A889" s="79"/>
      <c r="B889" s="79"/>
      <c r="C889" s="79"/>
      <c r="D889" s="79"/>
      <c r="E889" s="75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</row>
    <row r="890" s="1" customFormat="1" ht="15.75" customHeight="1" spans="1:27">
      <c r="A890" s="79"/>
      <c r="B890" s="79"/>
      <c r="C890" s="79"/>
      <c r="D890" s="79"/>
      <c r="E890" s="75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</row>
    <row r="891" s="1" customFormat="1" ht="15.75" customHeight="1" spans="1:27">
      <c r="A891" s="79"/>
      <c r="B891" s="79"/>
      <c r="C891" s="79"/>
      <c r="D891" s="79"/>
      <c r="E891" s="75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</row>
    <row r="892" s="1" customFormat="1" ht="15.75" customHeight="1" spans="1:27">
      <c r="A892" s="79"/>
      <c r="B892" s="79"/>
      <c r="C892" s="79"/>
      <c r="D892" s="79"/>
      <c r="E892" s="75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</row>
    <row r="893" s="1" customFormat="1" ht="15.75" customHeight="1" spans="1:27">
      <c r="A893" s="79"/>
      <c r="B893" s="79"/>
      <c r="C893" s="79"/>
      <c r="D893" s="79"/>
      <c r="E893" s="75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</row>
    <row r="894" s="1" customFormat="1" ht="15.75" customHeight="1" spans="1:27">
      <c r="A894" s="79"/>
      <c r="B894" s="79"/>
      <c r="C894" s="79"/>
      <c r="D894" s="79"/>
      <c r="E894" s="75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</row>
    <row r="895" s="1" customFormat="1" ht="15.75" customHeight="1" spans="1:27">
      <c r="A895" s="79"/>
      <c r="B895" s="79"/>
      <c r="C895" s="79"/>
      <c r="D895" s="79"/>
      <c r="E895" s="75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</row>
    <row r="896" s="1" customFormat="1" ht="15.75" customHeight="1" spans="1:27">
      <c r="A896" s="79"/>
      <c r="B896" s="79"/>
      <c r="C896" s="79"/>
      <c r="D896" s="79"/>
      <c r="E896" s="75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</row>
    <row r="897" s="1" customFormat="1" ht="15.75" customHeight="1" spans="11:27"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</row>
    <row r="898" s="1" customFormat="1" ht="15.75" customHeight="1" spans="11:27"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</row>
    <row r="899" s="1" customFormat="1" ht="15.75" customHeight="1" spans="11:27"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</row>
    <row r="900" s="1" customFormat="1" ht="15.75" customHeight="1" spans="11:27"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</row>
    <row r="901" s="1" customFormat="1" ht="15.75" customHeight="1" spans="11:27"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</row>
    <row r="902" s="1" customFormat="1" ht="15.75" customHeight="1" spans="11:27"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</row>
    <row r="903" s="1" customFormat="1" ht="15.75" customHeight="1" spans="11:27"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</row>
    <row r="904" s="1" customFormat="1" ht="15.75" customHeight="1" spans="11:27"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</row>
    <row r="905" s="1" customFormat="1" ht="15.75" customHeight="1" spans="11:27"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</row>
    <row r="906" s="1" customFormat="1" ht="15.75" customHeight="1" spans="11:27"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</row>
    <row r="907" s="1" customFormat="1" ht="15.75" customHeight="1" spans="11:27"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</row>
    <row r="908" s="1" customFormat="1" ht="15.75" customHeight="1" spans="11:27"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</row>
    <row r="909" s="1" customFormat="1" ht="15.75" customHeight="1" spans="11:27"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</row>
    <row r="910" s="1" customFormat="1" ht="15.75" customHeight="1" spans="11:27"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</row>
    <row r="911" s="1" customFormat="1" ht="15.75" customHeight="1" spans="11:27"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</row>
    <row r="912" s="1" customFormat="1" ht="15.75" customHeight="1" spans="11:27"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</row>
    <row r="913" s="1" customFormat="1" ht="15.75" customHeight="1" spans="11:27"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</row>
    <row r="914" s="1" customFormat="1" ht="15.75" customHeight="1" spans="11:27"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</row>
    <row r="915" s="1" customFormat="1" ht="15.75" customHeight="1" spans="11:27"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</row>
    <row r="916" s="1" customFormat="1" ht="15.75" customHeight="1" spans="11:27"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</row>
    <row r="917" s="1" customFormat="1" ht="15.75" customHeight="1" spans="11:27"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</row>
    <row r="918" s="1" customFormat="1" ht="15.75" customHeight="1" spans="11:27"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</row>
    <row r="919" s="1" customFormat="1" ht="15.75" customHeight="1" spans="11:27"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</row>
    <row r="920" s="1" customFormat="1" ht="15.75" customHeight="1" spans="11:27"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</row>
    <row r="921" s="1" customFormat="1" ht="15.75" customHeight="1" spans="11:27"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</row>
    <row r="922" s="1" customFormat="1" ht="15.75" customHeight="1" spans="11:27"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</row>
    <row r="923" s="1" customFormat="1" ht="15.75" customHeight="1" spans="11:27"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</row>
    <row r="924" s="1" customFormat="1" ht="15.75" customHeight="1" spans="11:27"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</row>
    <row r="925" s="1" customFormat="1" ht="15.75" customHeight="1" spans="11:27"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</row>
    <row r="926" s="1" customFormat="1" ht="15.75" customHeight="1" spans="11:27"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</row>
    <row r="927" s="1" customFormat="1" ht="15.75" customHeight="1" spans="11:27"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</row>
    <row r="928" s="1" customFormat="1" ht="15.75" customHeight="1" spans="11:27"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</row>
    <row r="929" s="1" customFormat="1" ht="15.75" customHeight="1" spans="11:27"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</row>
    <row r="930" s="1" customFormat="1" ht="15.75" customHeight="1" spans="11:27"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</row>
    <row r="931" s="1" customFormat="1" ht="15.75" customHeight="1" spans="11:27"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</row>
    <row r="932" s="1" customFormat="1" ht="15.75" customHeight="1" spans="11:27"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</row>
    <row r="933" s="1" customFormat="1" ht="15.75" customHeight="1" spans="11:27"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</row>
    <row r="934" s="1" customFormat="1" ht="15.75" customHeight="1" spans="11:27"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</row>
    <row r="935" s="1" customFormat="1" ht="15.75" customHeight="1" spans="11:27"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</row>
    <row r="936" s="1" customFormat="1" ht="15.75" customHeight="1" spans="11:27"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</row>
    <row r="937" s="1" customFormat="1" ht="15.75" customHeight="1" spans="11:27"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</row>
    <row r="938" s="1" customFormat="1" ht="15.75" customHeight="1" spans="11:27"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</row>
    <row r="939" s="1" customFormat="1" ht="15.75" customHeight="1" spans="11:27"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</row>
    <row r="940" s="1" customFormat="1" ht="15.75" customHeight="1" spans="11:27"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</row>
    <row r="941" s="1" customFormat="1" ht="15.75" customHeight="1" spans="11:27"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</row>
    <row r="942" s="1" customFormat="1" ht="15.75" customHeight="1" spans="11:27"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</row>
    <row r="943" s="1" customFormat="1" ht="15.75" customHeight="1" spans="11:27"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</row>
    <row r="944" s="1" customFormat="1" ht="15.75" customHeight="1" spans="11:27"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</row>
    <row r="945" s="1" customFormat="1" ht="15.75" customHeight="1" spans="11:27"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</row>
    <row r="946" s="1" customFormat="1" ht="15.75" customHeight="1" spans="11:27"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</row>
    <row r="947" s="1" customFormat="1" ht="15.75" customHeight="1" spans="11:27"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</row>
    <row r="948" s="1" customFormat="1" ht="15.75" customHeight="1" spans="11:27"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</row>
    <row r="949" s="1" customFormat="1" ht="15.75" customHeight="1" spans="11:27"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</row>
    <row r="950" s="1" customFormat="1" ht="15.75" customHeight="1" spans="11:27"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</row>
    <row r="951" s="1" customFormat="1" ht="15.75" customHeight="1" spans="11:27"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</row>
    <row r="952" s="1" customFormat="1" ht="15.75" customHeight="1" spans="11:27"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</row>
    <row r="953" s="1" customFormat="1" ht="15.75" customHeight="1" spans="11:27"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</row>
    <row r="954" s="1" customFormat="1" ht="15.75" customHeight="1" spans="11:27"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</row>
    <row r="955" s="1" customFormat="1" ht="15.75" customHeight="1" spans="11:27"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</row>
    <row r="956" s="1" customFormat="1" ht="15.75" customHeight="1" spans="11:27"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</row>
    <row r="957" s="1" customFormat="1" ht="15.75" customHeight="1" spans="11:27"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</row>
    <row r="958" s="1" customFormat="1" ht="15.75" customHeight="1" spans="11:27"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</row>
    <row r="959" s="1" customFormat="1" ht="15.75" customHeight="1" spans="11:27"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</row>
    <row r="960" s="1" customFormat="1" ht="15.75" customHeight="1" spans="11:27"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</row>
    <row r="961" s="1" customFormat="1" ht="15.75" customHeight="1" spans="11:27"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</row>
    <row r="962" s="1" customFormat="1" ht="15.75" customHeight="1" spans="11:27"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</row>
    <row r="963" s="1" customFormat="1" ht="15.75" customHeight="1" spans="11:27"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</row>
    <row r="964" s="1" customFormat="1" ht="15.75" customHeight="1" spans="11:27"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</row>
    <row r="965" s="1" customFormat="1" ht="15.75" customHeight="1" spans="11:27"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</row>
    <row r="966" s="1" customFormat="1" ht="15.75" customHeight="1" spans="11:27"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</row>
    <row r="967" s="1" customFormat="1" ht="15.75" customHeight="1" spans="11:27"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</row>
    <row r="968" s="1" customFormat="1" ht="15.75" customHeight="1" spans="11:27"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</row>
    <row r="969" s="1" customFormat="1" ht="15.75" customHeight="1" spans="11:27"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</row>
    <row r="970" s="1" customFormat="1" ht="15.75" customHeight="1" spans="11:27"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</row>
    <row r="971" s="1" customFormat="1" ht="15.75" customHeight="1" spans="11:27"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</row>
    <row r="972" s="1" customFormat="1" ht="15.75" customHeight="1" spans="11:27"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</row>
    <row r="973" s="1" customFormat="1" ht="15.75" customHeight="1" spans="11:27"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</row>
    <row r="974" s="1" customFormat="1" ht="15.75" customHeight="1" spans="11:27"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</row>
    <row r="975" s="1" customFormat="1" ht="15.75" customHeight="1" spans="11:27"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</row>
    <row r="976" s="1" customFormat="1" ht="15.75" customHeight="1" spans="11:27"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</row>
    <row r="977" s="1" customFormat="1" ht="15.75" customHeight="1" spans="11:27"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</row>
    <row r="978" s="1" customFormat="1" ht="15.75" customHeight="1" spans="11:27"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</row>
    <row r="979" s="1" customFormat="1" ht="15.75" customHeight="1" spans="11:27"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</row>
    <row r="980" s="1" customFormat="1" ht="15.75" customHeight="1" spans="11:27"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</row>
    <row r="981" s="1" customFormat="1" ht="15.75" customHeight="1" spans="11:27"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</row>
    <row r="982" s="1" customFormat="1" ht="15.75" customHeight="1" spans="11:27"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</row>
    <row r="983" s="1" customFormat="1" ht="15.75" customHeight="1" spans="11:27"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</row>
    <row r="984" s="1" customFormat="1" ht="15.75" customHeight="1" spans="11:27"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</row>
    <row r="985" s="1" customFormat="1" ht="15.75" customHeight="1" spans="11:27"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</row>
    <row r="986" s="1" customFormat="1" ht="15.75" customHeight="1" spans="11:27"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</row>
    <row r="987" s="1" customFormat="1" ht="15.75" customHeight="1" spans="11:27"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</row>
    <row r="988" s="1" customFormat="1" ht="15.75" customHeight="1" spans="11:27"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</row>
    <row r="989" s="1" customFormat="1" ht="15.75" customHeight="1" spans="11:27"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</row>
    <row r="990" s="1" customFormat="1" ht="15.75" customHeight="1" spans="11:27"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</row>
    <row r="991" s="1" customFormat="1" ht="15.75" customHeight="1" spans="11:27"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</row>
    <row r="992" s="1" customFormat="1" ht="15.75" customHeight="1" spans="11:27"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</row>
    <row r="993" s="1" customFormat="1" ht="15.75" customHeight="1" spans="11:27"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</row>
    <row r="994" s="1" customFormat="1" ht="15.75" customHeight="1" spans="11:27"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</row>
    <row r="995" s="1" customFormat="1" ht="15.75" customHeight="1" spans="11:27"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</row>
    <row r="996" s="1" customFormat="1" ht="15.75" customHeight="1" spans="11:27"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</row>
    <row r="997" s="1" customFormat="1" ht="15.75" customHeight="1" spans="11:27"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</row>
    <row r="998" s="1" customFormat="1" ht="15.75" customHeight="1" spans="11:27"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</row>
    <row r="999" s="1" customFormat="1" ht="15.75" customHeight="1" spans="11:27"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</row>
    <row r="1000" s="1" customFormat="1" ht="15.75" customHeight="1" spans="11:27"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</row>
    <row r="1001" s="1" customFormat="1" ht="15.75" customHeight="1" spans="11:27"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  <c r="AA1001" s="79"/>
    </row>
    <row r="1002" s="1" customFormat="1" ht="15.75" customHeight="1" spans="11:27"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  <c r="AA1002" s="79"/>
    </row>
    <row r="1003" s="1" customFormat="1" ht="15.75" customHeight="1" spans="11:27"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  <c r="AA1003" s="79"/>
    </row>
    <row r="1004" s="1" customFormat="1" ht="15.75" customHeight="1" spans="11:27"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  <c r="AA1004" s="79"/>
    </row>
    <row r="1005" s="1" customFormat="1" ht="15.75" customHeight="1" spans="11:27"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  <c r="AA1005" s="79"/>
    </row>
    <row r="1006" s="1" customFormat="1" ht="15.75" customHeight="1" spans="11:27"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  <c r="AA1006" s="79"/>
    </row>
    <row r="1007" s="1" customFormat="1" ht="15.75" customHeight="1" spans="11:27"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  <c r="AA1007" s="79"/>
    </row>
    <row r="1008" s="1" customFormat="1" ht="15.75" customHeight="1" spans="11:27"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  <c r="AA1008" s="79"/>
    </row>
    <row r="1009" s="1" customFormat="1" ht="15.75" customHeight="1" spans="11:27"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  <c r="Y1009" s="79"/>
      <c r="Z1009" s="79"/>
      <c r="AA1009" s="79"/>
    </row>
    <row r="1010" s="1" customFormat="1" ht="15.75" customHeight="1" spans="11:27"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  <c r="Y1010" s="79"/>
      <c r="Z1010" s="79"/>
      <c r="AA1010" s="79"/>
    </row>
    <row r="1011" s="1" customFormat="1" ht="15.75" customHeight="1" spans="11:27"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  <c r="Y1011" s="79"/>
      <c r="Z1011" s="79"/>
      <c r="AA1011" s="79"/>
    </row>
    <row r="1012" s="1" customFormat="1" ht="15.75" customHeight="1" spans="11:27"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  <c r="Y1012" s="79"/>
      <c r="Z1012" s="79"/>
      <c r="AA1012" s="79"/>
    </row>
    <row r="1013" s="1" customFormat="1" ht="15.75" customHeight="1" spans="11:27"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  <c r="Y1013" s="79"/>
      <c r="Z1013" s="79"/>
      <c r="AA1013" s="79"/>
    </row>
    <row r="1014" s="1" customFormat="1" ht="15.75" customHeight="1" spans="11:27"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  <c r="AA1014" s="79"/>
    </row>
    <row r="1015" s="1" customFormat="1" ht="15.75" customHeight="1" spans="11:27"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  <c r="AA1015" s="79"/>
    </row>
    <row r="1016" s="1" customFormat="1" ht="15.75" customHeight="1" spans="11:27"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  <c r="Y1016" s="79"/>
      <c r="Z1016" s="79"/>
      <c r="AA1016" s="79"/>
    </row>
    <row r="1017" s="1" customFormat="1" ht="15.75" customHeight="1" spans="11:27"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  <c r="Y1017" s="79"/>
      <c r="Z1017" s="79"/>
      <c r="AA1017" s="79"/>
    </row>
    <row r="1018" s="1" customFormat="1" ht="15.75" customHeight="1" spans="11:27"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</row>
    <row r="1019" s="1" customFormat="1" ht="15.75" customHeight="1" spans="11:27"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  <c r="Y1019" s="79"/>
      <c r="Z1019" s="79"/>
      <c r="AA1019" s="79"/>
    </row>
    <row r="1020" s="1" customFormat="1" ht="15.75" customHeight="1" spans="11:27"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  <c r="Y1020" s="79"/>
      <c r="Z1020" s="79"/>
      <c r="AA1020" s="79"/>
    </row>
    <row r="1021" s="1" customFormat="1" ht="15.75" customHeight="1" spans="11:27"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  <c r="Y1021" s="79"/>
      <c r="Z1021" s="79"/>
      <c r="AA1021" s="79"/>
    </row>
    <row r="1022" s="1" customFormat="1" ht="15.75" customHeight="1" spans="11:27"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  <c r="Y1022" s="79"/>
      <c r="Z1022" s="79"/>
      <c r="AA1022" s="79"/>
    </row>
    <row r="1023" s="1" customFormat="1" ht="15.75" customHeight="1" spans="11:27"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  <c r="Y1023" s="79"/>
      <c r="Z1023" s="79"/>
      <c r="AA1023" s="79"/>
    </row>
    <row r="1024" s="1" customFormat="1" ht="15.75" customHeight="1" spans="11:27"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  <c r="Y1024" s="79"/>
      <c r="Z1024" s="79"/>
      <c r="AA1024" s="79"/>
    </row>
    <row r="1025" s="1" customFormat="1" ht="15.75" customHeight="1" spans="11:27"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  <c r="Y1025" s="79"/>
      <c r="Z1025" s="79"/>
      <c r="AA1025" s="79"/>
    </row>
    <row r="1026" s="1" customFormat="1" ht="15.75" customHeight="1" spans="11:27"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  <c r="Y1026" s="79"/>
      <c r="Z1026" s="79"/>
      <c r="AA1026" s="79"/>
    </row>
    <row r="1027" s="1" customFormat="1" ht="15.75" customHeight="1" spans="11:27"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  <c r="Y1027" s="79"/>
      <c r="Z1027" s="79"/>
      <c r="AA1027" s="79"/>
    </row>
    <row r="1028" s="1" customFormat="1" ht="15.75" customHeight="1" spans="11:27">
      <c r="K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  <c r="Z1028" s="79"/>
      <c r="AA1028" s="79"/>
    </row>
    <row r="1029" s="1" customFormat="1" ht="15.75" customHeight="1" spans="11:27">
      <c r="K1029" s="79"/>
      <c r="Q1029" s="79"/>
      <c r="R1029" s="79"/>
      <c r="S1029" s="79"/>
      <c r="T1029" s="79"/>
      <c r="U1029" s="79"/>
      <c r="V1029" s="79"/>
      <c r="W1029" s="79"/>
      <c r="X1029" s="79"/>
      <c r="Y1029" s="79"/>
      <c r="Z1029" s="79"/>
      <c r="AA1029" s="79"/>
    </row>
    <row r="1030" s="1" customFormat="1" ht="15.75" customHeight="1" spans="11:27">
      <c r="K1030" s="79"/>
      <c r="Q1030" s="79"/>
      <c r="R1030" s="79"/>
      <c r="S1030" s="79"/>
      <c r="T1030" s="79"/>
      <c r="U1030" s="79"/>
      <c r="V1030" s="79"/>
      <c r="W1030" s="79"/>
      <c r="X1030" s="79"/>
      <c r="Y1030" s="79"/>
      <c r="Z1030" s="79"/>
      <c r="AA1030" s="79"/>
    </row>
    <row r="1031" s="1" customFormat="1" ht="15.75" customHeight="1" spans="11:27">
      <c r="K1031" s="79"/>
      <c r="Q1031" s="79"/>
      <c r="R1031" s="79"/>
      <c r="S1031" s="79"/>
      <c r="T1031" s="79"/>
      <c r="U1031" s="79"/>
      <c r="V1031" s="79"/>
      <c r="W1031" s="79"/>
      <c r="X1031" s="79"/>
      <c r="Y1031" s="79"/>
      <c r="Z1031" s="79"/>
      <c r="AA1031" s="79"/>
    </row>
    <row r="1032" s="1" customFormat="1" ht="15.75" customHeight="1" spans="11:27">
      <c r="K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  <c r="AA1032" s="79"/>
    </row>
    <row r="1033" s="1" customFormat="1" ht="15.75" customHeight="1" spans="11:27">
      <c r="K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  <c r="AA1033" s="79"/>
    </row>
    <row r="1034" s="1" customFormat="1" ht="15.75" customHeight="1" spans="17:27"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  <c r="AA1034" s="79"/>
    </row>
  </sheetData>
  <mergeCells count="34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F7:F8"/>
    <mergeCell ref="G7:G8"/>
    <mergeCell ref="H7:H8"/>
    <mergeCell ref="I7:I8"/>
    <mergeCell ref="J7:J8"/>
    <mergeCell ref="G2:J6"/>
    <mergeCell ref="A7:D8"/>
  </mergeCells>
  <conditionalFormatting sqref="G12">
    <cfRule type="notContainsBlanks" dxfId="0" priority="1">
      <formula>LEN(TRIM(G12))&gt;0</formula>
    </cfRule>
  </conditionalFormatting>
  <conditionalFormatting sqref="N84:N87">
    <cfRule type="notContainsBlanks" dxfId="0" priority="3">
      <formula>LEN(TRIM(N84))&gt;0</formula>
    </cfRule>
  </conditionalFormatting>
  <conditionalFormatting sqref="R91:R94">
    <cfRule type="notContainsBlanks" dxfId="0" priority="4">
      <formula>LEN(TRIM(R91))&gt;0</formula>
    </cfRule>
  </conditionalFormatting>
  <conditionalFormatting sqref="N29:N68 F18:G23 M9:M27 R28:R75 G15:G17 F9:F12 J21:J23 F14:G14">
    <cfRule type="notContainsBlanks" dxfId="0" priority="2">
      <formula>LEN(TRIM(F9))&gt;0</formula>
    </cfRule>
  </conditionalFormatting>
  <pageMargins left="0.7" right="0.7" top="0.75" bottom="0.75" header="0.3" footer="0.3"/>
  <pageSetup paperSize="9" scale="8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2024-12-26T01:35:12Z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C2AE55687342461F8BE56C26176DFACE_12</vt:lpwstr>
  </property>
</Properties>
</file>