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5" r:id="rId2"/>
    <sheet name="1X-3X" sheetId="6" r:id="rId3"/>
    <sheet name="1X-3X (cm)" sheetId="7" r:id="rId4"/>
  </sheets>
  <externalReferences>
    <externalReference r:id="rId5"/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<sst xmlns="http://schemas.openxmlformats.org/spreadsheetml/2006/main" count="242" uniqueCount="75">
  <si>
    <t>GRADED SPEC- CURVE</t>
  </si>
  <si>
    <t>STYLE #:</t>
  </si>
  <si>
    <t>BG7291</t>
  </si>
  <si>
    <t>STYLE NAME:</t>
  </si>
  <si>
    <t>THERESA DRESS</t>
  </si>
  <si>
    <t>LEAD DESIGNER:</t>
  </si>
  <si>
    <t>SARAH PUNTER</t>
  </si>
  <si>
    <t>REFERENCE BLOCK:</t>
  </si>
  <si>
    <t xml:space="preserve">NEW ORIGINAL SAMPLE </t>
  </si>
  <si>
    <t>DATE CREATED:</t>
  </si>
  <si>
    <t>TP COMPLETED BY:</t>
  </si>
  <si>
    <t>SOPHIA S</t>
  </si>
  <si>
    <t>SEASON:</t>
  </si>
  <si>
    <t>FALL 25</t>
  </si>
  <si>
    <t>TECH DESIGNER:</t>
  </si>
  <si>
    <t>HANNAH SCHNABEL</t>
  </si>
  <si>
    <t>SIZE RANGE:</t>
  </si>
  <si>
    <t>XXS-3XL</t>
  </si>
  <si>
    <t>COLORWAY:</t>
  </si>
  <si>
    <t>ANY AVAILABLE</t>
  </si>
  <si>
    <t>REF PATTERN SENT:</t>
  </si>
  <si>
    <t>NO</t>
  </si>
  <si>
    <t>SAMPLE SIZE:</t>
  </si>
  <si>
    <t>SM/1X</t>
  </si>
  <si>
    <t>FABRIC:</t>
  </si>
  <si>
    <t>MATTE SATIN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</si>
  <si>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</si>
  <si>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</si>
  <si>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</si>
  <si>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</si>
  <si>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</si>
  <si>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</si>
  <si>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</si>
  <si>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</si>
  <si>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</si>
  <si>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COMMENTS</t>
  </si>
  <si>
    <t>上身长-肩带连接点到腰</t>
  </si>
  <si>
    <t>上身侧缝长</t>
  </si>
  <si>
    <t>上身后中长</t>
  </si>
  <si>
    <t>前中裙长</t>
  </si>
  <si>
    <t>后中裙长</t>
  </si>
  <si>
    <t>肩带连接点距离</t>
  </si>
  <si>
    <t>前领深</t>
  </si>
  <si>
    <t>前袖笼长</t>
  </si>
  <si>
    <t>后袖笼长</t>
  </si>
  <si>
    <t>后片（后中线至肩带连接处）</t>
  </si>
  <si>
    <t>胸围- -腋下1"处</t>
  </si>
  <si>
    <r>
      <rPr>
        <sz val="14"/>
        <color theme="1"/>
        <rFont val="宋体"/>
        <charset val="134"/>
      </rPr>
      <t>下胸围腋下</t>
    </r>
    <r>
      <rPr>
        <sz val="14"/>
        <color theme="1"/>
        <rFont val="Calibri"/>
        <charset val="134"/>
      </rPr>
      <t xml:space="preserve"> 3.5" </t>
    </r>
    <r>
      <rPr>
        <sz val="14"/>
        <color theme="1"/>
        <rFont val="宋体"/>
        <charset val="134"/>
      </rPr>
      <t>处</t>
    </r>
  </si>
  <si>
    <t>腰围</t>
  </si>
  <si>
    <r>
      <rPr>
        <sz val="14"/>
        <color theme="1"/>
        <rFont val="宋体"/>
        <charset val="134"/>
      </rPr>
      <t>下臀围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 1/2‘’</t>
    </r>
  </si>
  <si>
    <r>
      <rPr>
        <sz val="14"/>
        <color rgb="FF000000"/>
        <rFont val="宋体"/>
        <charset val="134"/>
      </rPr>
      <t>臀围（里布）</t>
    </r>
    <r>
      <rPr>
        <sz val="14"/>
        <color rgb="FF000000"/>
        <rFont val="Calibri"/>
        <charset val="134"/>
      </rPr>
      <t xml:space="preserve"> - </t>
    </r>
    <r>
      <rPr>
        <sz val="14"/>
        <color rgb="FF000000"/>
        <rFont val="宋体"/>
        <charset val="134"/>
      </rPr>
      <t>腰缝下</t>
    </r>
    <r>
      <rPr>
        <sz val="14"/>
        <color rgb="FF000000"/>
        <rFont val="Calibri"/>
        <charset val="134"/>
      </rPr>
      <t xml:space="preserve"> 8.5 </t>
    </r>
    <r>
      <rPr>
        <sz val="14"/>
        <color rgb="FF000000"/>
        <rFont val="宋体"/>
        <charset val="134"/>
      </rPr>
      <t>"处</t>
    </r>
  </si>
  <si>
    <t>面布摆围（沿边缘测量，开衩边缘对齐，折叠至开衩边缘）</t>
  </si>
  <si>
    <t>里布摆围（沿边缘测量，开衩边缘对齐，折叠至开衩边缘）</t>
  </si>
  <si>
    <t>肩带长（全长）</t>
  </si>
  <si>
    <t>肩带调节量</t>
  </si>
  <si>
    <t>公主缝长</t>
  </si>
  <si>
    <t>开叉长</t>
  </si>
  <si>
    <t>拉链长</t>
  </si>
  <si>
    <t>底边高</t>
  </si>
  <si>
    <t xml:space="preserve"> 1/8</t>
  </si>
  <si>
    <t>里布比面布短</t>
  </si>
  <si>
    <t xml:space="preserve"> 1/2</t>
  </si>
  <si>
    <t>荷叶边宽度</t>
  </si>
  <si>
    <t>0X</t>
  </si>
  <si>
    <t>1X</t>
  </si>
  <si>
    <t>2X</t>
  </si>
  <si>
    <t>3X</t>
  </si>
  <si>
    <t>上身前中长</t>
  </si>
  <si>
    <r>
      <rPr>
        <sz val="16"/>
        <color theme="1"/>
        <rFont val="宋体"/>
        <charset val="134"/>
      </rPr>
      <t>下胸围腋下</t>
    </r>
    <r>
      <rPr>
        <sz val="16"/>
        <color theme="1"/>
        <rFont val="Calibri"/>
        <charset val="134"/>
      </rPr>
      <t xml:space="preserve"> 3.5" </t>
    </r>
    <r>
      <rPr>
        <sz val="16"/>
        <color theme="1"/>
        <rFont val="宋体"/>
        <charset val="134"/>
      </rPr>
      <t>处</t>
    </r>
  </si>
  <si>
    <t>前领长</t>
  </si>
  <si>
    <t>肩带长调节量</t>
  </si>
  <si>
    <r>
      <rPr>
        <sz val="16"/>
        <color theme="1"/>
        <rFont val="宋体"/>
        <charset val="134"/>
      </rPr>
      <t>上臀围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腰下</t>
    </r>
    <r>
      <rPr>
        <sz val="16"/>
        <color theme="1"/>
        <rFont val="Calibri"/>
        <charset val="134"/>
      </rPr>
      <t>4‘’</t>
    </r>
  </si>
  <si>
    <r>
      <rPr>
        <sz val="16"/>
        <color rgb="FF000000"/>
        <rFont val="宋体"/>
        <charset val="134"/>
      </rPr>
      <t>臀围</t>
    </r>
    <r>
      <rPr>
        <sz val="16"/>
        <color rgb="FF000000"/>
        <rFont val="Calibri"/>
        <charset val="134"/>
      </rPr>
      <t xml:space="preserve"> - </t>
    </r>
    <r>
      <rPr>
        <sz val="16"/>
        <color rgb="FF000000"/>
        <rFont val="宋体"/>
        <charset val="134"/>
      </rPr>
      <t>腰缝下</t>
    </r>
    <r>
      <rPr>
        <sz val="16"/>
        <color rgb="FF000000"/>
        <rFont val="Calibri"/>
        <charset val="134"/>
      </rPr>
      <t xml:space="preserve"> 8</t>
    </r>
    <r>
      <rPr>
        <sz val="16"/>
        <color rgb="FF000000"/>
        <rFont val="宋体"/>
        <charset val="134"/>
      </rPr>
      <t>"处</t>
    </r>
  </si>
  <si>
    <t>面布摆围</t>
  </si>
  <si>
    <t>里布摆围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</si>
</sst>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.00_ "/>
    <numFmt numFmtId="178" formatCode="#\ ??/??"/>
  </numFmts>
  <fonts count="67">
    <font>
      <sz val="11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Karla Regular"/>
      <charset val="134"/>
    </font>
    <font>
      <b/>
      <sz val="14"/>
      <color rgb="FF000000"/>
      <name val="Karla Regular"/>
      <charset val="134"/>
    </font>
    <font>
      <sz val="14"/>
      <color rgb="FF000000"/>
      <name val="Karla Regular"/>
      <charset val="134"/>
    </font>
    <font>
      <b/>
      <sz val="11"/>
      <color rgb="FF000000"/>
      <name val="Karla Regular"/>
      <charset val="134"/>
    </font>
    <font>
      <sz val="11"/>
      <color rgb="FF000000"/>
      <name val="Karla Regular"/>
      <charset val="134"/>
    </font>
    <font>
      <b/>
      <sz val="10"/>
      <color rgb="FF000000"/>
      <name val="Karla Regular"/>
      <charset val="134"/>
    </font>
    <font>
      <b/>
      <sz val="10"/>
      <color theme="1"/>
      <name val="Karla Regular"/>
      <charset val="134"/>
    </font>
    <font>
      <b/>
      <sz val="12"/>
      <color rgb="FF000000"/>
      <name val="Karla Regular"/>
      <charset val="134"/>
    </font>
    <font>
      <sz val="12"/>
      <name val="Karla Regular"/>
      <charset val="134"/>
    </font>
    <font>
      <sz val="12"/>
      <color theme="1"/>
      <name val="Karla Regular"/>
      <charset val="134"/>
    </font>
    <font>
      <sz val="16"/>
      <color rgb="FF000000"/>
      <name val="宋体"/>
      <charset val="134"/>
    </font>
    <font>
      <sz val="12"/>
      <color rgb="FFDD0806"/>
      <name val="Karla Regular"/>
      <charset val="134"/>
    </font>
    <font>
      <sz val="14"/>
      <color theme="1"/>
      <name val="Arial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0"/>
      <color rgb="FF000000"/>
      <name val="Calibri"/>
      <charset val="134"/>
    </font>
    <font>
      <sz val="11"/>
      <color rgb="FF000000"/>
      <name val="Arial"/>
      <charset val="134"/>
    </font>
    <font>
      <b/>
      <sz val="10"/>
      <color rgb="FFFF0000"/>
      <name val="Karla Regular"/>
      <charset val="134"/>
    </font>
    <font>
      <sz val="10"/>
      <name val="Karla Regular"/>
      <charset val="134"/>
    </font>
    <font>
      <b/>
      <sz val="12"/>
      <color rgb="FFFF0000"/>
      <name val="Karla Regular"/>
      <charset val="134"/>
    </font>
    <font>
      <b/>
      <sz val="12"/>
      <color theme="1"/>
      <name val="Karla Regular"/>
      <charset val="134"/>
    </font>
    <font>
      <b/>
      <sz val="9"/>
      <color rgb="FF000000"/>
      <name val="Karla Regular"/>
      <charset val="134"/>
    </font>
    <font>
      <sz val="10"/>
      <color theme="1"/>
      <name val="Calibri"/>
      <charset val="134"/>
    </font>
    <font>
      <b/>
      <sz val="10"/>
      <color rgb="FF000000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4"/>
      <color rgb="FF000000"/>
      <name val="Arial"/>
      <charset val="134"/>
    </font>
    <font>
      <sz val="14"/>
      <color rgb="FF000000"/>
      <name val="宋体"/>
      <charset val="134"/>
    </font>
    <font>
      <sz val="14"/>
      <color rgb="FFDD0806"/>
      <name val="Karla Regular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indexed="10"/>
      <name val="Karla Regular"/>
      <charset val="134"/>
    </font>
    <font>
      <sz val="14"/>
      <color rgb="FFFF0000"/>
      <name val="Karla Regular"/>
      <charset val="134"/>
    </font>
    <font>
      <b/>
      <sz val="11"/>
      <color rgb="FFFF0000"/>
      <name val="Karla Regular"/>
      <charset val="134"/>
    </font>
    <font>
      <b/>
      <sz val="11"/>
      <color theme="1"/>
      <name val="Karla Regular"/>
      <charset val="134"/>
    </font>
    <font>
      <sz val="11"/>
      <color theme="1"/>
      <name val="Karla Regular"/>
      <charset val="134"/>
    </font>
    <font>
      <sz val="11"/>
      <name val="Karla Regular"/>
      <charset val="134"/>
    </font>
    <font>
      <sz val="10"/>
      <color theme="1"/>
      <name val="Karla Regular"/>
      <charset val="134"/>
    </font>
    <font>
      <sz val="10"/>
      <color rgb="FF000000"/>
      <name val="Karla Regular"/>
      <charset val="134"/>
    </font>
    <font>
      <sz val="14"/>
      <color theme="1"/>
      <name val="Karla Regular"/>
      <charset val="134"/>
    </font>
    <font>
      <b/>
      <sz val="14"/>
      <color theme="1"/>
      <name val="Karla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Calibri"/>
      <charset val="134"/>
    </font>
    <font>
      <sz val="14"/>
      <color rgb="FF000000"/>
      <name val="Calibri"/>
      <charset val="134"/>
    </font>
    <font>
      <sz val="16"/>
      <color theme="1"/>
      <name val="Calibri"/>
      <charset val="134"/>
    </font>
    <font>
      <sz val="16"/>
      <color rgb="FF000000"/>
      <name val="Calibri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E3D6"/>
        <bgColor indexed="64"/>
      </patternFill>
    </fill>
    <fill>
      <patternFill patternType="solid">
        <fgColor rgb="FFEFEFEF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799981688894314"/>
        <bgColor rgb="FFFFFF9A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9" borderId="29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10" borderId="32" applyNumberFormat="0" applyAlignment="0" applyProtection="0">
      <alignment vertical="center"/>
    </xf>
    <xf numFmtId="0" fontId="53" fillId="11" borderId="33" applyNumberFormat="0" applyAlignment="0" applyProtection="0">
      <alignment vertical="center"/>
    </xf>
    <xf numFmtId="0" fontId="54" fillId="11" borderId="32" applyNumberFormat="0" applyAlignment="0" applyProtection="0">
      <alignment vertical="center"/>
    </xf>
    <xf numFmtId="0" fontId="55" fillId="12" borderId="34" applyNumberFormat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57" fillId="0" borderId="36" applyNumberFormat="0" applyFill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62" fillId="37" borderId="0" applyNumberFormat="0" applyBorder="0" applyAlignment="0" applyProtection="0">
      <alignment vertical="center"/>
    </xf>
    <xf numFmtId="0" fontId="61" fillId="38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0" fillId="0" borderId="0"/>
  </cellStyleXfs>
  <cellXfs count="17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49" applyFont="1" applyFill="1" applyAlignment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7" fillId="0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3" borderId="9" xfId="0" applyFont="1" applyFill="1" applyBorder="1" applyAlignment="1"/>
    <xf numFmtId="14" fontId="7" fillId="0" borderId="10" xfId="0" applyNumberFormat="1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6" fillId="3" borderId="10" xfId="0" applyFont="1" applyFill="1" applyBorder="1" applyAlignment="1"/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/>
    </xf>
    <xf numFmtId="0" fontId="6" fillId="3" borderId="15" xfId="0" applyFont="1" applyFill="1" applyBorder="1" applyAlignment="1"/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8" fillId="4" borderId="16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left" vertical="center" wrapText="1"/>
    </xf>
    <xf numFmtId="0" fontId="9" fillId="5" borderId="10" xfId="49" applyFont="1" applyFill="1" applyBorder="1" applyAlignment="1">
      <alignment horizontal="center" vertical="center" wrapText="1"/>
    </xf>
    <xf numFmtId="0" fontId="10" fillId="5" borderId="10" xfId="49" applyFont="1" applyFill="1" applyBorder="1" applyAlignment="1">
      <alignment horizontal="center" vertical="center" wrapText="1"/>
    </xf>
    <xf numFmtId="0" fontId="10" fillId="5" borderId="19" xfId="49" applyFont="1" applyFill="1" applyBorder="1" applyAlignment="1">
      <alignment horizontal="center" vertical="center" wrapText="1"/>
    </xf>
    <xf numFmtId="0" fontId="11" fillId="0" borderId="10" xfId="49" applyFont="1" applyFill="1" applyBorder="1" applyAlignment="1"/>
    <xf numFmtId="0" fontId="10" fillId="5" borderId="20" xfId="49" applyFont="1" applyFill="1" applyBorder="1" applyAlignment="1">
      <alignment horizontal="center" vertical="center" wrapText="1"/>
    </xf>
    <xf numFmtId="0" fontId="12" fillId="0" borderId="10" xfId="50" applyFont="1" applyFill="1" applyBorder="1" applyAlignment="1">
      <alignment vertical="center"/>
    </xf>
    <xf numFmtId="0" fontId="13" fillId="0" borderId="21" xfId="51" applyFont="1" applyFill="1" applyBorder="1" applyAlignment="1">
      <alignment horizontal="left"/>
    </xf>
    <xf numFmtId="176" fontId="14" fillId="0" borderId="10" xfId="50" applyNumberFormat="1" applyFont="1" applyFill="1" applyBorder="1" applyAlignment="1" applyProtection="1">
      <alignment horizontal="center" vertical="center" wrapText="1"/>
      <protection locked="0"/>
    </xf>
    <xf numFmtId="177" fontId="15" fillId="6" borderId="22" xfId="55" applyNumberFormat="1" applyFont="1" applyFill="1" applyBorder="1" applyAlignment="1" applyProtection="1">
      <alignment horizontal="center" vertical="center" wrapText="1"/>
      <protection locked="0"/>
    </xf>
    <xf numFmtId="0" fontId="13" fillId="0" borderId="23" xfId="53" applyFont="1" applyFill="1" applyBorder="1" applyAlignment="1">
      <alignment horizontal="left" wrapText="1"/>
    </xf>
    <xf numFmtId="0" fontId="16" fillId="0" borderId="10" xfId="50" applyFont="1" applyFill="1" applyBorder="1" applyAlignment="1">
      <alignment horizontal="left" vertical="center" wrapText="1"/>
    </xf>
    <xf numFmtId="0" fontId="16" fillId="0" borderId="12" xfId="52" applyFont="1" applyFill="1" applyBorder="1" applyAlignment="1">
      <alignment horizontal="left" vertical="center" wrapText="1"/>
    </xf>
    <xf numFmtId="0" fontId="16" fillId="0" borderId="10" xfId="52" applyFont="1" applyFill="1" applyBorder="1" applyAlignment="1">
      <alignment vertical="center" wrapText="1"/>
    </xf>
    <xf numFmtId="0" fontId="16" fillId="0" borderId="12" xfId="52" applyFont="1" applyFill="1" applyBorder="1" applyAlignment="1">
      <alignment vertical="center" wrapText="1"/>
    </xf>
    <xf numFmtId="0" fontId="13" fillId="0" borderId="8" xfId="51" applyFont="1" applyFill="1" applyBorder="1" applyAlignment="1">
      <alignment wrapText="1"/>
    </xf>
    <xf numFmtId="0" fontId="17" fillId="0" borderId="8" xfId="0" applyFont="1" applyFill="1" applyBorder="1" applyAlignment="1">
      <alignment horizontal="left" wrapText="1"/>
    </xf>
    <xf numFmtId="0" fontId="16" fillId="0" borderId="6" xfId="52" applyFont="1" applyFill="1" applyBorder="1" applyAlignment="1">
      <alignment vertical="center"/>
    </xf>
    <xf numFmtId="0" fontId="16" fillId="0" borderId="8" xfId="52" applyFont="1" applyFill="1" applyBorder="1" applyAlignment="1">
      <alignment horizontal="left" vertical="center"/>
    </xf>
    <xf numFmtId="0" fontId="16" fillId="0" borderId="12" xfId="50" applyFont="1" applyFill="1" applyBorder="1" applyAlignment="1">
      <alignment horizontal="left" vertical="center"/>
    </xf>
    <xf numFmtId="0" fontId="18" fillId="0" borderId="0" xfId="49" applyFont="1" applyFill="1" applyAlignment="1"/>
    <xf numFmtId="0" fontId="19" fillId="0" borderId="0" xfId="0" applyFont="1" applyFill="1" applyAlignment="1">
      <alignment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20" fillId="0" borderId="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2" fillId="5" borderId="19" xfId="49" applyFont="1" applyFill="1" applyBorder="1" applyAlignment="1">
      <alignment horizontal="center" vertical="center" wrapText="1"/>
    </xf>
    <xf numFmtId="0" fontId="23" fillId="5" borderId="10" xfId="49" applyFont="1" applyFill="1" applyBorder="1" applyAlignment="1">
      <alignment horizontal="center" vertical="center" wrapText="1"/>
    </xf>
    <xf numFmtId="0" fontId="24" fillId="5" borderId="10" xfId="49" applyFont="1" applyFill="1" applyBorder="1" applyAlignment="1">
      <alignment horizontal="center" vertical="center" wrapText="1"/>
    </xf>
    <xf numFmtId="0" fontId="25" fillId="0" borderId="0" xfId="49" applyFont="1" applyFill="1" applyAlignment="1">
      <alignment vertical="center"/>
    </xf>
    <xf numFmtId="0" fontId="26" fillId="0" borderId="0" xfId="49" applyFont="1" applyFill="1" applyAlignment="1">
      <alignment horizontal="center" vertical="center"/>
    </xf>
    <xf numFmtId="0" fontId="27" fillId="0" borderId="0" xfId="49" applyFont="1" applyFill="1" applyAlignment="1">
      <alignment horizontal="center" vertical="center" wrapText="1"/>
    </xf>
    <xf numFmtId="0" fontId="22" fillId="5" borderId="20" xfId="49" applyFont="1" applyFill="1" applyBorder="1" applyAlignment="1">
      <alignment horizontal="center" vertical="center" wrapText="1"/>
    </xf>
    <xf numFmtId="0" fontId="12" fillId="0" borderId="10" xfId="49" applyFont="1" applyFill="1" applyBorder="1" applyAlignment="1"/>
    <xf numFmtId="0" fontId="28" fillId="0" borderId="0" xfId="49" applyFont="1" applyFill="1" applyAlignment="1">
      <alignment horizontal="center" vertical="center"/>
    </xf>
    <xf numFmtId="178" fontId="25" fillId="0" borderId="23" xfId="55" applyNumberFormat="1" applyFont="1" applyFill="1" applyBorder="1" applyAlignment="1">
      <alignment horizontal="center" wrapText="1"/>
    </xf>
    <xf numFmtId="176" fontId="25" fillId="0" borderId="0" xfId="49" applyNumberFormat="1" applyFont="1" applyFill="1" applyAlignment="1">
      <alignment horizontal="center" vertical="center" wrapText="1"/>
    </xf>
    <xf numFmtId="0" fontId="25" fillId="0" borderId="0" xfId="49" applyFont="1" applyFill="1" applyAlignment="1">
      <alignment horizontal="center" vertical="center"/>
    </xf>
    <xf numFmtId="178" fontId="18" fillId="0" borderId="21" xfId="55" applyNumberFormat="1" applyFont="1" applyFill="1" applyBorder="1" applyAlignment="1">
      <alignment horizontal="center" wrapText="1"/>
    </xf>
    <xf numFmtId="178" fontId="15" fillId="6" borderId="22" xfId="55" applyNumberFormat="1" applyFont="1" applyFill="1" applyBorder="1" applyAlignment="1" applyProtection="1">
      <alignment horizontal="center" vertical="center" wrapText="1"/>
      <protection locked="0"/>
    </xf>
    <xf numFmtId="178" fontId="15" fillId="6" borderId="27" xfId="50" applyNumberFormat="1" applyFont="1" applyFill="1" applyBorder="1" applyAlignment="1" applyProtection="1">
      <alignment horizontal="center" vertical="center" wrapText="1"/>
      <protection locked="0"/>
    </xf>
    <xf numFmtId="178" fontId="15" fillId="0" borderId="23" xfId="55" applyNumberFormat="1" applyFont="1" applyFill="1" applyBorder="1" applyAlignment="1">
      <alignment horizontal="center" wrapText="1"/>
    </xf>
    <xf numFmtId="178" fontId="29" fillId="0" borderId="21" xfId="55" applyNumberFormat="1" applyFont="1" applyFill="1" applyBorder="1" applyAlignment="1">
      <alignment horizontal="center" wrapText="1"/>
    </xf>
    <xf numFmtId="178" fontId="15" fillId="0" borderId="21" xfId="55" applyNumberFormat="1" applyFont="1" applyFill="1" applyBorder="1" applyAlignment="1" applyProtection="1">
      <alignment horizontal="center" vertical="center" wrapText="1"/>
      <protection locked="0"/>
    </xf>
    <xf numFmtId="178" fontId="15" fillId="7" borderId="23" xfId="55" applyNumberFormat="1" applyFont="1" applyFill="1" applyBorder="1" applyAlignment="1">
      <alignment horizontal="center" wrapText="1"/>
    </xf>
    <xf numFmtId="178" fontId="29" fillId="6" borderId="21" xfId="50" applyNumberFormat="1" applyFont="1" applyFill="1" applyBorder="1" applyAlignment="1" applyProtection="1">
      <alignment horizontal="center" vertical="center" wrapText="1"/>
      <protection locked="0"/>
    </xf>
    <xf numFmtId="178" fontId="15" fillId="6" borderId="23" xfId="5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/>
    <xf numFmtId="0" fontId="2" fillId="0" borderId="0" xfId="49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14" fontId="7" fillId="0" borderId="10" xfId="0" applyNumberFormat="1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6" fillId="5" borderId="19" xfId="49" applyFont="1" applyFill="1" applyBorder="1" applyAlignment="1">
      <alignment horizontal="center" vertical="center" wrapText="1"/>
    </xf>
    <xf numFmtId="0" fontId="11" fillId="0" borderId="10" xfId="49" applyFont="1" applyBorder="1"/>
    <xf numFmtId="0" fontId="6" fillId="5" borderId="20" xfId="49" applyFont="1" applyFill="1" applyBorder="1" applyAlignment="1">
      <alignment horizontal="center" vertical="center" wrapText="1"/>
    </xf>
    <xf numFmtId="0" fontId="12" fillId="0" borderId="10" xfId="50" applyFont="1" applyBorder="1" applyAlignment="1">
      <alignment vertical="center"/>
    </xf>
    <xf numFmtId="0" fontId="30" fillId="0" borderId="21" xfId="51" applyFont="1" applyFill="1" applyBorder="1" applyAlignment="1">
      <alignment horizontal="left"/>
    </xf>
    <xf numFmtId="176" fontId="31" fillId="0" borderId="10" xfId="50" applyNumberFormat="1" applyFont="1" applyBorder="1" applyAlignment="1" applyProtection="1">
      <alignment horizontal="center" vertical="center" wrapText="1"/>
      <protection locked="0"/>
    </xf>
    <xf numFmtId="177" fontId="5" fillId="0" borderId="21" xfId="55" applyNumberFormat="1" applyFont="1" applyBorder="1" applyAlignment="1">
      <alignment horizontal="center" wrapText="1"/>
    </xf>
    <xf numFmtId="0" fontId="32" fillId="0" borderId="12" xfId="52" applyFont="1" applyFill="1" applyBorder="1" applyAlignment="1">
      <alignment horizontal="left" vertical="center" wrapText="1"/>
    </xf>
    <xf numFmtId="0" fontId="32" fillId="0" borderId="10" xfId="52" applyFont="1" applyFill="1" applyBorder="1" applyAlignment="1">
      <alignment vertical="center" wrapText="1"/>
    </xf>
    <xf numFmtId="0" fontId="32" fillId="0" borderId="12" xfId="52" applyFont="1" applyFill="1" applyBorder="1" applyAlignment="1">
      <alignment vertical="center" wrapText="1"/>
    </xf>
    <xf numFmtId="0" fontId="30" fillId="0" borderId="23" xfId="53" applyFont="1" applyFill="1" applyBorder="1" applyAlignment="1">
      <alignment horizontal="left" wrapText="1"/>
    </xf>
    <xf numFmtId="0" fontId="32" fillId="0" borderId="10" xfId="50" applyFont="1" applyFill="1" applyBorder="1" applyAlignment="1">
      <alignment horizontal="left" vertical="center" wrapText="1"/>
    </xf>
    <xf numFmtId="0" fontId="30" fillId="0" borderId="8" xfId="51" applyFont="1" applyFill="1" applyBorder="1" applyAlignment="1">
      <alignment wrapText="1"/>
    </xf>
    <xf numFmtId="0" fontId="33" fillId="0" borderId="8" xfId="0" applyFont="1" applyFill="1" applyBorder="1" applyAlignment="1">
      <alignment horizontal="left" wrapText="1"/>
    </xf>
    <xf numFmtId="0" fontId="32" fillId="0" borderId="6" xfId="52" applyFont="1" applyFill="1" applyBorder="1" applyAlignment="1">
      <alignment vertical="center"/>
    </xf>
    <xf numFmtId="0" fontId="32" fillId="0" borderId="8" xfId="52" applyFont="1" applyFill="1" applyBorder="1" applyAlignment="1">
      <alignment horizontal="left" vertical="center"/>
    </xf>
    <xf numFmtId="0" fontId="32" fillId="0" borderId="12" xfId="50" applyFont="1" applyFill="1" applyBorder="1" applyAlignment="1">
      <alignment horizontal="left" vertical="center"/>
    </xf>
    <xf numFmtId="0" fontId="32" fillId="0" borderId="6" xfId="52" applyFont="1" applyFill="1" applyBorder="1" applyAlignment="1">
      <alignment horizontal="left" vertical="center"/>
    </xf>
    <xf numFmtId="0" fontId="32" fillId="0" borderId="10" xfId="52" applyFont="1" applyFill="1" applyBorder="1" applyAlignment="1">
      <alignment horizontal="left" vertical="center"/>
    </xf>
    <xf numFmtId="176" fontId="34" fillId="0" borderId="10" xfId="50" applyNumberFormat="1" applyFont="1" applyBorder="1" applyAlignment="1" applyProtection="1">
      <alignment horizontal="center" vertical="center" wrapText="1"/>
      <protection locked="0"/>
    </xf>
    <xf numFmtId="0" fontId="32" fillId="0" borderId="10" xfId="54" applyFont="1" applyFill="1" applyBorder="1" applyAlignment="1">
      <alignment horizontal="left" vertical="center"/>
    </xf>
    <xf numFmtId="176" fontId="34" fillId="0" borderId="19" xfId="50" applyNumberFormat="1" applyFont="1" applyBorder="1" applyAlignment="1" applyProtection="1">
      <alignment horizontal="center" vertical="center" wrapText="1"/>
      <protection locked="0"/>
    </xf>
    <xf numFmtId="178" fontId="35" fillId="0" borderId="10" xfId="49" applyNumberFormat="1" applyFont="1" applyBorder="1" applyAlignment="1">
      <alignment horizontal="center"/>
    </xf>
    <xf numFmtId="0" fontId="18" fillId="0" borderId="0" xfId="49" applyFont="1"/>
    <xf numFmtId="0" fontId="19" fillId="0" borderId="0" xfId="0" applyFont="1" applyFill="1" applyAlignment="1">
      <alignment vertical="center"/>
    </xf>
    <xf numFmtId="0" fontId="20" fillId="0" borderId="2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/>
    <xf numFmtId="0" fontId="20" fillId="0" borderId="7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36" fillId="5" borderId="19" xfId="49" applyFont="1" applyFill="1" applyBorder="1" applyAlignment="1">
      <alignment horizontal="center" vertical="center" wrapText="1"/>
    </xf>
    <xf numFmtId="0" fontId="37" fillId="5" borderId="10" xfId="49" applyFont="1" applyFill="1" applyBorder="1" applyAlignment="1">
      <alignment horizontal="center" vertical="center" wrapText="1"/>
    </xf>
    <xf numFmtId="0" fontId="25" fillId="0" borderId="0" xfId="49" applyFont="1" applyAlignment="1">
      <alignment vertical="center"/>
    </xf>
    <xf numFmtId="0" fontId="36" fillId="5" borderId="20" xfId="49" applyFont="1" applyFill="1" applyBorder="1" applyAlignment="1">
      <alignment horizontal="center" vertical="center" wrapText="1"/>
    </xf>
    <xf numFmtId="0" fontId="38" fillId="0" borderId="10" xfId="49" applyFont="1" applyBorder="1"/>
    <xf numFmtId="0" fontId="39" fillId="0" borderId="10" xfId="49" applyFont="1" applyBorder="1"/>
    <xf numFmtId="0" fontId="28" fillId="0" borderId="0" xfId="49" applyFont="1" applyAlignment="1">
      <alignment horizontal="center" vertical="center"/>
    </xf>
    <xf numFmtId="178" fontId="40" fillId="0" borderId="23" xfId="55" applyNumberFormat="1" applyFont="1" applyBorder="1" applyAlignment="1">
      <alignment horizontal="center" wrapText="1"/>
    </xf>
    <xf numFmtId="176" fontId="25" fillId="0" borderId="0" xfId="49" applyNumberFormat="1" applyFont="1" applyAlignment="1">
      <alignment horizontal="center" vertical="center" wrapText="1"/>
    </xf>
    <xf numFmtId="178" fontId="41" fillId="0" borderId="21" xfId="55" applyNumberFormat="1" applyFont="1" applyBorder="1" applyAlignment="1">
      <alignment horizontal="center" wrapText="1"/>
    </xf>
    <xf numFmtId="178" fontId="41" fillId="0" borderId="28" xfId="55" applyNumberFormat="1" applyFont="1" applyBorder="1" applyAlignment="1">
      <alignment horizontal="center" wrapText="1"/>
    </xf>
    <xf numFmtId="178" fontId="41" fillId="0" borderId="10" xfId="49" applyNumberFormat="1" applyFont="1" applyBorder="1" applyAlignment="1">
      <alignment horizontal="center"/>
    </xf>
    <xf numFmtId="0" fontId="26" fillId="0" borderId="0" xfId="49" applyFont="1" applyAlignment="1">
      <alignment horizontal="center" vertical="center"/>
    </xf>
    <xf numFmtId="0" fontId="27" fillId="0" borderId="0" xfId="49" applyFont="1" applyAlignment="1">
      <alignment horizontal="center" vertical="center" wrapText="1"/>
    </xf>
    <xf numFmtId="0" fontId="25" fillId="0" borderId="0" xfId="49" applyFont="1" applyAlignment="1">
      <alignment horizontal="center" vertical="center"/>
    </xf>
    <xf numFmtId="178" fontId="5" fillId="0" borderId="21" xfId="55" applyNumberFormat="1" applyFont="1" applyBorder="1" applyAlignment="1">
      <alignment horizontal="center" wrapText="1"/>
    </xf>
    <xf numFmtId="178" fontId="42" fillId="0" borderId="23" xfId="55" applyNumberFormat="1" applyFont="1" applyBorder="1" applyAlignment="1">
      <alignment horizontal="center" wrapText="1"/>
    </xf>
    <xf numFmtId="178" fontId="5" fillId="0" borderId="21" xfId="55" applyNumberFormat="1" applyFont="1" applyFill="1" applyBorder="1" applyAlignment="1">
      <alignment horizontal="center" wrapText="1"/>
    </xf>
    <xf numFmtId="178" fontId="5" fillId="0" borderId="28" xfId="55" applyNumberFormat="1" applyFont="1" applyFill="1" applyBorder="1" applyAlignment="1">
      <alignment horizontal="center" wrapText="1"/>
    </xf>
    <xf numFmtId="178" fontId="5" fillId="0" borderId="10" xfId="49" applyNumberFormat="1" applyFont="1" applyBorder="1" applyAlignment="1">
      <alignment horizontal="center"/>
    </xf>
    <xf numFmtId="178" fontId="4" fillId="8" borderId="21" xfId="55" applyNumberFormat="1" applyFont="1" applyFill="1" applyBorder="1" applyAlignment="1">
      <alignment horizontal="center" wrapText="1"/>
    </xf>
    <xf numFmtId="178" fontId="43" fillId="8" borderId="23" xfId="55" applyNumberFormat="1" applyFont="1" applyFill="1" applyBorder="1" applyAlignment="1">
      <alignment horizontal="center" wrapText="1"/>
    </xf>
    <xf numFmtId="178" fontId="4" fillId="8" borderId="28" xfId="55" applyNumberFormat="1" applyFont="1" applyFill="1" applyBorder="1" applyAlignment="1">
      <alignment horizontal="center" wrapText="1"/>
    </xf>
    <xf numFmtId="178" fontId="4" fillId="7" borderId="10" xfId="49" applyNumberFormat="1" applyFont="1" applyFill="1" applyBorder="1" applyAlignment="1">
      <alignment horizont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3" xfId="49"/>
    <cellStyle name="Normal 2 2" xfId="50"/>
    <cellStyle name="Normal 3 2" xfId="51"/>
    <cellStyle name="Normal 8 2" xfId="52"/>
    <cellStyle name="Normal 3" xfId="53"/>
    <cellStyle name="Normal 2 2 3 2" xfId="54"/>
    <cellStyle name="Normal 3 3" xfId="55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76200</xdr:colOff>
      <xdr:row>0</xdr:row>
      <xdr:rowOff>63500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856845" y="635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76200</xdr:colOff>
      <xdr:row>0</xdr:row>
      <xdr:rowOff>63500</xdr:rowOff>
    </xdr:from>
    <xdr:ext cx="2381250" cy="32385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856845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76200</xdr:colOff>
      <xdr:row>0</xdr:row>
      <xdr:rowOff>63500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856845" y="635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76200</xdr:colOff>
      <xdr:row>0</xdr:row>
      <xdr:rowOff>63500</xdr:rowOff>
    </xdr:from>
    <xdr:ext cx="2381250" cy="32385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2856845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76200</xdr:colOff>
      <xdr:row>0</xdr:row>
      <xdr:rowOff>63500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835130" y="635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63500</xdr:rowOff>
    </xdr:from>
    <xdr:ext cx="2381250" cy="32385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83513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76200</xdr:colOff>
      <xdr:row>0</xdr:row>
      <xdr:rowOff>63500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835130" y="635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63500</xdr:rowOff>
    </xdr:from>
    <xdr:ext cx="2381250" cy="32385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11835130" y="635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05\g\1-&#29579;&#22999;&#22999;\BG-Amanda\TECH-&#26032;&#22242;&#38431;&#24847;&#35265;\BG7291%20THERESA%20DRESS,%20MILLY,%20MATTE%20SATIN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les\Downloads\BG7291%20THERESA%20DRESS,%20MATTE%20SATIN,%20MILL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BOM"/>
      <sheetName val="1ST FIT 2.11.25"/>
      <sheetName val="CHINA FIT 3.13.25"/>
      <sheetName val="REF PP REVIEW 4.11.25 REG"/>
      <sheetName val="SPEC SHEET REG"/>
      <sheetName val="GRADED SPEC- REG 2025"/>
      <sheetName val="GRADED SPEC- REG 2025 (cm)"/>
      <sheetName val="Sample Specs- CURVE"/>
      <sheetName val="2ND FIT 5.29.25 CURVE"/>
      <sheetName val="PP REVIEW 6.16.25 CURVE"/>
      <sheetName val="Sample Specs- CURVE 2025"/>
      <sheetName val="GRADED SPEC- CURVE 20251"/>
      <sheetName val="GRADED SPEC- CURVE 20251 (cm)"/>
      <sheetName val="GRADED SPEC- CURVE 2025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A10" t="str">
            <v>TOP BODY LENGTH (FROM FRONT STRAP JOIN TO WAIST SEAM)</v>
          </cell>
        </row>
        <row r="11">
          <cell r="A11" t="str">
            <v>BODICE SIDE SEAM LENGTH TO WAIST SEAM</v>
          </cell>
        </row>
        <row r="12">
          <cell r="A12" t="str">
            <v>BODICE BACK LENGTH ( TOP EDGE TO WAIST SEAM)</v>
          </cell>
        </row>
        <row r="13">
          <cell r="A13" t="str">
            <v>CF SKIRT LENGTH (FROM WAIST JOINT SEAM TO HEM)</v>
          </cell>
        </row>
        <row r="14">
          <cell r="A14" t="str">
            <v>CB SKIRT LENGTH ( FROM WAIST SEAM  TO HEM EDGE AT CB)</v>
          </cell>
        </row>
        <row r="15">
          <cell r="A15" t="str">
            <v>DISTANCE BETWEEN HPS/STRAP JOIN </v>
          </cell>
        </row>
        <row r="16">
          <cell r="A16" t="str">
            <v>FRONT  NECK DROP (STRAP JOIN TO CF)</v>
          </cell>
        </row>
        <row r="17">
          <cell r="A17" t="str">
            <v>FRONT ARMHOLE ALONG SEAM (STRAP JOIN TO SS)</v>
          </cell>
        </row>
        <row r="18">
          <cell r="A18" t="str">
            <v>BACK ARMHOLE - (SS TO STRAP JOIN)</v>
          </cell>
        </row>
        <row r="19">
          <cell r="A19" t="str">
            <v>BACK EDGE - CB TO STRAP JOIN</v>
          </cell>
        </row>
        <row r="20">
          <cell r="A20" t="str">
            <v>BUST CIRCUMFERENCE - 1" BELOW A/H (SIDE SEAMS ALIGNED, CB TO CF) </v>
          </cell>
        </row>
        <row r="21">
          <cell r="A21" t="str">
            <v>UNDERBUST CIRCUMFERENCE (3.5" BELOW AH)</v>
          </cell>
        </row>
        <row r="22">
          <cell r="A22" t="str">
            <v>WAIST AT WAIST SEAM STRAIGHT SS TO SS</v>
          </cell>
        </row>
        <row r="23">
          <cell r="A23" t="str">
            <v>LOW HIPS 8 1/2” FROM WAIST SEAM STRAIGHT SS TO SS</v>
          </cell>
        </row>
        <row r="24">
          <cell r="A24" t="str">
            <v>HIP (LINING) CIRCUMFERENCE (8.5" BELOW WAIST JOIN SEAM)</v>
          </cell>
        </row>
        <row r="25">
          <cell r="A25" t="str">
            <v>SWEEP SKIRT ALONG EDGE - SLIT EDGES ALIGNED, FOLD TO SLIT EDGE (SELF)</v>
          </cell>
        </row>
        <row r="26">
          <cell r="A26" t="str">
            <v>SWEEP SKIRT ALONG EDGE - SLIT EDGES ALIGNED, FOLD TO SLIT EDGE (LINING)</v>
          </cell>
        </row>
        <row r="27">
          <cell r="A27" t="str">
            <v>SHOULDER STRAP LENGTH (FULL LENGTH) </v>
          </cell>
        </row>
        <row r="28">
          <cell r="A28" t="str">
            <v>ADJUSTABLE STRAP LENGTH</v>
          </cell>
        </row>
        <row r="29">
          <cell r="A29" t="str">
            <v>PRINCESS SEAM  LENGTH</v>
          </cell>
        </row>
        <row r="30">
          <cell r="A30" t="str">
            <v>SLIT LENGTH</v>
          </cell>
        </row>
        <row r="31">
          <cell r="A31" t="str">
            <v>ZIPPER LENGTH</v>
          </cell>
        </row>
        <row r="32">
          <cell r="A32" t="str">
            <v>HEM HEIGHT</v>
          </cell>
        </row>
        <row r="33">
          <cell r="A33" t="str">
            <v>LINING LENGTH DIFFERENT FROM SELF </v>
          </cell>
        </row>
        <row r="34">
          <cell r="A34" t="str">
            <v>RUFFLE WIDTH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BOM"/>
      <sheetName val="1ST FIT 2.11.25 REG"/>
      <sheetName val="CHINA FIT 3.13.25"/>
      <sheetName val="REF PP REVIEW 4.11.25 REG"/>
      <sheetName val="SPEC SHEET REG"/>
      <sheetName val="GRADED SPEC- REG 2025"/>
      <sheetName val="PP REVIEW 6.16.25 CURVE"/>
      <sheetName val="Sample Specs- CURVE 2025"/>
      <sheetName val="2ND FIT 5.29.25 CURVE"/>
      <sheetName val="GRADED SPEC- CURVE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A10" t="str">
            <v>BODICE LENGTH (FROM FRONT STRAP JOIN TO WAIST SEAM)</v>
          </cell>
        </row>
        <row r="10">
          <cell r="O10">
            <v>11.75</v>
          </cell>
        </row>
        <row r="11">
          <cell r="A11" t="str">
            <v>CB BODICE LENGTH FROM TOP EDGE TO WAIST SEAM</v>
          </cell>
        </row>
        <row r="11">
          <cell r="O11">
            <v>6</v>
          </cell>
        </row>
        <row r="12">
          <cell r="A12" t="str">
            <v>CF LENGTH FROM NK EDGE TO WAIST SEAM</v>
          </cell>
        </row>
        <row r="12">
          <cell r="O12">
            <v>8</v>
          </cell>
        </row>
        <row r="13">
          <cell r="A13" t="str">
            <v>BUST CIRC. - 1" BELOW A/H (SIDE SEAMS ALIGNED, CB TO CF) </v>
          </cell>
        </row>
        <row r="13">
          <cell r="O13">
            <v>47</v>
          </cell>
        </row>
        <row r="14">
          <cell r="A14" t="str">
            <v>UNDERBUST CIRC (3.5" BELOW AH)</v>
          </cell>
        </row>
        <row r="14">
          <cell r="O14">
            <v>43.5</v>
          </cell>
        </row>
        <row r="15">
          <cell r="A15" t="str">
            <v>FRT NKLINE LENGTH, FROM CF TO STRAP JOIN</v>
          </cell>
        </row>
        <row r="15">
          <cell r="O15">
            <v>7.25</v>
          </cell>
        </row>
        <row r="16">
          <cell r="A16" t="str">
            <v>FRT NK DROP FROM STRAP JOIN TO CF V</v>
          </cell>
        </row>
        <row r="16">
          <cell r="O16">
            <v>3</v>
          </cell>
        </row>
        <row r="17">
          <cell r="A17" t="str">
            <v>WAIST SEAM CIRC</v>
          </cell>
        </row>
        <row r="17">
          <cell r="O17">
            <v>40.5</v>
          </cell>
        </row>
        <row r="18">
          <cell r="A18" t="str">
            <v>FRONT AH LENGTH</v>
          </cell>
        </row>
        <row r="18">
          <cell r="O18">
            <v>5.5</v>
          </cell>
        </row>
        <row r="19">
          <cell r="A19" t="str">
            <v>SHOULDER STRAP LENGTH</v>
          </cell>
        </row>
        <row r="19">
          <cell r="O19">
            <v>15.25</v>
          </cell>
        </row>
        <row r="20">
          <cell r="A20" t="str">
            <v>ADJUSTABLE RANGE LENGTH</v>
          </cell>
        </row>
        <row r="20">
          <cell r="O20">
            <v>2.5</v>
          </cell>
        </row>
        <row r="21">
          <cell r="A21" t="str">
            <v>CF SKIRT LENGTH FROM WAIST TO HEM</v>
          </cell>
        </row>
        <row r="21">
          <cell r="O21">
            <v>42</v>
          </cell>
        </row>
        <row r="22">
          <cell r="A22" t="str">
            <v>CB SKIRT LENGTH FROM WAIST TO HEM</v>
          </cell>
        </row>
        <row r="22">
          <cell r="O22">
            <v>42.5</v>
          </cell>
        </row>
        <row r="23">
          <cell r="A23" t="str">
            <v>HIGH HIP CIRCUMFERENCE 4" DOWN FROM WAIST</v>
          </cell>
        </row>
        <row r="23">
          <cell r="O23">
            <v>44.5</v>
          </cell>
        </row>
        <row r="24">
          <cell r="A24" t="str">
            <v>HIP CIRCUMFERENCE 8" DOWN FROM WAIST</v>
          </cell>
        </row>
        <row r="24">
          <cell r="O24">
            <v>55.5</v>
          </cell>
        </row>
        <row r="25">
          <cell r="A25" t="str">
            <v>HEM CIRCUMFERENCE, SHELL</v>
          </cell>
        </row>
        <row r="25">
          <cell r="O25">
            <v>93</v>
          </cell>
        </row>
        <row r="26">
          <cell r="A26" t="str">
            <v>HEM CIRCUMFERENCE, LINING</v>
          </cell>
        </row>
        <row r="26">
          <cell r="O26">
            <v>90</v>
          </cell>
        </row>
        <row r="27">
          <cell r="A27" t="str">
            <v>SLIT LENGTH</v>
          </cell>
        </row>
        <row r="27">
          <cell r="O27">
            <v>32</v>
          </cell>
        </row>
        <row r="28">
          <cell r="A28" t="str">
            <v>LINING DIFFERENCE OF SHELL TO LINING</v>
          </cell>
        </row>
        <row r="28">
          <cell r="O28">
            <v>0.5</v>
          </cell>
        </row>
        <row r="29">
          <cell r="A29" t="str">
            <v>ZIPPER LENGTH</v>
          </cell>
        </row>
        <row r="29">
          <cell r="O29">
            <v>12.25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81"/>
  <sheetViews>
    <sheetView view="pageBreakPreview" zoomScale="55" zoomScaleNormal="70" workbookViewId="0">
      <selection activeCell="H31" sqref="H31"/>
    </sheetView>
  </sheetViews>
  <sheetFormatPr defaultColWidth="12.8318584070796" defaultRowHeight="15" customHeight="1"/>
  <cols>
    <col min="1" max="1" width="14.5044247787611" style="92" customWidth="1"/>
    <col min="2" max="2" width="16.5044247787611" style="92" customWidth="1"/>
    <col min="3" max="3" width="27.3362831858407" style="92" customWidth="1"/>
    <col min="4" max="4" width="10.8318584070796" style="92" customWidth="1"/>
    <col min="5" max="5" width="9.16814159292035" style="92" customWidth="1"/>
    <col min="6" max="6" width="71.929203539823" style="92" customWidth="1"/>
    <col min="7" max="7" width="7.50442477876106" style="92" customWidth="1"/>
    <col min="8" max="8" width="10.3362831858407" style="92" customWidth="1"/>
    <col min="9" max="14" width="10" style="92" customWidth="1"/>
    <col min="15" max="15" width="23" style="92" customWidth="1"/>
    <col min="16" max="16" width="7.50442477876106" style="92" customWidth="1"/>
    <col min="17" max="17" width="11.5044247787611" style="92" customWidth="1"/>
    <col min="18" max="18" width="32.6637168141593" style="92" customWidth="1"/>
    <col min="19" max="20" width="13.6637168141593" style="92" customWidth="1"/>
    <col min="21" max="16384" width="12.8318584070796" style="92"/>
  </cols>
  <sheetData>
    <row r="1" s="91" customFormat="1" ht="33.75" customHeight="1" spans="1:29">
      <c r="A1" s="93" t="s">
        <v>0</v>
      </c>
      <c r="B1" s="94"/>
      <c r="C1" s="95"/>
      <c r="D1" s="96" t="s">
        <v>1</v>
      </c>
      <c r="E1" s="97" t="s">
        <v>2</v>
      </c>
      <c r="F1" s="98"/>
      <c r="G1" s="9"/>
      <c r="H1" s="10"/>
      <c r="I1" s="10"/>
      <c r="J1" s="10"/>
      <c r="K1" s="10"/>
      <c r="L1" s="10"/>
      <c r="M1" s="10"/>
      <c r="N1" s="10"/>
      <c r="O1" s="10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="91" customFormat="1" ht="13.5" customHeight="1" spans="1:29">
      <c r="A2" s="11" t="s">
        <v>3</v>
      </c>
      <c r="B2" s="99" t="s">
        <v>4</v>
      </c>
      <c r="C2" s="13" t="s">
        <v>5</v>
      </c>
      <c r="D2" s="100" t="s">
        <v>6</v>
      </c>
      <c r="E2" s="101"/>
      <c r="F2" s="101"/>
      <c r="G2" s="16" t="s">
        <v>7</v>
      </c>
      <c r="H2" s="16"/>
      <c r="I2" s="16"/>
      <c r="J2" s="16"/>
      <c r="K2" s="139" t="s">
        <v>8</v>
      </c>
      <c r="L2" s="140"/>
      <c r="M2" s="140"/>
      <c r="N2" s="140"/>
      <c r="O2" s="140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="91" customFormat="1" ht="13.5" customHeight="1" spans="1:29">
      <c r="A3" s="17" t="s">
        <v>9</v>
      </c>
      <c r="B3" s="102">
        <v>45588</v>
      </c>
      <c r="C3" s="19" t="s">
        <v>10</v>
      </c>
      <c r="D3" s="103" t="s">
        <v>11</v>
      </c>
      <c r="E3" s="104"/>
      <c r="F3" s="104"/>
      <c r="G3" s="22"/>
      <c r="H3" s="22"/>
      <c r="I3" s="22"/>
      <c r="J3" s="22"/>
      <c r="K3" s="139"/>
      <c r="L3" s="140"/>
      <c r="M3" s="140"/>
      <c r="N3" s="140"/>
      <c r="O3" s="140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</row>
    <row r="4" s="91" customFormat="1" ht="13.5" customHeight="1" spans="1:29">
      <c r="A4" s="17" t="s">
        <v>12</v>
      </c>
      <c r="B4" s="105" t="s">
        <v>13</v>
      </c>
      <c r="C4" s="19" t="s">
        <v>14</v>
      </c>
      <c r="D4" s="106" t="s">
        <v>15</v>
      </c>
      <c r="E4" s="107"/>
      <c r="F4" s="107"/>
      <c r="G4" s="22"/>
      <c r="H4" s="22"/>
      <c r="I4" s="22"/>
      <c r="J4" s="22"/>
      <c r="K4" s="142"/>
      <c r="L4" s="143"/>
      <c r="M4" s="143"/>
      <c r="N4" s="143"/>
      <c r="O4" s="143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="91" customFormat="1" ht="13.5" customHeight="1" spans="1:29">
      <c r="A5" s="26" t="s">
        <v>16</v>
      </c>
      <c r="B5" s="108" t="s">
        <v>17</v>
      </c>
      <c r="C5" s="26" t="s">
        <v>18</v>
      </c>
      <c r="D5" s="106" t="s">
        <v>19</v>
      </c>
      <c r="E5" s="107"/>
      <c r="F5" s="109"/>
      <c r="G5" s="29" t="s">
        <v>20</v>
      </c>
      <c r="H5" s="30"/>
      <c r="I5" s="30"/>
      <c r="J5" s="64"/>
      <c r="K5" s="144" t="s">
        <v>21</v>
      </c>
      <c r="L5" s="145"/>
      <c r="M5" s="145"/>
      <c r="N5" s="145"/>
      <c r="O5" s="145"/>
      <c r="P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="91" customFormat="1" ht="13.5" customHeight="1" spans="1:29">
      <c r="A6" s="13" t="s">
        <v>22</v>
      </c>
      <c r="B6" s="110" t="s">
        <v>23</v>
      </c>
      <c r="C6" s="32" t="s">
        <v>24</v>
      </c>
      <c r="D6" s="111" t="s">
        <v>25</v>
      </c>
      <c r="E6" s="112"/>
      <c r="F6" s="113"/>
      <c r="G6" s="36"/>
      <c r="H6" s="37"/>
      <c r="I6" s="37"/>
      <c r="J6" s="67"/>
      <c r="K6" s="146"/>
      <c r="L6" s="147"/>
      <c r="M6" s="147"/>
      <c r="N6" s="147"/>
      <c r="O6" s="147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="92" customFormat="1" ht="16.5" customHeight="1" spans="1:20">
      <c r="A7" s="38" t="s">
        <v>26</v>
      </c>
      <c r="B7" s="38"/>
      <c r="C7" s="38"/>
      <c r="D7" s="38"/>
      <c r="E7" s="38"/>
      <c r="F7" s="38"/>
      <c r="G7" s="72" t="s">
        <v>27</v>
      </c>
      <c r="H7" s="114" t="s">
        <v>28</v>
      </c>
      <c r="I7" s="114" t="s">
        <v>29</v>
      </c>
      <c r="J7" s="148" t="s">
        <v>30</v>
      </c>
      <c r="K7" s="149" t="s">
        <v>31</v>
      </c>
      <c r="L7" s="149" t="s">
        <v>32</v>
      </c>
      <c r="M7" s="149" t="s">
        <v>33</v>
      </c>
      <c r="N7" s="149" t="s">
        <v>34</v>
      </c>
      <c r="O7" s="72" t="s">
        <v>35</v>
      </c>
      <c r="P7" s="150"/>
      <c r="Q7" s="160"/>
      <c r="R7" s="161"/>
      <c r="S7" s="137"/>
      <c r="T7" s="137"/>
    </row>
    <row r="8" s="92" customFormat="1" customHeight="1" spans="1:20">
      <c r="A8" s="38"/>
      <c r="B8" s="38"/>
      <c r="C8" s="38"/>
      <c r="D8" s="38"/>
      <c r="E8" s="38"/>
      <c r="F8" s="38"/>
      <c r="G8" s="115"/>
      <c r="H8" s="116"/>
      <c r="I8" s="116"/>
      <c r="J8" s="151"/>
      <c r="K8" s="152"/>
      <c r="L8" s="153"/>
      <c r="M8" s="153"/>
      <c r="N8" s="153"/>
      <c r="O8" s="115"/>
      <c r="P8" s="154"/>
      <c r="Q8" s="161"/>
      <c r="R8" s="161"/>
      <c r="S8" s="137"/>
      <c r="T8" s="137"/>
    </row>
    <row r="9" s="92" customFormat="1" ht="30" customHeight="1" spans="1:20">
      <c r="A9" s="117" t="str">
        <f>'[1]SPEC SHEET REG'!A10</f>
        <v>TOP BODY LENGTH (FROM FRONT STRAP JOIN TO WAIST SEAM)</v>
      </c>
      <c r="B9" s="117"/>
      <c r="C9" s="117"/>
      <c r="D9" s="117"/>
      <c r="E9" s="117"/>
      <c r="F9" s="118" t="s">
        <v>36</v>
      </c>
      <c r="G9" s="119">
        <v>0.25</v>
      </c>
      <c r="H9" s="163">
        <f>I9-0.25</f>
        <v>9.5</v>
      </c>
      <c r="I9" s="163">
        <f>J9-0.25</f>
        <v>9.75</v>
      </c>
      <c r="J9" s="168">
        <v>10</v>
      </c>
      <c r="K9" s="163">
        <f>J9+0.25</f>
        <v>10.25</v>
      </c>
      <c r="L9" s="163">
        <f>K9+0.25</f>
        <v>10.5</v>
      </c>
      <c r="M9" s="163">
        <f>L9+0.25</f>
        <v>10.75</v>
      </c>
      <c r="N9" s="163">
        <f>M9+0.25</f>
        <v>11</v>
      </c>
      <c r="O9" s="155"/>
      <c r="P9" s="156"/>
      <c r="Q9" s="156"/>
      <c r="R9" s="162"/>
      <c r="S9" s="137"/>
      <c r="T9" s="137"/>
    </row>
    <row r="10" s="92" customFormat="1" ht="30" customHeight="1" spans="1:20">
      <c r="A10" s="117" t="str">
        <f>'[1]SPEC SHEET REG'!A11</f>
        <v>BODICE SIDE SEAM LENGTH TO WAIST SEAM</v>
      </c>
      <c r="B10" s="117"/>
      <c r="C10" s="117"/>
      <c r="D10" s="117"/>
      <c r="E10" s="117"/>
      <c r="F10" s="118" t="s">
        <v>37</v>
      </c>
      <c r="G10" s="119">
        <v>0.25</v>
      </c>
      <c r="H10" s="164">
        <f t="shared" ref="H10:H15" si="0">I10-0.125</f>
        <v>6.25</v>
      </c>
      <c r="I10" s="164">
        <f t="shared" ref="I10:I15" si="1">J10-0.125</f>
        <v>6.375</v>
      </c>
      <c r="J10" s="169">
        <v>6.5</v>
      </c>
      <c r="K10" s="164">
        <f t="shared" ref="K10:N10" si="2">J10+0.125</f>
        <v>6.625</v>
      </c>
      <c r="L10" s="164">
        <f t="shared" si="2"/>
        <v>6.75</v>
      </c>
      <c r="M10" s="164">
        <f t="shared" si="2"/>
        <v>6.875</v>
      </c>
      <c r="N10" s="164">
        <f t="shared" si="2"/>
        <v>7</v>
      </c>
      <c r="O10" s="157"/>
      <c r="P10" s="137"/>
      <c r="Q10" s="137"/>
      <c r="R10" s="137"/>
      <c r="S10" s="137"/>
      <c r="T10" s="137"/>
    </row>
    <row r="11" s="92" customFormat="1" ht="30" customHeight="1" spans="1:20">
      <c r="A11" s="117" t="str">
        <f>'[1]SPEC SHEET REG'!A12</f>
        <v>BODICE BACK LENGTH ( TOP EDGE TO WAIST SEAM)</v>
      </c>
      <c r="B11" s="117"/>
      <c r="C11" s="117"/>
      <c r="D11" s="117"/>
      <c r="E11" s="117"/>
      <c r="F11" s="118" t="s">
        <v>38</v>
      </c>
      <c r="G11" s="119">
        <v>0.25</v>
      </c>
      <c r="H11" s="164">
        <f t="shared" si="0"/>
        <v>5.625</v>
      </c>
      <c r="I11" s="164">
        <f t="shared" si="1"/>
        <v>5.75</v>
      </c>
      <c r="J11" s="169">
        <v>5.875</v>
      </c>
      <c r="K11" s="164">
        <f t="shared" ref="K11:N11" si="3">J11+0.125</f>
        <v>6</v>
      </c>
      <c r="L11" s="164">
        <f t="shared" si="3"/>
        <v>6.125</v>
      </c>
      <c r="M11" s="164">
        <f t="shared" si="3"/>
        <v>6.25</v>
      </c>
      <c r="N11" s="164">
        <f t="shared" si="3"/>
        <v>6.375</v>
      </c>
      <c r="O11" s="157"/>
      <c r="P11" s="137"/>
      <c r="Q11" s="137"/>
      <c r="R11" s="137"/>
      <c r="S11" s="137"/>
      <c r="T11" s="137"/>
    </row>
    <row r="12" s="92" customFormat="1" ht="30" customHeight="1" spans="1:20">
      <c r="A12" s="117" t="str">
        <f>'[1]SPEC SHEET REG'!A13</f>
        <v>CF SKIRT LENGTH (FROM WAIST JOINT SEAM TO HEM)</v>
      </c>
      <c r="B12" s="117"/>
      <c r="C12" s="117"/>
      <c r="D12" s="117"/>
      <c r="E12" s="117"/>
      <c r="F12" s="118" t="s">
        <v>39</v>
      </c>
      <c r="G12" s="119">
        <v>0.25</v>
      </c>
      <c r="H12" s="163">
        <f>SUM(I12-0.5)</f>
        <v>43.5</v>
      </c>
      <c r="I12" s="163">
        <f>SUM(J12-0.5)</f>
        <v>44</v>
      </c>
      <c r="J12" s="168">
        <v>44.5</v>
      </c>
      <c r="K12" s="163">
        <f>SUM(J12+0.5)</f>
        <v>45</v>
      </c>
      <c r="L12" s="163">
        <f>SUM(K12+0.5)</f>
        <v>45.5</v>
      </c>
      <c r="M12" s="163">
        <f>SUM(L12+0.5)</f>
        <v>46</v>
      </c>
      <c r="N12" s="163">
        <f>SUM(M12+0.5)</f>
        <v>46.5</v>
      </c>
      <c r="O12" s="157"/>
      <c r="P12" s="137"/>
      <c r="Q12" s="137"/>
      <c r="R12" s="137"/>
      <c r="S12" s="137"/>
      <c r="T12" s="137"/>
    </row>
    <row r="13" s="92" customFormat="1" ht="30" customHeight="1" spans="1:20">
      <c r="A13" s="117" t="str">
        <f>'[1]SPEC SHEET REG'!A14</f>
        <v>CB SKIRT LENGTH ( FROM WAIST SEAM  TO HEM EDGE AT CB)</v>
      </c>
      <c r="B13" s="117"/>
      <c r="C13" s="117"/>
      <c r="D13" s="117"/>
      <c r="E13" s="117"/>
      <c r="F13" s="118" t="s">
        <v>40</v>
      </c>
      <c r="G13" s="119">
        <v>0.25</v>
      </c>
      <c r="H13" s="163">
        <f>SUM(I13-0.5)</f>
        <v>44</v>
      </c>
      <c r="I13" s="163">
        <f>SUM(J13-0.5)</f>
        <v>44.5</v>
      </c>
      <c r="J13" s="168">
        <v>45</v>
      </c>
      <c r="K13" s="163">
        <f t="shared" ref="K13:N13" si="4">SUM(J13+0.5)</f>
        <v>45.5</v>
      </c>
      <c r="L13" s="163">
        <f t="shared" si="4"/>
        <v>46</v>
      </c>
      <c r="M13" s="163">
        <f t="shared" si="4"/>
        <v>46.5</v>
      </c>
      <c r="N13" s="163">
        <f t="shared" si="4"/>
        <v>47</v>
      </c>
      <c r="O13" s="157"/>
      <c r="P13" s="137"/>
      <c r="Q13" s="137"/>
      <c r="R13" s="137"/>
      <c r="S13" s="137"/>
      <c r="T13" s="137"/>
    </row>
    <row r="14" s="92" customFormat="1" ht="30" customHeight="1" spans="1:20">
      <c r="A14" s="117" t="str">
        <f>'[1]SPEC SHEET REG'!A15</f>
        <v>DISTANCE BETWEEN HPS/STRAP JOIN </v>
      </c>
      <c r="B14" s="117"/>
      <c r="C14" s="117"/>
      <c r="D14" s="117"/>
      <c r="E14" s="117"/>
      <c r="F14" s="118" t="s">
        <v>41</v>
      </c>
      <c r="G14" s="119">
        <v>0.25</v>
      </c>
      <c r="H14" s="164">
        <f t="shared" si="0"/>
        <v>10</v>
      </c>
      <c r="I14" s="164">
        <f t="shared" si="1"/>
        <v>10.125</v>
      </c>
      <c r="J14" s="169">
        <v>10.25</v>
      </c>
      <c r="K14" s="164">
        <f t="shared" ref="K14:N14" si="5">J14+0.125</f>
        <v>10.375</v>
      </c>
      <c r="L14" s="164">
        <f t="shared" si="5"/>
        <v>10.5</v>
      </c>
      <c r="M14" s="164">
        <f t="shared" si="5"/>
        <v>10.625</v>
      </c>
      <c r="N14" s="164">
        <f t="shared" si="5"/>
        <v>10.75</v>
      </c>
      <c r="O14" s="155"/>
      <c r="P14" s="137"/>
      <c r="Q14" s="137"/>
      <c r="R14" s="137"/>
      <c r="S14" s="137"/>
      <c r="T14" s="137"/>
    </row>
    <row r="15" s="92" customFormat="1" ht="30" customHeight="1" spans="1:20">
      <c r="A15" s="117" t="str">
        <f>'[1]SPEC SHEET REG'!A16</f>
        <v>FRONT  NECK DROP (STRAP JOIN TO CF)</v>
      </c>
      <c r="B15" s="117"/>
      <c r="C15" s="117"/>
      <c r="D15" s="117"/>
      <c r="E15" s="117"/>
      <c r="F15" s="121" t="s">
        <v>42</v>
      </c>
      <c r="G15" s="119">
        <v>0.25</v>
      </c>
      <c r="H15" s="164">
        <f t="shared" si="0"/>
        <v>3</v>
      </c>
      <c r="I15" s="164">
        <f t="shared" si="1"/>
        <v>3.125</v>
      </c>
      <c r="J15" s="169">
        <v>3.25</v>
      </c>
      <c r="K15" s="164">
        <f t="shared" ref="K15:N15" si="6">J15+0.125</f>
        <v>3.375</v>
      </c>
      <c r="L15" s="164">
        <f t="shared" si="6"/>
        <v>3.5</v>
      </c>
      <c r="M15" s="164">
        <f t="shared" si="6"/>
        <v>3.625</v>
      </c>
      <c r="N15" s="164">
        <f t="shared" si="6"/>
        <v>3.75</v>
      </c>
      <c r="O15" s="155"/>
      <c r="P15" s="137"/>
      <c r="Q15" s="137"/>
      <c r="R15" s="137"/>
      <c r="S15" s="137"/>
      <c r="T15" s="137"/>
    </row>
    <row r="16" s="92" customFormat="1" ht="30" customHeight="1" spans="1:20">
      <c r="A16" s="117" t="str">
        <f>'[1]SPEC SHEET REG'!A17</f>
        <v>FRONT ARMHOLE ALONG SEAM (STRAP JOIN TO SS)</v>
      </c>
      <c r="B16" s="117"/>
      <c r="C16" s="117"/>
      <c r="D16" s="117"/>
      <c r="E16" s="117"/>
      <c r="F16" s="122" t="s">
        <v>43</v>
      </c>
      <c r="G16" s="119">
        <v>0.25</v>
      </c>
      <c r="H16" s="163">
        <f>SUM(I16-3/16)</f>
        <v>4</v>
      </c>
      <c r="I16" s="163">
        <f>SUM(J16-3/16)</f>
        <v>4.1875</v>
      </c>
      <c r="J16" s="168">
        <v>4.375</v>
      </c>
      <c r="K16" s="163">
        <f>SUM(J16+3/16)</f>
        <v>4.5625</v>
      </c>
      <c r="L16" s="163">
        <f>SUM(K16+3/16)</f>
        <v>4.75</v>
      </c>
      <c r="M16" s="163">
        <f>SUM(L16+3/16)</f>
        <v>4.9375</v>
      </c>
      <c r="N16" s="163">
        <f>SUM(M16+3/16)</f>
        <v>5.125</v>
      </c>
      <c r="O16" s="157"/>
      <c r="P16" s="137"/>
      <c r="Q16" s="137"/>
      <c r="R16" s="137"/>
      <c r="S16" s="137"/>
      <c r="T16" s="137"/>
    </row>
    <row r="17" s="92" customFormat="1" ht="30" customHeight="1" spans="1:20">
      <c r="A17" s="117" t="str">
        <f>'[1]SPEC SHEET REG'!A18</f>
        <v>BACK ARMHOLE - (SS TO STRAP JOIN)</v>
      </c>
      <c r="B17" s="117"/>
      <c r="C17" s="117"/>
      <c r="D17" s="117"/>
      <c r="E17" s="117"/>
      <c r="F17" s="123" t="s">
        <v>44</v>
      </c>
      <c r="G17" s="119">
        <v>0.25</v>
      </c>
      <c r="H17" s="164">
        <f>I17-0.125</f>
        <v>3.875</v>
      </c>
      <c r="I17" s="164">
        <f>J17-0.125</f>
        <v>4</v>
      </c>
      <c r="J17" s="169">
        <v>4.125</v>
      </c>
      <c r="K17" s="164">
        <f t="shared" ref="K17:N17" si="7">J17+0.125</f>
        <v>4.25</v>
      </c>
      <c r="L17" s="164">
        <f t="shared" si="7"/>
        <v>4.375</v>
      </c>
      <c r="M17" s="164">
        <f t="shared" si="7"/>
        <v>4.5</v>
      </c>
      <c r="N17" s="164">
        <f t="shared" si="7"/>
        <v>4.625</v>
      </c>
      <c r="O17" s="155"/>
      <c r="P17" s="137"/>
      <c r="Q17" s="137"/>
      <c r="R17" s="137"/>
      <c r="S17" s="137"/>
      <c r="T17" s="137"/>
    </row>
    <row r="18" s="92" customFormat="1" ht="30" customHeight="1" spans="1:20">
      <c r="A18" s="117" t="str">
        <f>'[1]SPEC SHEET REG'!A19</f>
        <v>BACK EDGE - CB TO STRAP JOIN</v>
      </c>
      <c r="B18" s="117"/>
      <c r="C18" s="117"/>
      <c r="D18" s="117"/>
      <c r="E18" s="117"/>
      <c r="F18" s="123" t="s">
        <v>45</v>
      </c>
      <c r="G18" s="119">
        <v>0.25</v>
      </c>
      <c r="H18" s="164">
        <f>SUM(I18-1/4)</f>
        <v>3.125</v>
      </c>
      <c r="I18" s="164">
        <f>SUM(J18-1/4)</f>
        <v>3.375</v>
      </c>
      <c r="J18" s="168">
        <v>3.625</v>
      </c>
      <c r="K18" s="164">
        <f t="shared" ref="K18:N18" si="8">SUM(J18+0.25)</f>
        <v>3.875</v>
      </c>
      <c r="L18" s="164">
        <f t="shared" si="8"/>
        <v>4.125</v>
      </c>
      <c r="M18" s="164">
        <f t="shared" si="8"/>
        <v>4.375</v>
      </c>
      <c r="N18" s="164">
        <f t="shared" si="8"/>
        <v>4.625</v>
      </c>
      <c r="O18" s="155"/>
      <c r="P18" s="137"/>
      <c r="Q18" s="137"/>
      <c r="R18" s="137"/>
      <c r="S18" s="137"/>
      <c r="T18" s="137"/>
    </row>
    <row r="19" s="92" customFormat="1" ht="30" customHeight="1" spans="1:20">
      <c r="A19" s="117" t="str">
        <f>'[1]SPEC SHEET REG'!A20</f>
        <v>BUST CIRCUMFERENCE - 1" BELOW A/H (SIDE SEAMS ALIGNED, CB TO CF) </v>
      </c>
      <c r="B19" s="117"/>
      <c r="C19" s="117"/>
      <c r="D19" s="117"/>
      <c r="E19" s="117"/>
      <c r="F19" s="124" t="s">
        <v>46</v>
      </c>
      <c r="G19" s="119">
        <v>0.25</v>
      </c>
      <c r="H19" s="164">
        <f t="shared" ref="H16:H21" si="9">SUM(I19-2)</f>
        <v>30</v>
      </c>
      <c r="I19" s="164">
        <f t="shared" ref="I16:I21" si="10">SUM(J19-2)</f>
        <v>32</v>
      </c>
      <c r="J19" s="169">
        <v>34</v>
      </c>
      <c r="K19" s="164">
        <f t="shared" ref="K19:N19" si="11">SUM(J19+2)</f>
        <v>36</v>
      </c>
      <c r="L19" s="164">
        <f t="shared" ref="L16:L21" si="12">SUM(K19+2.5)</f>
        <v>38.5</v>
      </c>
      <c r="M19" s="164">
        <f t="shared" si="11"/>
        <v>40.5</v>
      </c>
      <c r="N19" s="164">
        <f t="shared" si="11"/>
        <v>42.5</v>
      </c>
      <c r="O19" s="157"/>
      <c r="P19" s="137"/>
      <c r="Q19" s="137"/>
      <c r="R19" s="137"/>
      <c r="S19" s="137"/>
      <c r="T19" s="137"/>
    </row>
    <row r="20" s="92" customFormat="1" ht="30" customHeight="1" spans="1:20">
      <c r="A20" s="117" t="str">
        <f>'[1]SPEC SHEET REG'!A21</f>
        <v>UNDERBUST CIRCUMFERENCE (3.5" BELOW AH)</v>
      </c>
      <c r="B20" s="117"/>
      <c r="C20" s="117"/>
      <c r="D20" s="117"/>
      <c r="E20" s="117"/>
      <c r="F20" s="125" t="s">
        <v>47</v>
      </c>
      <c r="G20" s="119">
        <v>0.125</v>
      </c>
      <c r="H20" s="164">
        <f t="shared" si="9"/>
        <v>26.5</v>
      </c>
      <c r="I20" s="164">
        <f t="shared" si="10"/>
        <v>28.5</v>
      </c>
      <c r="J20" s="169">
        <v>30.5</v>
      </c>
      <c r="K20" s="164">
        <f>SUM(J20+2)</f>
        <v>32.5</v>
      </c>
      <c r="L20" s="164">
        <f t="shared" si="12"/>
        <v>35</v>
      </c>
      <c r="M20" s="164">
        <f>SUM(L20+2)</f>
        <v>37</v>
      </c>
      <c r="N20" s="164">
        <f>SUM(M20+2)</f>
        <v>39</v>
      </c>
      <c r="O20" s="155"/>
      <c r="P20" s="137"/>
      <c r="Q20" s="137"/>
      <c r="R20" s="137"/>
      <c r="S20" s="137"/>
      <c r="T20" s="137"/>
    </row>
    <row r="21" s="92" customFormat="1" ht="30" customHeight="1" spans="1:20">
      <c r="A21" s="117" t="str">
        <f>'[1]SPEC SHEET REG'!A22</f>
        <v>WAIST AT WAIST SEAM STRAIGHT SS TO SS</v>
      </c>
      <c r="B21" s="117"/>
      <c r="C21" s="117"/>
      <c r="D21" s="117"/>
      <c r="E21" s="117"/>
      <c r="F21" s="122" t="s">
        <v>48</v>
      </c>
      <c r="G21" s="119">
        <v>0.25</v>
      </c>
      <c r="H21" s="164">
        <f t="shared" si="9"/>
        <v>24</v>
      </c>
      <c r="I21" s="164">
        <f t="shared" si="10"/>
        <v>26</v>
      </c>
      <c r="J21" s="169">
        <v>28</v>
      </c>
      <c r="K21" s="164">
        <f t="shared" ref="K21:N21" si="13">SUM(J21+2)</f>
        <v>30</v>
      </c>
      <c r="L21" s="164">
        <f t="shared" si="12"/>
        <v>32.5</v>
      </c>
      <c r="M21" s="164">
        <f t="shared" si="13"/>
        <v>34.5</v>
      </c>
      <c r="N21" s="164">
        <f t="shared" si="13"/>
        <v>36.5</v>
      </c>
      <c r="O21" s="155"/>
      <c r="P21" s="137"/>
      <c r="Q21" s="137"/>
      <c r="R21" s="137"/>
      <c r="S21" s="137"/>
      <c r="T21" s="137"/>
    </row>
    <row r="22" s="92" customFormat="1" ht="30" customHeight="1" spans="1:20">
      <c r="A22" s="117" t="str">
        <f>'[1]SPEC SHEET REG'!A23</f>
        <v>LOW HIPS 8 1/2” FROM WAIST SEAM STRAIGHT SS TO SS</v>
      </c>
      <c r="B22" s="117"/>
      <c r="C22" s="117"/>
      <c r="D22" s="117"/>
      <c r="E22" s="117"/>
      <c r="F22" s="122" t="s">
        <v>49</v>
      </c>
      <c r="G22" s="119">
        <v>0.25</v>
      </c>
      <c r="H22" s="163">
        <f t="shared" ref="H22:H25" si="14">SUM(I22-2)</f>
        <v>35</v>
      </c>
      <c r="I22" s="163">
        <f t="shared" ref="I22:I25" si="15">SUM(J22-2)</f>
        <v>37</v>
      </c>
      <c r="J22" s="168">
        <v>39</v>
      </c>
      <c r="K22" s="163">
        <f t="shared" ref="K22:N22" si="16">SUM(J22+2)</f>
        <v>41</v>
      </c>
      <c r="L22" s="163">
        <f t="shared" ref="L22:L25" si="17">SUM(K22+2.5)</f>
        <v>43.5</v>
      </c>
      <c r="M22" s="163">
        <f t="shared" si="16"/>
        <v>45.5</v>
      </c>
      <c r="N22" s="163">
        <f t="shared" si="16"/>
        <v>47.5</v>
      </c>
      <c r="O22" s="157"/>
      <c r="P22" s="137"/>
      <c r="Q22" s="137"/>
      <c r="R22" s="137"/>
      <c r="S22" s="137"/>
      <c r="T22" s="137"/>
    </row>
    <row r="23" s="92" customFormat="1" ht="30" customHeight="1" spans="1:20">
      <c r="A23" s="117" t="str">
        <f>'[1]SPEC SHEET REG'!A24</f>
        <v>HIP (LINING) CIRCUMFERENCE (8.5" BELOW WAIST JOIN SEAM)</v>
      </c>
      <c r="B23" s="117"/>
      <c r="C23" s="117"/>
      <c r="D23" s="117"/>
      <c r="E23" s="117"/>
      <c r="F23" s="126" t="s">
        <v>50</v>
      </c>
      <c r="G23" s="119">
        <v>0.25</v>
      </c>
      <c r="H23" s="163">
        <f t="shared" si="14"/>
        <v>34.5</v>
      </c>
      <c r="I23" s="163">
        <f t="shared" si="15"/>
        <v>36.5</v>
      </c>
      <c r="J23" s="168">
        <v>38.5</v>
      </c>
      <c r="K23" s="163">
        <f t="shared" ref="K23:N23" si="18">SUM(J23+2)</f>
        <v>40.5</v>
      </c>
      <c r="L23" s="163">
        <f t="shared" si="17"/>
        <v>43</v>
      </c>
      <c r="M23" s="163">
        <f t="shared" si="18"/>
        <v>45</v>
      </c>
      <c r="N23" s="163">
        <f t="shared" si="18"/>
        <v>47</v>
      </c>
      <c r="O23" s="157"/>
      <c r="P23" s="137"/>
      <c r="Q23" s="137"/>
      <c r="R23" s="137"/>
      <c r="S23" s="137"/>
      <c r="T23" s="137"/>
    </row>
    <row r="24" s="92" customFormat="1" ht="30" customHeight="1" spans="1:20">
      <c r="A24" s="117" t="str">
        <f>'[1]SPEC SHEET REG'!A25</f>
        <v>SWEEP SKIRT ALONG EDGE - SLIT EDGES ALIGNED, FOLD TO SLIT EDGE (SELF)</v>
      </c>
      <c r="B24" s="117"/>
      <c r="C24" s="117"/>
      <c r="D24" s="117"/>
      <c r="E24" s="117"/>
      <c r="F24" s="127" t="s">
        <v>51</v>
      </c>
      <c r="G24" s="119">
        <v>0.5</v>
      </c>
      <c r="H24" s="163">
        <f t="shared" si="14"/>
        <v>78</v>
      </c>
      <c r="I24" s="163">
        <f t="shared" si="15"/>
        <v>80</v>
      </c>
      <c r="J24" s="168">
        <v>82</v>
      </c>
      <c r="K24" s="163">
        <f t="shared" ref="K24:N24" si="19">SUM(J24+2)</f>
        <v>84</v>
      </c>
      <c r="L24" s="163">
        <f t="shared" si="17"/>
        <v>86.5</v>
      </c>
      <c r="M24" s="163">
        <f t="shared" si="19"/>
        <v>88.5</v>
      </c>
      <c r="N24" s="163">
        <f t="shared" si="19"/>
        <v>90.5</v>
      </c>
      <c r="O24" s="157"/>
      <c r="P24" s="137"/>
      <c r="Q24" s="137"/>
      <c r="R24" s="137"/>
      <c r="S24" s="137"/>
      <c r="T24" s="137"/>
    </row>
    <row r="25" s="92" customFormat="1" ht="30" customHeight="1" spans="1:20">
      <c r="A25" s="117" t="str">
        <f>'[1]SPEC SHEET REG'!A26</f>
        <v>SWEEP SKIRT ALONG EDGE - SLIT EDGES ALIGNED, FOLD TO SLIT EDGE (LINING)</v>
      </c>
      <c r="B25" s="117"/>
      <c r="C25" s="117"/>
      <c r="D25" s="117"/>
      <c r="E25" s="117"/>
      <c r="F25" s="127" t="s">
        <v>52</v>
      </c>
      <c r="G25" s="119">
        <v>0.5</v>
      </c>
      <c r="H25" s="163">
        <f t="shared" si="14"/>
        <v>69</v>
      </c>
      <c r="I25" s="163">
        <f t="shared" si="15"/>
        <v>71</v>
      </c>
      <c r="J25" s="168">
        <v>73</v>
      </c>
      <c r="K25" s="163">
        <f t="shared" ref="K25:N25" si="20">SUM(J25+2)</f>
        <v>75</v>
      </c>
      <c r="L25" s="163">
        <f t="shared" si="17"/>
        <v>77.5</v>
      </c>
      <c r="M25" s="163">
        <f t="shared" si="20"/>
        <v>79.5</v>
      </c>
      <c r="N25" s="163">
        <f t="shared" si="20"/>
        <v>81.5</v>
      </c>
      <c r="O25" s="157"/>
      <c r="P25" s="137"/>
      <c r="Q25" s="137"/>
      <c r="R25" s="137"/>
      <c r="S25" s="137"/>
      <c r="T25" s="137"/>
    </row>
    <row r="26" s="92" customFormat="1" ht="30" customHeight="1" spans="1:20">
      <c r="A26" s="117" t="str">
        <f>'[1]SPEC SHEET REG'!A27</f>
        <v>SHOULDER STRAP LENGTH (FULL LENGTH) </v>
      </c>
      <c r="B26" s="117"/>
      <c r="C26" s="117"/>
      <c r="D26" s="117"/>
      <c r="E26" s="117"/>
      <c r="F26" s="128" t="s">
        <v>53</v>
      </c>
      <c r="G26" s="119">
        <v>0.25</v>
      </c>
      <c r="H26" s="164">
        <f>SUM(I26-1/4)</f>
        <v>14.5</v>
      </c>
      <c r="I26" s="164">
        <f>SUM(J26-1/4)</f>
        <v>14.75</v>
      </c>
      <c r="J26" s="169">
        <v>15</v>
      </c>
      <c r="K26" s="164">
        <f t="shared" ref="K26:N26" si="21">SUM(J26+0.25)</f>
        <v>15.25</v>
      </c>
      <c r="L26" s="164">
        <f t="shared" si="21"/>
        <v>15.5</v>
      </c>
      <c r="M26" s="164">
        <f t="shared" si="21"/>
        <v>15.75</v>
      </c>
      <c r="N26" s="164">
        <f t="shared" si="21"/>
        <v>16</v>
      </c>
      <c r="O26" s="155"/>
      <c r="P26" s="137"/>
      <c r="Q26" s="137"/>
      <c r="R26" s="137"/>
      <c r="S26" s="137"/>
      <c r="T26" s="137"/>
    </row>
    <row r="27" s="92" customFormat="1" ht="30" customHeight="1" spans="1:20">
      <c r="A27" s="117" t="str">
        <f>'[1]SPEC SHEET REG'!A28</f>
        <v>ADJUSTABLE STRAP LENGTH</v>
      </c>
      <c r="B27" s="117"/>
      <c r="C27" s="117"/>
      <c r="D27" s="117"/>
      <c r="E27" s="117"/>
      <c r="F27" s="129" t="s">
        <v>54</v>
      </c>
      <c r="G27" s="119">
        <v>0.25</v>
      </c>
      <c r="H27" s="163">
        <f t="shared" ref="H27:H30" si="22">I27</f>
        <v>2.5</v>
      </c>
      <c r="I27" s="163">
        <f t="shared" ref="I27:I30" si="23">J27</f>
        <v>2.5</v>
      </c>
      <c r="J27" s="168">
        <v>2.5</v>
      </c>
      <c r="K27" s="163">
        <f t="shared" ref="K27:N27" si="24">J27</f>
        <v>2.5</v>
      </c>
      <c r="L27" s="163">
        <f t="shared" si="24"/>
        <v>2.5</v>
      </c>
      <c r="M27" s="163">
        <f t="shared" si="24"/>
        <v>2.5</v>
      </c>
      <c r="N27" s="163">
        <f t="shared" si="24"/>
        <v>2.5</v>
      </c>
      <c r="O27" s="157"/>
      <c r="P27" s="137"/>
      <c r="Q27" s="137"/>
      <c r="R27" s="137"/>
      <c r="S27" s="137"/>
      <c r="T27" s="137"/>
    </row>
    <row r="28" s="92" customFormat="1" ht="30" customHeight="1" spans="1:20">
      <c r="A28" s="117" t="str">
        <f>'[1]SPEC SHEET REG'!A29</f>
        <v>PRINCESS SEAM  LENGTH</v>
      </c>
      <c r="B28" s="117"/>
      <c r="C28" s="117"/>
      <c r="D28" s="117"/>
      <c r="E28" s="117"/>
      <c r="F28" s="130" t="s">
        <v>55</v>
      </c>
      <c r="G28" s="119">
        <v>0.25</v>
      </c>
      <c r="H28" s="163">
        <f>I28-0.25</f>
        <v>10.5</v>
      </c>
      <c r="I28" s="163">
        <f>J28-0.25</f>
        <v>10.75</v>
      </c>
      <c r="J28" s="168">
        <v>11</v>
      </c>
      <c r="K28" s="163">
        <f t="shared" ref="K28:N28" si="25">J28+0.25</f>
        <v>11.25</v>
      </c>
      <c r="L28" s="163">
        <f t="shared" si="25"/>
        <v>11.5</v>
      </c>
      <c r="M28" s="163">
        <f t="shared" si="25"/>
        <v>11.75</v>
      </c>
      <c r="N28" s="163">
        <f t="shared" si="25"/>
        <v>12</v>
      </c>
      <c r="O28" s="157"/>
      <c r="P28" s="137"/>
      <c r="Q28" s="137"/>
      <c r="R28" s="137"/>
      <c r="S28" s="137"/>
      <c r="T28" s="137"/>
    </row>
    <row r="29" s="92" customFormat="1" ht="30" customHeight="1" spans="1:20">
      <c r="A29" s="117" t="str">
        <f>'[1]SPEC SHEET REG'!A30</f>
        <v>SLIT LENGTH</v>
      </c>
      <c r="B29" s="117"/>
      <c r="C29" s="117"/>
      <c r="D29" s="117"/>
      <c r="E29" s="117"/>
      <c r="F29" s="131" t="s">
        <v>56</v>
      </c>
      <c r="G29" s="119">
        <v>0.25</v>
      </c>
      <c r="H29" s="163">
        <f t="shared" si="22"/>
        <v>31</v>
      </c>
      <c r="I29" s="163">
        <f t="shared" si="23"/>
        <v>31</v>
      </c>
      <c r="J29" s="168">
        <v>31</v>
      </c>
      <c r="K29" s="163">
        <f t="shared" ref="K29:N29" si="26">J29</f>
        <v>31</v>
      </c>
      <c r="L29" s="163">
        <f t="shared" si="26"/>
        <v>31</v>
      </c>
      <c r="M29" s="163">
        <f t="shared" si="26"/>
        <v>31</v>
      </c>
      <c r="N29" s="163">
        <f t="shared" si="26"/>
        <v>31</v>
      </c>
      <c r="O29" s="157"/>
      <c r="P29" s="137"/>
      <c r="Q29" s="137"/>
      <c r="R29" s="137"/>
      <c r="S29" s="137"/>
      <c r="T29" s="137"/>
    </row>
    <row r="30" s="92" customFormat="1" ht="30" customHeight="1" spans="1:20">
      <c r="A30" s="117" t="str">
        <f>'[1]SPEC SHEET REG'!A31</f>
        <v>ZIPPER LENGTH</v>
      </c>
      <c r="B30" s="117"/>
      <c r="C30" s="117"/>
      <c r="D30" s="117"/>
      <c r="E30" s="117"/>
      <c r="F30" s="131" t="s">
        <v>57</v>
      </c>
      <c r="G30" s="119">
        <v>0.125</v>
      </c>
      <c r="H30" s="163">
        <f t="shared" si="22"/>
        <v>12.25</v>
      </c>
      <c r="I30" s="163">
        <f t="shared" si="23"/>
        <v>12.25</v>
      </c>
      <c r="J30" s="168">
        <v>12.25</v>
      </c>
      <c r="K30" s="163">
        <f>J30</f>
        <v>12.25</v>
      </c>
      <c r="L30" s="163">
        <f>K30+0.5</f>
        <v>12.75</v>
      </c>
      <c r="M30" s="163">
        <f>L30</f>
        <v>12.75</v>
      </c>
      <c r="N30" s="163">
        <f>M30+0.5</f>
        <v>13.25</v>
      </c>
      <c r="O30" s="157"/>
      <c r="P30" s="137"/>
      <c r="Q30" s="137"/>
      <c r="R30" s="137"/>
      <c r="S30" s="137"/>
      <c r="T30" s="137"/>
    </row>
    <row r="31" s="92" customFormat="1" ht="30" customHeight="1" spans="1:20">
      <c r="A31" s="117" t="str">
        <f>'[1]SPEC SHEET REG'!A32</f>
        <v>HEM HEIGHT</v>
      </c>
      <c r="B31" s="117"/>
      <c r="C31" s="117"/>
      <c r="D31" s="117"/>
      <c r="E31" s="117"/>
      <c r="F31" s="132" t="s">
        <v>58</v>
      </c>
      <c r="G31" s="133">
        <v>0.25</v>
      </c>
      <c r="H31" s="165" t="s">
        <v>59</v>
      </c>
      <c r="I31" s="165" t="s">
        <v>59</v>
      </c>
      <c r="J31" s="168" t="s">
        <v>59</v>
      </c>
      <c r="K31" s="165" t="s">
        <v>59</v>
      </c>
      <c r="L31" s="165" t="s">
        <v>59</v>
      </c>
      <c r="M31" s="165" t="s">
        <v>59</v>
      </c>
      <c r="N31" s="165" t="s">
        <v>59</v>
      </c>
      <c r="O31" s="157"/>
      <c r="P31" s="137"/>
      <c r="Q31" s="137"/>
      <c r="R31" s="137"/>
      <c r="S31" s="137"/>
      <c r="T31" s="137"/>
    </row>
    <row r="32" s="92" customFormat="1" ht="30" customHeight="1" spans="1:20">
      <c r="A32" s="117" t="str">
        <f>'[1]SPEC SHEET REG'!A33</f>
        <v>LINING LENGTH DIFFERENT FROM SELF </v>
      </c>
      <c r="B32" s="117"/>
      <c r="C32" s="117"/>
      <c r="D32" s="117"/>
      <c r="E32" s="117"/>
      <c r="F32" s="134" t="s">
        <v>60</v>
      </c>
      <c r="G32" s="135">
        <v>0.25</v>
      </c>
      <c r="H32" s="166" t="s">
        <v>61</v>
      </c>
      <c r="I32" s="166" t="s">
        <v>61</v>
      </c>
      <c r="J32" s="170" t="s">
        <v>61</v>
      </c>
      <c r="K32" s="166" t="s">
        <v>61</v>
      </c>
      <c r="L32" s="166" t="s">
        <v>61</v>
      </c>
      <c r="M32" s="166" t="s">
        <v>61</v>
      </c>
      <c r="N32" s="166" t="s">
        <v>61</v>
      </c>
      <c r="O32" s="158"/>
      <c r="P32" s="137"/>
      <c r="Q32" s="137"/>
      <c r="R32" s="137"/>
      <c r="S32" s="137"/>
      <c r="T32" s="137"/>
    </row>
    <row r="33" s="92" customFormat="1" ht="30" customHeight="1" spans="1:20">
      <c r="A33" s="117" t="str">
        <f>'[1]SPEC SHEET REG'!A34</f>
        <v>RUFFLE WIDTH</v>
      </c>
      <c r="B33" s="117"/>
      <c r="C33" s="117"/>
      <c r="D33" s="117"/>
      <c r="E33" s="117"/>
      <c r="F33" s="130" t="s">
        <v>62</v>
      </c>
      <c r="G33" s="136">
        <v>0.125</v>
      </c>
      <c r="H33" s="167">
        <f>I33</f>
        <v>4.125</v>
      </c>
      <c r="I33" s="167">
        <f>J33</f>
        <v>4.125</v>
      </c>
      <c r="J33" s="171">
        <v>4.125</v>
      </c>
      <c r="K33" s="167">
        <f t="shared" ref="K33:N33" si="27">J33</f>
        <v>4.125</v>
      </c>
      <c r="L33" s="167">
        <f t="shared" si="27"/>
        <v>4.125</v>
      </c>
      <c r="M33" s="167">
        <f t="shared" si="27"/>
        <v>4.125</v>
      </c>
      <c r="N33" s="167">
        <f t="shared" si="27"/>
        <v>4.125</v>
      </c>
      <c r="O33" s="159"/>
      <c r="P33" s="137"/>
      <c r="Q33" s="137"/>
      <c r="R33" s="137"/>
      <c r="S33" s="137"/>
      <c r="T33" s="137"/>
    </row>
    <row r="34" s="92" customFormat="1" ht="16.5" customHeight="1" spans="1:20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</row>
    <row r="35" s="92" customFormat="1" ht="16.5" customHeight="1" spans="1:20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</row>
    <row r="36" s="92" customFormat="1" ht="16.5" customHeight="1" spans="1:20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</row>
    <row r="37" s="92" customFormat="1" ht="16.5" customHeight="1" spans="1:20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</row>
    <row r="38" s="92" customFormat="1" ht="16.5" customHeight="1" spans="1:20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</row>
    <row r="39" s="92" customFormat="1" ht="16.5" customHeight="1" spans="1:20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</row>
    <row r="40" s="92" customFormat="1" ht="16.5" customHeight="1" spans="1:20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</row>
    <row r="41" s="92" customFormat="1" ht="16.5" customHeight="1" spans="1:20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</row>
    <row r="42" s="92" customFormat="1" ht="16.5" customHeight="1" spans="1:20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</row>
    <row r="43" s="92" customFormat="1" ht="16.5" customHeight="1" spans="1:20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</row>
    <row r="44" s="92" customFormat="1" ht="16.5" customHeight="1" spans="1:20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</row>
    <row r="45" s="92" customFormat="1" ht="16.5" customHeight="1" spans="1:20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</row>
    <row r="46" s="92" customFormat="1" ht="16.5" customHeight="1" spans="1:20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</row>
    <row r="47" s="92" customFormat="1" ht="16.5" customHeight="1" spans="1:20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</row>
    <row r="48" s="92" customFormat="1" ht="16.5" customHeight="1" spans="1:20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</row>
    <row r="49" s="92" customFormat="1" ht="16.5" customHeight="1" spans="1:20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</row>
    <row r="50" s="92" customFormat="1" ht="16.5" customHeight="1" spans="1:20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</row>
    <row r="51" s="92" customFormat="1" ht="16.5" customHeight="1" spans="1:20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</row>
    <row r="52" s="92" customFormat="1" ht="16.5" customHeight="1" spans="1:20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</row>
    <row r="53" s="92" customFormat="1" ht="16.5" customHeight="1" spans="1:20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</row>
    <row r="54" s="92" customFormat="1" ht="16.5" customHeight="1" spans="1:20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</row>
    <row r="55" s="92" customFormat="1" ht="16.5" customHeight="1" spans="1:20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</row>
    <row r="56" s="92" customFormat="1" ht="16.5" customHeight="1" spans="1:20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</row>
    <row r="57" s="92" customFormat="1" ht="16.5" customHeight="1" spans="1:20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</row>
    <row r="58" s="92" customFormat="1" ht="16.5" customHeight="1" spans="1:20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</row>
    <row r="59" s="92" customFormat="1" ht="16.5" customHeight="1" spans="1:20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</row>
    <row r="60" s="92" customFormat="1" ht="16.5" customHeight="1" spans="1:20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="92" customFormat="1" ht="16.5" customHeight="1" spans="1:20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</row>
    <row r="62" s="92" customFormat="1" ht="16.5" customHeight="1" spans="1:20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="92" customFormat="1" ht="16.5" customHeight="1" spans="1:20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="92" customFormat="1" ht="16.5" customHeight="1" spans="1:20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</row>
    <row r="65" s="92" customFormat="1" ht="16.5" customHeight="1" spans="1:20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</row>
    <row r="66" s="92" customFormat="1" ht="16.5" customHeight="1" spans="1:20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="92" customFormat="1" ht="16.5" customHeight="1" spans="1:20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="92" customFormat="1" ht="16.5" customHeight="1" spans="1:20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</row>
    <row r="69" s="92" customFormat="1" ht="16.5" customHeight="1" spans="1:20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</row>
    <row r="70" s="92" customFormat="1" ht="16.5" customHeight="1" spans="1:20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</row>
    <row r="71" s="92" customFormat="1" ht="16.5" customHeight="1" spans="1:20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</row>
    <row r="72" s="92" customFormat="1" ht="16.5" customHeight="1" spans="1:20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</row>
    <row r="73" s="92" customFormat="1" ht="16.5" customHeight="1" spans="1:20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</row>
    <row r="74" s="92" customFormat="1" ht="16.5" customHeight="1" spans="1:20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="92" customFormat="1" ht="16.5" customHeight="1" spans="1:20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="92" customFormat="1" ht="16.5" customHeight="1" spans="1:20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</row>
    <row r="77" s="92" customFormat="1" ht="16.5" customHeight="1" spans="1:20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</row>
    <row r="78" s="92" customFormat="1" ht="16.5" customHeight="1" spans="1:20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</row>
    <row r="79" s="92" customFormat="1" ht="16.5" customHeight="1" spans="1:20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</row>
    <row r="80" s="92" customFormat="1" ht="16.5" customHeight="1" spans="1:20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="92" customFormat="1" ht="16.5" customHeight="1" spans="1:20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</row>
    <row r="82" s="92" customFormat="1" ht="16.5" customHeight="1" spans="1:20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</row>
    <row r="83" s="92" customFormat="1" ht="16.5" customHeight="1" spans="1:20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4" s="92" customFormat="1" ht="16.5" customHeight="1" spans="1:20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</row>
    <row r="85" s="92" customFormat="1" ht="16.5" customHeight="1" spans="1:20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6" s="92" customFormat="1" ht="16.5" customHeight="1" spans="1:20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7" s="92" customFormat="1" ht="16.5" customHeight="1" spans="1:20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</row>
    <row r="88" s="92" customFormat="1" ht="16.5" customHeight="1" spans="1:20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89" s="92" customFormat="1" ht="16.5" customHeight="1" spans="1:20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</row>
    <row r="90" s="92" customFormat="1" ht="16.5" customHeight="1" spans="1:20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</row>
    <row r="91" s="92" customFormat="1" ht="16.5" customHeight="1" spans="1:20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</row>
    <row r="92" s="92" customFormat="1" ht="16.5" customHeight="1" spans="1:20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</row>
    <row r="93" s="92" customFormat="1" ht="16.5" customHeight="1" spans="1:20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</row>
    <row r="94" s="92" customFormat="1" ht="16.5" customHeight="1" spans="1:20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</row>
    <row r="95" s="92" customFormat="1" ht="16.5" customHeight="1" spans="1:20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</row>
    <row r="96" s="92" customFormat="1" ht="16.5" customHeight="1" spans="1:20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</row>
    <row r="97" s="92" customFormat="1" ht="16.5" customHeight="1" spans="1:20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</row>
    <row r="98" s="92" customFormat="1" ht="16.5" customHeight="1" spans="1:20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</row>
    <row r="99" s="92" customFormat="1" ht="16.5" customHeight="1" spans="1:20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</row>
    <row r="100" s="92" customFormat="1" ht="16.5" customHeight="1" spans="1:20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</row>
    <row r="101" s="92" customFormat="1" ht="16.5" customHeight="1" spans="1:20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</row>
    <row r="102" s="92" customFormat="1" ht="16.5" customHeight="1" spans="1:20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</row>
    <row r="103" s="92" customFormat="1" ht="16.5" customHeight="1" spans="1:20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</row>
    <row r="104" s="92" customFormat="1" ht="16.5" customHeight="1" spans="1:20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</row>
    <row r="105" s="92" customFormat="1" ht="16.5" customHeight="1" spans="1:20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</row>
    <row r="106" s="92" customFormat="1" ht="16.5" customHeight="1" spans="1:20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</row>
    <row r="107" s="92" customFormat="1" ht="16.5" customHeight="1" spans="1:20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</row>
    <row r="108" s="92" customFormat="1" ht="16.5" customHeight="1" spans="1:20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</row>
    <row r="109" s="92" customFormat="1" ht="16.5" customHeight="1" spans="1:20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</row>
    <row r="110" s="92" customFormat="1" ht="16.5" customHeight="1" spans="1:20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</row>
    <row r="111" s="92" customFormat="1" ht="16.5" customHeight="1" spans="1:20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</row>
    <row r="112" s="92" customFormat="1" ht="16.5" customHeight="1" spans="1:20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</row>
    <row r="113" s="92" customFormat="1" ht="16.5" customHeight="1" spans="1:2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</row>
    <row r="114" s="92" customFormat="1" ht="16.5" customHeight="1" spans="1:2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</row>
    <row r="115" s="92" customFormat="1" ht="16.5" customHeight="1" spans="1:2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</row>
    <row r="116" s="92" customFormat="1" ht="16.5" customHeight="1" spans="1:20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</row>
    <row r="117" s="92" customFormat="1" ht="16.5" customHeight="1" spans="1:2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</row>
    <row r="118" s="92" customFormat="1" ht="16.5" customHeight="1" spans="1:2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</row>
    <row r="119" s="92" customFormat="1" ht="16.5" customHeight="1" spans="1:2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</row>
    <row r="120" s="92" customFormat="1" ht="16.5" customHeight="1" spans="1:2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</row>
    <row r="121" s="92" customFormat="1" ht="16.5" customHeight="1" spans="1:2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</row>
    <row r="122" s="92" customFormat="1" ht="16.5" customHeight="1" spans="1:2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</row>
    <row r="123" s="92" customFormat="1" ht="16.5" customHeight="1" spans="1:2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</row>
    <row r="124" s="92" customFormat="1" ht="16.5" customHeight="1" spans="1:2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</row>
    <row r="125" s="92" customFormat="1" ht="16.5" customHeight="1" spans="1:2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</row>
    <row r="126" s="92" customFormat="1" ht="16.5" customHeight="1" spans="1:2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</row>
    <row r="127" s="92" customFormat="1" ht="16.5" customHeight="1" spans="1:2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</row>
    <row r="128" s="92" customFormat="1" ht="16.5" customHeight="1" spans="1:2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</row>
    <row r="129" s="92" customFormat="1" ht="16.5" customHeight="1" spans="1:2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</row>
    <row r="130" s="92" customFormat="1" ht="16.5" customHeight="1" spans="1:2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</row>
    <row r="131" s="92" customFormat="1" ht="16.5" customHeight="1" spans="1:2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</row>
    <row r="132" s="92" customFormat="1" ht="16.5" customHeight="1" spans="1:2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</row>
    <row r="133" s="92" customFormat="1" ht="16.5" customHeight="1" spans="1:2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</row>
    <row r="134" s="92" customFormat="1" ht="16.5" customHeight="1" spans="1:2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</row>
    <row r="135" s="92" customFormat="1" ht="16.5" customHeight="1" spans="1:2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</row>
    <row r="136" s="92" customFormat="1" ht="16.5" customHeight="1" spans="1:2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</row>
    <row r="137" s="92" customFormat="1" ht="16.5" customHeight="1" spans="1:2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</row>
    <row r="138" s="92" customFormat="1" ht="16.5" customHeight="1" spans="1:2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</row>
    <row r="139" s="92" customFormat="1" ht="16.5" customHeight="1" spans="1:2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</row>
    <row r="140" s="92" customFormat="1" ht="16.5" customHeight="1" spans="1:2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</row>
    <row r="141" s="92" customFormat="1" ht="16.5" customHeight="1" spans="1:2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</row>
    <row r="142" s="92" customFormat="1" ht="16.5" customHeight="1" spans="1:2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</row>
    <row r="143" s="92" customFormat="1" ht="16.5" customHeight="1" spans="1:2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</row>
    <row r="144" s="92" customFormat="1" ht="16.5" customHeight="1" spans="1:2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</row>
    <row r="145" s="92" customFormat="1" ht="16.5" customHeight="1" spans="1:2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</row>
    <row r="146" s="92" customFormat="1" ht="16.5" customHeight="1" spans="1:2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</row>
    <row r="147" s="92" customFormat="1" ht="16.5" customHeight="1" spans="1:20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</row>
    <row r="148" s="92" customFormat="1" ht="16.5" customHeight="1" spans="1:20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</row>
    <row r="149" s="92" customFormat="1" ht="16.5" customHeight="1" spans="1:20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</row>
    <row r="150" s="92" customFormat="1" ht="16.5" customHeight="1" spans="1:20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</row>
    <row r="151" s="92" customFormat="1" ht="16.5" customHeight="1" spans="1:20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</row>
    <row r="152" s="92" customFormat="1" ht="16.5" customHeight="1" spans="1:20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</row>
    <row r="153" s="92" customFormat="1" ht="16.5" customHeight="1" spans="1:20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</row>
    <row r="154" s="92" customFormat="1" ht="16.5" customHeight="1" spans="1:20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</row>
    <row r="155" s="92" customFormat="1" ht="16.5" customHeight="1" spans="1:20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</row>
    <row r="156" s="92" customFormat="1" ht="16.5" customHeight="1" spans="1:20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</row>
    <row r="157" s="92" customFormat="1" ht="16.5" customHeight="1" spans="1:20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</row>
    <row r="158" s="92" customFormat="1" ht="16.5" customHeight="1" spans="1:20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</row>
    <row r="159" s="92" customFormat="1" ht="16.5" customHeight="1" spans="1:20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</row>
    <row r="160" s="92" customFormat="1" ht="16.5" customHeight="1" spans="1:20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</row>
    <row r="161" s="92" customFormat="1" ht="16.5" customHeight="1" spans="1:20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</row>
    <row r="162" s="92" customFormat="1" ht="16.5" customHeight="1" spans="1:20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</row>
    <row r="163" s="92" customFormat="1" ht="16.5" customHeight="1" spans="1:20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</row>
    <row r="164" s="92" customFormat="1" ht="16.5" customHeight="1" spans="1:20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</row>
    <row r="165" s="92" customFormat="1" ht="16.5" customHeight="1" spans="1:2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</row>
    <row r="166" s="92" customFormat="1" ht="16.5" customHeight="1" spans="1:2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</row>
    <row r="167" s="92" customFormat="1" ht="16.5" customHeight="1" spans="1:2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</row>
    <row r="168" s="92" customFormat="1" ht="16.5" customHeight="1" spans="1:2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</row>
    <row r="169" s="92" customFormat="1" ht="16.5" customHeight="1" spans="1:2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</row>
    <row r="170" s="92" customFormat="1" ht="16.5" customHeight="1" spans="1:2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</row>
    <row r="171" s="92" customFormat="1" ht="16.5" customHeight="1" spans="1:2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</row>
    <row r="172" s="92" customFormat="1" ht="16.5" customHeight="1" spans="1:2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</row>
    <row r="173" s="92" customFormat="1" ht="16.5" customHeight="1" spans="1:2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</row>
    <row r="174" s="92" customFormat="1" ht="16.5" customHeight="1" spans="1:2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</row>
    <row r="175" s="92" customFormat="1" ht="16.5" customHeight="1" spans="1:2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</row>
    <row r="176" s="92" customFormat="1" ht="16.5" customHeight="1" spans="1:2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</row>
    <row r="177" s="92" customFormat="1" ht="16.5" customHeight="1" spans="1:2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</row>
    <row r="178" s="92" customFormat="1" ht="16.5" customHeight="1" spans="1:2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</row>
    <row r="179" s="92" customFormat="1" ht="16.5" customHeight="1" spans="1:2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</row>
    <row r="180" s="92" customFormat="1" ht="16.5" customHeight="1" spans="1:2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</row>
    <row r="181" s="92" customFormat="1" ht="16.5" customHeight="1" spans="1:2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</row>
    <row r="182" s="92" customFormat="1" ht="16.5" customHeight="1" spans="1:2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</row>
    <row r="183" s="92" customFormat="1" ht="16.5" customHeight="1" spans="1:2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</row>
    <row r="184" s="92" customFormat="1" ht="16.5" customHeight="1" spans="1:2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</row>
    <row r="185" s="92" customFormat="1" ht="16.5" customHeight="1" spans="1:2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</row>
    <row r="186" s="92" customFormat="1" ht="16.5" customHeight="1" spans="1:2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</row>
    <row r="187" s="92" customFormat="1" ht="16.5" customHeight="1" spans="1:2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</row>
    <row r="188" s="92" customFormat="1" ht="16.5" customHeight="1" spans="1:2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</row>
    <row r="189" s="92" customFormat="1" ht="16.5" customHeight="1" spans="1:2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</row>
    <row r="190" s="92" customFormat="1" ht="16.5" customHeight="1" spans="1:2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</row>
    <row r="191" s="92" customFormat="1" ht="16.5" customHeight="1" spans="1:2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</row>
    <row r="192" s="92" customFormat="1" ht="16.5" customHeight="1" spans="1:2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</row>
    <row r="193" s="92" customFormat="1" ht="16.5" customHeight="1" spans="1:2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</row>
    <row r="194" s="92" customFormat="1" ht="16.5" customHeight="1" spans="1:2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</row>
    <row r="195" s="92" customFormat="1" ht="16.5" customHeight="1" spans="1:2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</row>
    <row r="196" s="92" customFormat="1" ht="16.5" customHeight="1" spans="1:2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</row>
    <row r="197" s="92" customFormat="1" ht="16.5" customHeight="1" spans="1:2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</row>
    <row r="198" s="92" customFormat="1" ht="16.5" customHeight="1" spans="1:2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</row>
    <row r="199" s="92" customFormat="1" ht="16.5" customHeight="1" spans="1:2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</row>
    <row r="200" s="92" customFormat="1" ht="16.5" customHeight="1" spans="1:2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</row>
    <row r="201" s="92" customFormat="1" ht="16.5" customHeight="1" spans="1:20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</row>
    <row r="202" s="92" customFormat="1" ht="16.5" customHeight="1" spans="1:20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</row>
    <row r="203" s="92" customFormat="1" ht="16.5" customHeight="1" spans="1:20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</row>
    <row r="204" s="92" customFormat="1" ht="16.5" customHeight="1" spans="1:20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</row>
    <row r="205" s="92" customFormat="1" ht="16.5" customHeight="1" spans="1:20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</row>
    <row r="206" s="92" customFormat="1" ht="16.5" customHeight="1" spans="1:20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</row>
    <row r="207" s="92" customFormat="1" ht="16.5" customHeight="1" spans="1:20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</row>
    <row r="208" s="92" customFormat="1" ht="16.5" customHeight="1" spans="1:20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</row>
    <row r="209" s="92" customFormat="1" ht="16.5" customHeight="1" spans="1:20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</row>
    <row r="210" s="92" customFormat="1" ht="16.5" customHeight="1" spans="1:20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</row>
    <row r="211" s="92" customFormat="1" ht="16.5" customHeight="1" spans="1:20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</row>
    <row r="212" s="92" customFormat="1" ht="16.5" customHeight="1" spans="1:20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</row>
    <row r="213" s="92" customFormat="1" ht="16.5" customHeight="1" spans="1:20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</row>
    <row r="214" s="92" customFormat="1" ht="16.5" customHeight="1" spans="1:20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</row>
    <row r="215" s="92" customFormat="1" ht="16.5" customHeight="1" spans="1:20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</row>
    <row r="216" s="92" customFormat="1" ht="16.5" customHeight="1" spans="1:20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</row>
    <row r="217" s="92" customFormat="1" ht="16.5" customHeight="1" spans="1:20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</row>
    <row r="218" s="92" customFormat="1" ht="16.5" customHeight="1" spans="1:20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</row>
    <row r="219" s="92" customFormat="1" ht="16.5" customHeight="1" spans="1:20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</row>
    <row r="220" s="92" customFormat="1" ht="16.5" customHeight="1" spans="1:20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</row>
    <row r="221" s="92" customFormat="1" ht="16.5" customHeight="1" spans="1:20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</row>
    <row r="222" s="92" customFormat="1" ht="16.5" customHeight="1" spans="1:20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</row>
    <row r="223" s="92" customFormat="1" ht="16.5" customHeight="1" spans="1:20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</row>
    <row r="224" s="92" customFormat="1" ht="16.5" customHeight="1" spans="1:20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</row>
    <row r="225" s="92" customFormat="1" ht="16.5" customHeight="1" spans="1:20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</row>
    <row r="226" s="92" customFormat="1" ht="16.5" customHeight="1" spans="1:20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</row>
    <row r="227" s="92" customFormat="1" ht="16.5" customHeight="1" spans="1:20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</row>
    <row r="228" s="92" customFormat="1" ht="16.5" customHeight="1" spans="1:20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</row>
    <row r="229" s="92" customFormat="1" ht="16.5" customHeight="1" spans="1:20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</row>
    <row r="230" s="92" customFormat="1" ht="16.5" customHeight="1" spans="1:20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</row>
    <row r="231" s="92" customFormat="1" ht="16.5" customHeight="1" spans="1:20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</row>
    <row r="232" s="92" customFormat="1" ht="16.5" customHeight="1" spans="1:20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</row>
    <row r="233" s="92" customFormat="1" ht="16.5" customHeight="1" spans="1:20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</row>
    <row r="234" s="92" customFormat="1" ht="16.5" customHeight="1" spans="1:20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</row>
    <row r="235" s="92" customFormat="1" ht="16.5" customHeight="1" spans="1:20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</row>
    <row r="236" s="92" customFormat="1" ht="16.5" customHeight="1" spans="1:20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</row>
    <row r="237" s="92" customFormat="1" ht="16.5" customHeight="1" spans="1:20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</row>
    <row r="238" s="92" customFormat="1" ht="16.5" customHeight="1" spans="1:2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</row>
    <row r="239" s="92" customFormat="1" ht="16.5" customHeight="1" spans="1:2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</row>
    <row r="240" s="92" customFormat="1" ht="16.5" customHeight="1" spans="1:2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</row>
    <row r="241" s="92" customFormat="1" ht="16.5" customHeight="1" spans="1:2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</row>
    <row r="242" s="92" customFormat="1" ht="16.5" customHeight="1" spans="1:2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</row>
    <row r="243" s="92" customFormat="1" ht="16.5" customHeight="1" spans="1:2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</row>
    <row r="244" s="92" customFormat="1" ht="16.5" customHeight="1" spans="1:2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</row>
    <row r="245" s="92" customFormat="1" ht="16.5" customHeight="1" spans="1:2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</row>
    <row r="246" s="92" customFormat="1" ht="16.5" customHeight="1" spans="1:2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</row>
    <row r="247" s="92" customFormat="1" ht="16.5" customHeight="1" spans="1:2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</row>
    <row r="248" s="92" customFormat="1" ht="16.5" customHeight="1" spans="1:2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</row>
    <row r="249" s="92" customFormat="1" ht="16.5" customHeight="1" spans="1:2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</row>
    <row r="250" s="92" customFormat="1" ht="16.5" customHeight="1" spans="1:2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</row>
    <row r="251" s="92" customFormat="1" ht="16.5" customHeight="1" spans="1:2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</row>
    <row r="252" s="92" customFormat="1" ht="16.5" customHeight="1" spans="1:2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</row>
    <row r="253" s="92" customFormat="1" ht="16.5" customHeight="1" spans="1:2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</row>
    <row r="254" s="92" customFormat="1" ht="16.5" customHeight="1" spans="1:2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</row>
    <row r="255" s="92" customFormat="1" ht="16.5" customHeight="1" spans="1:2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</row>
    <row r="256" s="92" customFormat="1" ht="16.5" customHeight="1" spans="1:2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</row>
    <row r="257" s="92" customFormat="1" ht="16.5" customHeight="1" spans="1:2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</row>
    <row r="258" s="92" customFormat="1" ht="16.5" customHeight="1" spans="1:2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</row>
    <row r="259" s="92" customFormat="1" ht="16.5" customHeight="1" spans="1:2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</row>
    <row r="260" s="92" customFormat="1" ht="16.5" customHeight="1" spans="1:2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</row>
    <row r="261" s="92" customFormat="1" ht="16.5" customHeight="1" spans="1:2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</row>
    <row r="262" s="92" customFormat="1" ht="16.5" customHeight="1" spans="1:2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</row>
    <row r="263" s="92" customFormat="1" ht="16.5" customHeight="1" spans="1:2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</row>
    <row r="264" s="92" customFormat="1" ht="16.5" customHeight="1" spans="1:2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</row>
    <row r="265" s="92" customFormat="1" ht="16.5" customHeight="1" spans="1:2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</row>
    <row r="266" s="92" customFormat="1" ht="16.5" customHeight="1" spans="1:2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</row>
    <row r="267" s="92" customFormat="1" ht="16.5" customHeight="1" spans="1:2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</row>
    <row r="268" s="92" customFormat="1" ht="16.5" customHeight="1" spans="1:2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</row>
    <row r="269" s="92" customFormat="1" ht="16.5" customHeight="1" spans="1:2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</row>
    <row r="270" s="92" customFormat="1" ht="16.5" customHeight="1" spans="1:2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</row>
    <row r="271" s="92" customFormat="1" ht="16.5" customHeight="1" spans="1:2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</row>
    <row r="272" s="92" customFormat="1" ht="16.5" customHeight="1" spans="1:2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</row>
    <row r="273" s="92" customFormat="1" ht="16.5" customHeight="1" spans="1:20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</row>
    <row r="274" s="92" customFormat="1" ht="16.5" customHeight="1" spans="1:20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</row>
    <row r="275" s="92" customFormat="1" ht="16.5" customHeight="1" spans="1:20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</row>
    <row r="276" s="92" customFormat="1" ht="16.5" customHeight="1" spans="1:20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</row>
    <row r="277" s="92" customFormat="1" ht="16.5" customHeight="1" spans="1:20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</row>
    <row r="278" s="92" customFormat="1" ht="16.5" customHeight="1" spans="1:20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</row>
    <row r="279" s="92" customFormat="1" ht="16.5" customHeight="1" spans="1:20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</row>
    <row r="280" s="92" customFormat="1" ht="16.5" customHeight="1" spans="1:20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</row>
    <row r="281" s="92" customFormat="1" ht="16.5" customHeight="1" spans="1:20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</row>
    <row r="282" s="92" customFormat="1" ht="16.5" customHeight="1" spans="1:20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</row>
    <row r="283" s="92" customFormat="1" ht="16.5" customHeight="1" spans="1:20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</row>
    <row r="284" s="92" customFormat="1" ht="16.5" customHeight="1" spans="1:20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</row>
    <row r="285" s="92" customFormat="1" ht="16.5" customHeight="1" spans="1:20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</row>
    <row r="286" s="92" customFormat="1" ht="16.5" customHeight="1" spans="1:20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</row>
    <row r="287" s="92" customFormat="1" ht="16.5" customHeight="1" spans="1:20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</row>
    <row r="288" s="92" customFormat="1" ht="16.5" customHeight="1" spans="1:20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</row>
    <row r="289" s="92" customFormat="1" ht="16.5" customHeight="1" spans="1:20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</row>
    <row r="290" s="92" customFormat="1" ht="16.5" customHeight="1" spans="1:20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</row>
    <row r="291" s="92" customFormat="1" ht="16.5" customHeight="1" spans="1:20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</row>
    <row r="292" s="92" customFormat="1" ht="16.5" customHeight="1" spans="1:20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</row>
    <row r="293" s="92" customFormat="1" ht="16.5" customHeight="1" spans="1:20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</row>
    <row r="294" s="92" customFormat="1" ht="16.5" customHeight="1" spans="1:20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</row>
    <row r="295" s="92" customFormat="1" ht="16.5" customHeight="1" spans="1:20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</row>
    <row r="296" s="92" customFormat="1" ht="16.5" customHeight="1" spans="1:20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</row>
    <row r="297" s="92" customFormat="1" ht="16.5" customHeight="1" spans="1:20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</row>
    <row r="298" s="92" customFormat="1" ht="16.5" customHeight="1" spans="1:20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</row>
    <row r="299" s="92" customFormat="1" ht="16.5" customHeight="1" spans="1:20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</row>
    <row r="300" s="92" customFormat="1" ht="16.5" customHeight="1" spans="1:20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</row>
    <row r="301" s="92" customFormat="1" ht="16.5" customHeight="1" spans="1:20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</row>
    <row r="302" s="92" customFormat="1" ht="16.5" customHeight="1" spans="1:20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</row>
    <row r="303" s="92" customFormat="1" ht="16.5" customHeight="1" spans="1:20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</row>
    <row r="304" s="92" customFormat="1" ht="16.5" customHeight="1" spans="1:20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</row>
    <row r="305" s="92" customFormat="1" ht="16.5" customHeight="1" spans="1:20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</row>
    <row r="306" s="92" customFormat="1" ht="16.5" customHeight="1" spans="1:20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</row>
    <row r="307" s="92" customFormat="1" ht="16.5" customHeight="1" spans="1:20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</row>
    <row r="308" s="92" customFormat="1" ht="16.5" customHeight="1" spans="1:20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</row>
    <row r="309" s="92" customFormat="1" ht="16.5" customHeight="1" spans="1:20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</row>
    <row r="310" s="92" customFormat="1" ht="16.5" customHeight="1" spans="1:20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</row>
    <row r="311" s="92" customFormat="1" ht="16.5" customHeight="1" spans="1:20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</row>
    <row r="312" s="92" customFormat="1" ht="16.5" customHeight="1" spans="1:20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</row>
    <row r="313" s="92" customFormat="1" ht="16.5" customHeight="1" spans="1:20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</row>
    <row r="314" s="92" customFormat="1" ht="16.5" customHeight="1" spans="1:20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</row>
    <row r="315" s="92" customFormat="1" ht="16.5" customHeight="1" spans="1:20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</row>
    <row r="316" s="92" customFormat="1" ht="16.5" customHeight="1" spans="1:20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</row>
    <row r="317" s="92" customFormat="1" ht="16.5" customHeight="1" spans="1:20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</row>
    <row r="318" s="92" customFormat="1" ht="16.5" customHeight="1" spans="1:20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</row>
    <row r="319" s="92" customFormat="1" ht="16.5" customHeight="1" spans="1:20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</row>
    <row r="320" s="92" customFormat="1" ht="16.5" customHeight="1" spans="1:20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</row>
    <row r="321" s="92" customFormat="1" ht="16.5" customHeight="1" spans="1:2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</row>
    <row r="322" s="92" customFormat="1" ht="16.5" customHeight="1" spans="1:2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</row>
    <row r="323" s="92" customFormat="1" ht="16.5" customHeight="1" spans="1:2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</row>
    <row r="324" s="92" customFormat="1" ht="16.5" customHeight="1" spans="1:2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</row>
    <row r="325" s="92" customFormat="1" ht="16.5" customHeight="1" spans="1:2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</row>
    <row r="326" s="92" customFormat="1" ht="16.5" customHeight="1" spans="1:2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</row>
    <row r="327" s="92" customFormat="1" ht="16.5" customHeight="1" spans="1:2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</row>
    <row r="328" s="92" customFormat="1" ht="16.5" customHeight="1" spans="1:2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</row>
    <row r="329" s="92" customFormat="1" ht="16.5" customHeight="1" spans="1:2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</row>
    <row r="330" s="92" customFormat="1" ht="16.5" customHeight="1" spans="1:2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</row>
    <row r="331" s="92" customFormat="1" ht="16.5" customHeight="1" spans="1:2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</row>
    <row r="332" s="92" customFormat="1" ht="16.5" customHeight="1" spans="1:2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</row>
    <row r="333" s="92" customFormat="1" ht="16.5" customHeight="1" spans="1:2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</row>
    <row r="334" s="92" customFormat="1" ht="16.5" customHeight="1" spans="1:2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</row>
    <row r="335" s="92" customFormat="1" ht="16.5" customHeight="1" spans="1:2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</row>
    <row r="336" s="92" customFormat="1" ht="16.5" customHeight="1" spans="1:2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</row>
    <row r="337" s="92" customFormat="1" ht="16.5" customHeight="1" spans="1:2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</row>
    <row r="338" s="92" customFormat="1" ht="16.5" customHeight="1" spans="1:2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</row>
    <row r="339" s="92" customFormat="1" ht="16.5" customHeight="1" spans="1:2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</row>
    <row r="340" s="92" customFormat="1" ht="16.5" customHeight="1" spans="1:2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</row>
    <row r="341" s="92" customFormat="1" ht="16.5" customHeight="1" spans="1:2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</row>
    <row r="342" s="92" customFormat="1" ht="16.5" customHeight="1" spans="1:2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</row>
    <row r="343" s="92" customFormat="1" ht="16.5" customHeight="1" spans="1:2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</row>
    <row r="344" s="92" customFormat="1" ht="16.5" customHeight="1" spans="1:2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</row>
    <row r="345" s="92" customFormat="1" ht="16.5" customHeight="1" spans="1:2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</row>
    <row r="346" s="92" customFormat="1" ht="16.5" customHeight="1" spans="1:2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</row>
    <row r="347" s="92" customFormat="1" ht="16.5" customHeight="1" spans="1:2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</row>
    <row r="348" s="92" customFormat="1" ht="16.5" customHeight="1" spans="1:2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</row>
    <row r="349" s="92" customFormat="1" ht="16.5" customHeight="1" spans="1:2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</row>
    <row r="350" s="92" customFormat="1" ht="16.5" customHeight="1" spans="1:2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</row>
    <row r="351" s="92" customFormat="1" ht="16.5" customHeight="1" spans="1:2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</row>
    <row r="352" s="92" customFormat="1" ht="16.5" customHeight="1" spans="1:2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</row>
    <row r="353" s="92" customFormat="1" ht="16.5" customHeight="1" spans="1:2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</row>
    <row r="354" s="92" customFormat="1" ht="16.5" customHeight="1" spans="1:2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</row>
    <row r="355" s="92" customFormat="1" ht="16.5" customHeight="1" spans="1:2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</row>
    <row r="356" s="92" customFormat="1" ht="16.5" customHeight="1" spans="1:2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</row>
    <row r="357" s="92" customFormat="1" ht="16.5" customHeight="1" spans="1:2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</row>
    <row r="358" s="92" customFormat="1" ht="16.5" customHeight="1" spans="1:2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</row>
    <row r="359" s="92" customFormat="1" ht="16.5" customHeight="1" spans="1:2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</row>
    <row r="360" s="92" customFormat="1" ht="16.5" customHeight="1" spans="1:2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</row>
    <row r="361" s="92" customFormat="1" ht="16.5" customHeight="1" spans="1:2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</row>
    <row r="362" s="92" customFormat="1" ht="16.5" customHeight="1" spans="1:2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</row>
    <row r="363" s="92" customFormat="1" ht="16.5" customHeight="1" spans="1:2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</row>
    <row r="364" s="92" customFormat="1" ht="16.5" customHeight="1" spans="1:2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</row>
    <row r="365" s="92" customFormat="1" ht="16.5" customHeight="1" spans="1:2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</row>
    <row r="366" s="92" customFormat="1" ht="16.5" customHeight="1" spans="1:20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</row>
    <row r="367" s="92" customFormat="1" ht="16.5" customHeight="1" spans="1:20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</row>
    <row r="368" s="92" customFormat="1" ht="16.5" customHeight="1" spans="1:20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</row>
    <row r="369" s="92" customFormat="1" ht="16.5" customHeight="1" spans="1:20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</row>
    <row r="370" s="92" customFormat="1" ht="16.5" customHeight="1" spans="1:20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</row>
    <row r="371" s="92" customFormat="1" ht="16.5" customHeight="1" spans="1:20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</row>
    <row r="372" s="92" customFormat="1" ht="16.5" customHeight="1" spans="1:20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</row>
    <row r="373" s="92" customFormat="1" ht="16.5" customHeight="1" spans="1:20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</row>
    <row r="374" s="92" customFormat="1" ht="16.5" customHeight="1" spans="1:20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</row>
    <row r="375" s="92" customFormat="1" ht="16.5" customHeight="1" spans="1:20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</row>
    <row r="376" s="92" customFormat="1" ht="16.5" customHeight="1" spans="1:20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</row>
    <row r="377" s="92" customFormat="1" ht="16.5" customHeight="1" spans="1:20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</row>
    <row r="378" s="92" customFormat="1" ht="16.5" customHeight="1" spans="1:20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</row>
    <row r="379" s="92" customFormat="1" ht="16.5" customHeight="1" spans="1:20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</row>
    <row r="380" s="92" customFormat="1" ht="16.5" customHeight="1" spans="1:20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</row>
    <row r="381" s="92" customFormat="1" ht="16.5" customHeight="1" spans="1:20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</row>
    <row r="382" s="92" customFormat="1" ht="16.5" customHeight="1" spans="1:20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</row>
    <row r="383" s="92" customFormat="1" ht="16.5" customHeight="1" spans="1:20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</row>
    <row r="384" s="92" customFormat="1" ht="16.5" customHeight="1" spans="1:2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</row>
    <row r="385" s="92" customFormat="1" ht="16.5" customHeight="1" spans="1:2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</row>
    <row r="386" s="92" customFormat="1" ht="16.5" customHeight="1" spans="1:2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</row>
    <row r="387" s="92" customFormat="1" ht="16.5" customHeight="1" spans="1:2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</row>
    <row r="388" s="92" customFormat="1" ht="16.5" customHeight="1" spans="1:2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</row>
    <row r="389" s="92" customFormat="1" ht="16.5" customHeight="1" spans="1:2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</row>
    <row r="390" s="92" customFormat="1" ht="16.5" customHeight="1" spans="1:2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</row>
    <row r="391" s="92" customFormat="1" ht="16.5" customHeight="1" spans="1:2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</row>
    <row r="392" s="92" customFormat="1" ht="16.5" customHeight="1" spans="1:2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</row>
    <row r="393" s="92" customFormat="1" ht="16.5" customHeight="1" spans="1:2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</row>
    <row r="394" s="92" customFormat="1" ht="16.5" customHeight="1" spans="1:2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</row>
    <row r="395" s="92" customFormat="1" ht="16.5" customHeight="1" spans="1:2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</row>
    <row r="396" s="92" customFormat="1" ht="16.5" customHeight="1" spans="1:2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</row>
    <row r="397" s="92" customFormat="1" ht="16.5" customHeight="1" spans="1:2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</row>
    <row r="398" s="92" customFormat="1" ht="16.5" customHeight="1" spans="1:2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</row>
    <row r="399" s="92" customFormat="1" ht="16.5" customHeight="1" spans="1:2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</row>
    <row r="400" s="92" customFormat="1" ht="16.5" customHeight="1" spans="1:2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</row>
    <row r="401" s="92" customFormat="1" ht="16.5" customHeight="1" spans="1:2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</row>
    <row r="402" s="92" customFormat="1" ht="16.5" customHeight="1" spans="1:2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</row>
    <row r="403" s="92" customFormat="1" ht="16.5" customHeight="1" spans="1:2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</row>
    <row r="404" s="92" customFormat="1" ht="16.5" customHeight="1" spans="1:2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</row>
    <row r="405" s="92" customFormat="1" ht="16.5" customHeight="1" spans="1:2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</row>
    <row r="406" s="92" customFormat="1" ht="16.5" customHeight="1" spans="1:2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</row>
    <row r="407" s="92" customFormat="1" ht="16.5" customHeight="1" spans="1:2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</row>
    <row r="408" s="92" customFormat="1" ht="16.5" customHeight="1" spans="1:2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</row>
    <row r="409" s="92" customFormat="1" ht="16.5" customHeight="1" spans="1:2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</row>
    <row r="410" s="92" customFormat="1" ht="16.5" customHeight="1" spans="1:2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</row>
    <row r="411" s="92" customFormat="1" ht="16.5" customHeight="1" spans="1:2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</row>
    <row r="412" s="92" customFormat="1" ht="16.5" customHeight="1" spans="1:2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</row>
    <row r="413" s="92" customFormat="1" ht="16.5" customHeight="1" spans="1:2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</row>
    <row r="414" s="92" customFormat="1" ht="16.5" customHeight="1" spans="1:2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</row>
    <row r="415" s="92" customFormat="1" ht="16.5" customHeight="1" spans="1:2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</row>
    <row r="416" s="92" customFormat="1" ht="16.5" customHeight="1" spans="1:2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</row>
    <row r="417" s="92" customFormat="1" ht="16.5" customHeight="1" spans="1:20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</row>
    <row r="418" s="92" customFormat="1" ht="16.5" customHeight="1" spans="1:20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</row>
    <row r="419" s="92" customFormat="1" ht="16.5" customHeight="1" spans="1:20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</row>
    <row r="420" s="92" customFormat="1" ht="16.5" customHeight="1" spans="1:20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</row>
    <row r="421" s="92" customFormat="1" ht="16.5" customHeight="1" spans="1:20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</row>
    <row r="422" s="92" customFormat="1" ht="16.5" customHeight="1" spans="1:20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</row>
    <row r="423" s="92" customFormat="1" ht="16.5" customHeight="1" spans="1:20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</row>
    <row r="424" s="92" customFormat="1" ht="16.5" customHeight="1" spans="1:20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</row>
    <row r="425" s="92" customFormat="1" ht="16.5" customHeight="1" spans="1:20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</row>
    <row r="426" s="92" customFormat="1" ht="16.5" customHeight="1" spans="1:20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</row>
    <row r="427" s="92" customFormat="1" ht="16.5" customHeight="1" spans="1:20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</row>
    <row r="428" s="92" customFormat="1" ht="16.5" customHeight="1" spans="1:20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</row>
    <row r="429" s="92" customFormat="1" ht="16.5" customHeight="1" spans="1:20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</row>
    <row r="430" s="92" customFormat="1" ht="16.5" customHeight="1" spans="1:20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</row>
    <row r="431" s="92" customFormat="1" ht="16.5" customHeight="1" spans="1:20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</row>
    <row r="432" s="92" customFormat="1" ht="16.5" customHeight="1" spans="1:20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</row>
    <row r="433" s="92" customFormat="1" ht="16.5" customHeight="1" spans="1:20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</row>
    <row r="434" s="92" customFormat="1" ht="16.5" customHeight="1" spans="1:20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</row>
    <row r="435" s="92" customFormat="1" ht="16.5" customHeight="1" spans="1:20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</row>
    <row r="436" s="92" customFormat="1" ht="16.5" customHeight="1" spans="1:20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</row>
    <row r="437" s="92" customFormat="1" ht="16.5" customHeight="1" spans="1:20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</row>
    <row r="438" s="92" customFormat="1" ht="16.5" customHeight="1" spans="1:20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</row>
    <row r="439" s="92" customFormat="1" ht="16.5" customHeight="1" spans="1:20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</row>
    <row r="440" s="92" customFormat="1" ht="16.5" customHeight="1" spans="1:20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</row>
    <row r="441" s="92" customFormat="1" ht="16.5" customHeight="1" spans="1:20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</row>
    <row r="442" s="92" customFormat="1" ht="16.5" customHeight="1" spans="1:20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</row>
    <row r="443" s="92" customFormat="1" ht="16.5" customHeight="1" spans="1:20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</row>
    <row r="444" s="92" customFormat="1" ht="16.5" customHeight="1" spans="1:20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</row>
    <row r="445" s="92" customFormat="1" ht="16.5" customHeight="1" spans="1:20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</row>
    <row r="446" s="92" customFormat="1" ht="16.5" customHeight="1" spans="1:20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</row>
    <row r="447" s="92" customFormat="1" ht="16.5" customHeight="1" spans="1:20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</row>
    <row r="448" s="92" customFormat="1" ht="16.5" customHeight="1" spans="1:20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</row>
    <row r="449" s="92" customFormat="1" ht="16.5" customHeight="1" spans="1:20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</row>
    <row r="450" s="92" customFormat="1" ht="16.5" customHeight="1" spans="1:20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</row>
    <row r="451" s="92" customFormat="1" ht="16.5" customHeight="1" spans="1:20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</row>
    <row r="452" s="92" customFormat="1" ht="16.5" customHeight="1" spans="1:20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</row>
    <row r="453" s="92" customFormat="1" ht="16.5" customHeight="1" spans="1:20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</row>
    <row r="454" s="92" customFormat="1" ht="16.5" customHeight="1" spans="1:20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</row>
    <row r="455" s="92" customFormat="1" ht="16.5" customHeight="1" spans="1:20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</row>
    <row r="456" s="92" customFormat="1" ht="16.5" customHeight="1" spans="1:20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</row>
    <row r="457" s="92" customFormat="1" ht="16.5" customHeight="1" spans="1:20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</row>
    <row r="458" s="92" customFormat="1" ht="16.5" customHeight="1" spans="1:20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</row>
    <row r="459" s="92" customFormat="1" ht="16.5" customHeight="1" spans="1:20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</row>
    <row r="460" s="92" customFormat="1" ht="16.5" customHeight="1" spans="1:20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</row>
    <row r="461" s="92" customFormat="1" ht="16.5" customHeight="1" spans="1:20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</row>
    <row r="462" s="92" customFormat="1" ht="16.5" customHeight="1" spans="1:20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</row>
    <row r="463" s="92" customFormat="1" ht="16.5" customHeight="1" spans="1:20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</row>
    <row r="464" s="92" customFormat="1" ht="16.5" customHeight="1" spans="1:20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</row>
    <row r="465" s="92" customFormat="1" ht="16.5" customHeight="1" spans="1:2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</row>
    <row r="466" s="92" customFormat="1" ht="16.5" customHeight="1" spans="1:2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</row>
    <row r="467" s="92" customFormat="1" ht="16.5" customHeight="1" spans="1:2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</row>
    <row r="468" s="92" customFormat="1" ht="16.5" customHeight="1" spans="1:2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</row>
    <row r="469" s="92" customFormat="1" ht="16.5" customHeight="1" spans="1:2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</row>
    <row r="470" s="92" customFormat="1" ht="16.5" customHeight="1" spans="1:2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</row>
    <row r="471" s="92" customFormat="1" ht="16.5" customHeight="1" spans="1:2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</row>
    <row r="472" s="92" customFormat="1" ht="16.5" customHeight="1" spans="1:2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</row>
    <row r="473" s="92" customFormat="1" ht="16.5" customHeight="1" spans="1:2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</row>
    <row r="474" s="92" customFormat="1" ht="16.5" customHeight="1" spans="1:2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</row>
    <row r="475" s="92" customFormat="1" ht="16.5" customHeight="1" spans="1:2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</row>
    <row r="476" s="92" customFormat="1" ht="16.5" customHeight="1" spans="1:2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</row>
    <row r="477" s="92" customFormat="1" ht="16.5" customHeight="1" spans="1:2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</row>
    <row r="478" s="92" customFormat="1" ht="16.5" customHeight="1" spans="1:2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</row>
    <row r="479" s="92" customFormat="1" ht="16.5" customHeight="1" spans="1:2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</row>
    <row r="480" s="92" customFormat="1" ht="16.5" customHeight="1" spans="1:2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</row>
    <row r="481" s="92" customFormat="1" ht="16.5" customHeight="1" spans="1:2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</row>
    <row r="482" s="92" customFormat="1" ht="16.5" customHeight="1" spans="1:2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</row>
    <row r="483" s="92" customFormat="1" ht="16.5" customHeight="1" spans="1:2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</row>
    <row r="484" s="92" customFormat="1" ht="16.5" customHeight="1" spans="1:2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</row>
    <row r="485" s="92" customFormat="1" ht="16.5" customHeight="1" spans="1:2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</row>
    <row r="486" s="92" customFormat="1" ht="16.5" customHeight="1" spans="1:2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</row>
    <row r="487" s="92" customFormat="1" ht="16.5" customHeight="1" spans="1:2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</row>
    <row r="488" s="92" customFormat="1" ht="16.5" customHeight="1" spans="1:2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</row>
    <row r="489" s="92" customFormat="1" ht="16.5" customHeight="1" spans="1:2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</row>
    <row r="490" s="92" customFormat="1" ht="16.5" customHeight="1" spans="1:2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</row>
    <row r="491" s="92" customFormat="1" ht="16.5" customHeight="1" spans="1:2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</row>
    <row r="492" s="92" customFormat="1" ht="16.5" customHeight="1" spans="1:2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</row>
    <row r="493" s="92" customFormat="1" ht="16.5" customHeight="1" spans="1:2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</row>
    <row r="494" s="92" customFormat="1" ht="16.5" customHeight="1" spans="1:2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</row>
    <row r="495" s="92" customFormat="1" ht="16.5" customHeight="1" spans="1:2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</row>
    <row r="496" s="92" customFormat="1" ht="16.5" customHeight="1" spans="1:2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</row>
    <row r="497" s="92" customFormat="1" ht="16.5" customHeight="1" spans="1:2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</row>
    <row r="498" s="92" customFormat="1" ht="16.5" customHeight="1" spans="1:2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</row>
    <row r="499" s="92" customFormat="1" ht="16.5" customHeight="1" spans="1:2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</row>
    <row r="500" s="92" customFormat="1" ht="16.5" customHeight="1" spans="1:2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</row>
    <row r="501" s="92" customFormat="1" ht="16.5" customHeight="1" spans="1:2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</row>
    <row r="502" s="92" customFormat="1" ht="16.5" customHeight="1" spans="1:2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</row>
    <row r="503" s="92" customFormat="1" ht="16.5" customHeight="1" spans="1:2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</row>
    <row r="504" s="92" customFormat="1" ht="16.5" customHeight="1" spans="1:2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</row>
    <row r="505" s="92" customFormat="1" ht="16.5" customHeight="1" spans="1:2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</row>
    <row r="506" s="92" customFormat="1" ht="16.5" customHeight="1" spans="1:2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</row>
    <row r="507" s="92" customFormat="1" ht="16.5" customHeight="1" spans="1:2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</row>
    <row r="508" s="92" customFormat="1" ht="16.5" customHeight="1" spans="1:2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</row>
    <row r="509" s="92" customFormat="1" ht="16.5" customHeight="1" spans="1:2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</row>
    <row r="510" s="92" customFormat="1" ht="16.5" customHeight="1" spans="1:2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</row>
    <row r="511" s="92" customFormat="1" ht="16.5" customHeight="1" spans="1:2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</row>
    <row r="512" s="92" customFormat="1" ht="16.5" customHeight="1" spans="1:20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</row>
    <row r="513" s="92" customFormat="1" ht="16.5" customHeight="1" spans="1:20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</row>
    <row r="514" s="92" customFormat="1" ht="16.5" customHeight="1" spans="1:20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</row>
    <row r="515" s="92" customFormat="1" ht="16.5" customHeight="1" spans="1:20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</row>
    <row r="516" s="92" customFormat="1" ht="16.5" customHeight="1" spans="1:20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</row>
    <row r="517" s="92" customFormat="1" ht="16.5" customHeight="1" spans="1:20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</row>
    <row r="518" s="92" customFormat="1" ht="16.5" customHeight="1" spans="1:20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</row>
    <row r="519" s="92" customFormat="1" ht="16.5" customHeight="1" spans="1:20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</row>
    <row r="520" s="92" customFormat="1" ht="16.5" customHeight="1" spans="1:20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</row>
    <row r="521" s="92" customFormat="1" ht="16.5" customHeight="1" spans="1:20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</row>
    <row r="522" s="92" customFormat="1" ht="16.5" customHeight="1" spans="1:20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</row>
    <row r="523" s="92" customFormat="1" ht="16.5" customHeight="1" spans="1:20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</row>
    <row r="524" s="92" customFormat="1" ht="16.5" customHeight="1" spans="1:20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</row>
    <row r="525" s="92" customFormat="1" ht="16.5" customHeight="1" spans="1:20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</row>
    <row r="526" s="92" customFormat="1" ht="16.5" customHeight="1" spans="1:20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</row>
    <row r="527" s="92" customFormat="1" ht="16.5" customHeight="1" spans="1:20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</row>
    <row r="528" s="92" customFormat="1" ht="16.5" customHeight="1" spans="1:20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</row>
    <row r="529" s="92" customFormat="1" ht="16.5" customHeight="1" spans="1:20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</row>
    <row r="530" s="92" customFormat="1" ht="16.5" customHeight="1" spans="1:2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</row>
    <row r="531" s="92" customFormat="1" ht="16.5" customHeight="1" spans="1:2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</row>
    <row r="532" s="92" customFormat="1" ht="16.5" customHeight="1" spans="1:2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</row>
    <row r="533" s="92" customFormat="1" ht="16.5" customHeight="1" spans="1:2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</row>
    <row r="534" s="92" customFormat="1" ht="16.5" customHeight="1" spans="1:2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</row>
    <row r="535" s="92" customFormat="1" ht="16.5" customHeight="1" spans="1:2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</row>
    <row r="536" s="92" customFormat="1" ht="16.5" customHeight="1" spans="1:2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</row>
    <row r="537" s="92" customFormat="1" ht="16.5" customHeight="1" spans="1:2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</row>
    <row r="538" s="92" customFormat="1" ht="16.5" customHeight="1" spans="1:2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</row>
    <row r="539" s="92" customFormat="1" ht="16.5" customHeight="1" spans="1:2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</row>
    <row r="540" s="92" customFormat="1" ht="16.5" customHeight="1" spans="1:2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</row>
    <row r="541" s="92" customFormat="1" ht="16.5" customHeight="1" spans="1:2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</row>
    <row r="542" s="92" customFormat="1" ht="16.5" customHeight="1" spans="1:2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</row>
    <row r="543" s="92" customFormat="1" ht="16.5" customHeight="1" spans="1:2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</row>
    <row r="544" s="92" customFormat="1" ht="16.5" customHeight="1" spans="1:2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</row>
    <row r="545" s="92" customFormat="1" ht="16.5" customHeight="1" spans="1:2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</row>
    <row r="546" s="92" customFormat="1" ht="16.5" customHeight="1" spans="1:2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</row>
    <row r="547" s="92" customFormat="1" ht="16.5" customHeight="1" spans="1:2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</row>
    <row r="548" s="92" customFormat="1" ht="16.5" customHeight="1" spans="1:2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</row>
    <row r="549" s="92" customFormat="1" ht="16.5" customHeight="1" spans="1:2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</row>
    <row r="550" s="92" customFormat="1" ht="16.5" customHeight="1" spans="1:2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</row>
    <row r="551" s="92" customFormat="1" ht="16.5" customHeight="1" spans="1:2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</row>
    <row r="552" s="92" customFormat="1" ht="16.5" customHeight="1" spans="1:2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</row>
    <row r="553" s="92" customFormat="1" ht="16.5" customHeight="1" spans="1:2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</row>
    <row r="554" s="92" customFormat="1" ht="16.5" customHeight="1" spans="1:2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</row>
    <row r="555" s="92" customFormat="1" ht="16.5" customHeight="1" spans="1:2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</row>
    <row r="556" s="92" customFormat="1" ht="16.5" customHeight="1" spans="1:2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</row>
    <row r="557" s="92" customFormat="1" ht="16.5" customHeight="1" spans="1:2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</row>
    <row r="558" s="92" customFormat="1" ht="16.5" customHeight="1" spans="1:2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</row>
    <row r="559" s="92" customFormat="1" ht="16.5" customHeight="1" spans="1:2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</row>
    <row r="560" s="92" customFormat="1" ht="16.5" customHeight="1" spans="1:2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</row>
    <row r="561" s="92" customFormat="1" ht="16.5" customHeight="1" spans="1:2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</row>
    <row r="562" s="92" customFormat="1" ht="16.5" customHeight="1" spans="1:2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</row>
    <row r="563" s="92" customFormat="1" ht="16.5" customHeight="1" spans="1:2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</row>
    <row r="564" s="92" customFormat="1" ht="16.5" customHeight="1" spans="1:2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</row>
    <row r="565" s="92" customFormat="1" ht="16.5" customHeight="1" spans="1:2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</row>
    <row r="566" s="92" customFormat="1" ht="16.5" customHeight="1" spans="1:2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</row>
    <row r="567" s="92" customFormat="1" ht="16.5" customHeight="1" spans="1:2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</row>
    <row r="568" s="92" customFormat="1" ht="16.5" customHeight="1" spans="1:2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</row>
    <row r="569" s="92" customFormat="1" ht="16.5" customHeight="1" spans="1:2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</row>
    <row r="570" s="92" customFormat="1" ht="16.5" customHeight="1" spans="1:2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</row>
    <row r="571" s="92" customFormat="1" ht="16.5" customHeight="1" spans="1:2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</row>
    <row r="572" s="92" customFormat="1" ht="16.5" customHeight="1" spans="1:2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</row>
    <row r="573" s="92" customFormat="1" ht="16.5" customHeight="1" spans="1:2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</row>
    <row r="574" s="92" customFormat="1" ht="16.5" customHeight="1" spans="1:2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</row>
    <row r="575" s="92" customFormat="1" ht="16.5" customHeight="1" spans="1:2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</row>
    <row r="576" s="92" customFormat="1" ht="16.5" customHeight="1" spans="1:2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</row>
    <row r="577" s="92" customFormat="1" ht="16.5" customHeight="1" spans="1:2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</row>
    <row r="578" s="92" customFormat="1" ht="16.5" customHeight="1" spans="1:2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</row>
    <row r="579" s="92" customFormat="1" ht="16.5" customHeight="1" spans="1:2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</row>
    <row r="580" s="92" customFormat="1" ht="16.5" customHeight="1" spans="1:2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</row>
    <row r="581" s="92" customFormat="1" ht="16.5" customHeight="1" spans="1:2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</row>
    <row r="582" s="92" customFormat="1" ht="16.5" customHeight="1" spans="1:2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</row>
    <row r="583" s="92" customFormat="1" ht="16.5" customHeight="1" spans="1:2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</row>
    <row r="584" s="92" customFormat="1" ht="16.5" customHeight="1" spans="1:20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</row>
    <row r="585" s="92" customFormat="1" ht="16.5" customHeight="1" spans="1:20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</row>
    <row r="586" s="92" customFormat="1" ht="16.5" customHeight="1" spans="1:20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</row>
    <row r="587" s="92" customFormat="1" ht="16.5" customHeight="1" spans="1:20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</row>
    <row r="588" s="92" customFormat="1" ht="16.5" customHeight="1" spans="1:20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</row>
    <row r="589" s="92" customFormat="1" ht="16.5" customHeight="1" spans="1:20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</row>
    <row r="590" s="92" customFormat="1" ht="16.5" customHeight="1" spans="1:20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</row>
    <row r="591" s="92" customFormat="1" ht="16.5" customHeight="1" spans="1:20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</row>
    <row r="592" s="92" customFormat="1" ht="16.5" customHeight="1" spans="1:20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</row>
    <row r="593" s="92" customFormat="1" ht="16.5" customHeight="1" spans="1:20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</row>
    <row r="594" s="92" customFormat="1" ht="16.5" customHeight="1" spans="1:20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</row>
    <row r="595" s="92" customFormat="1" ht="16.5" customHeight="1" spans="1:20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</row>
    <row r="596" s="92" customFormat="1" ht="16.5" customHeight="1" spans="1:20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</row>
    <row r="597" s="92" customFormat="1" ht="16.5" customHeight="1" spans="1:20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</row>
    <row r="598" s="92" customFormat="1" ht="16.5" customHeight="1" spans="1:20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</row>
    <row r="599" s="92" customFormat="1" ht="16.5" customHeight="1" spans="1:20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</row>
    <row r="600" s="92" customFormat="1" ht="16.5" customHeight="1" spans="1:20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</row>
    <row r="601" s="92" customFormat="1" ht="16.5" customHeight="1" spans="1:20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</row>
    <row r="602" s="92" customFormat="1" ht="16.5" customHeight="1" spans="1:2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</row>
    <row r="603" s="92" customFormat="1" ht="16.5" customHeight="1" spans="1:2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</row>
    <row r="604" s="92" customFormat="1" ht="16.5" customHeight="1" spans="1:2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</row>
    <row r="605" s="92" customFormat="1" ht="16.5" customHeight="1" spans="1:2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</row>
    <row r="606" s="92" customFormat="1" ht="16.5" customHeight="1" spans="1:2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</row>
    <row r="607" s="92" customFormat="1" ht="16.5" customHeight="1" spans="1:2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</row>
    <row r="608" s="92" customFormat="1" ht="16.5" customHeight="1" spans="1:2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</row>
    <row r="609" s="92" customFormat="1" ht="16.5" customHeight="1" spans="1:2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</row>
    <row r="610" s="92" customFormat="1" ht="16.5" customHeight="1" spans="1:2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</row>
    <row r="611" s="92" customFormat="1" ht="16.5" customHeight="1" spans="1:2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</row>
    <row r="612" s="92" customFormat="1" ht="16.5" customHeight="1" spans="1:2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</row>
    <row r="613" s="92" customFormat="1" ht="16.5" customHeight="1" spans="1:2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</row>
    <row r="614" s="92" customFormat="1" ht="16.5" customHeight="1" spans="1:2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</row>
    <row r="615" s="92" customFormat="1" ht="16.5" customHeight="1" spans="1:2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</row>
    <row r="616" s="92" customFormat="1" ht="16.5" customHeight="1" spans="1:2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</row>
    <row r="617" s="92" customFormat="1" ht="16.5" customHeight="1" spans="1:2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</row>
    <row r="618" s="92" customFormat="1" ht="16.5" customHeight="1" spans="1:2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</row>
    <row r="619" s="92" customFormat="1" ht="16.5" customHeight="1" spans="1:2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</row>
    <row r="620" s="92" customFormat="1" ht="16.5" customHeight="1" spans="1:2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</row>
    <row r="621" s="92" customFormat="1" ht="16.5" customHeight="1" spans="1:2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</row>
    <row r="622" s="92" customFormat="1" ht="16.5" customHeight="1" spans="1:2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</row>
    <row r="623" s="92" customFormat="1" ht="16.5" customHeight="1" spans="1:2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</row>
    <row r="624" s="92" customFormat="1" ht="16.5" customHeight="1" spans="1:2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</row>
    <row r="625" s="92" customFormat="1" ht="16.5" customHeight="1" spans="1:2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</row>
    <row r="626" s="92" customFormat="1" ht="16.5" customHeight="1" spans="1:2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</row>
    <row r="627" s="92" customFormat="1" ht="16.5" customHeight="1" spans="1:2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</row>
    <row r="628" s="92" customFormat="1" ht="16.5" customHeight="1" spans="1:2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</row>
    <row r="629" s="92" customFormat="1" ht="16.5" customHeight="1" spans="1:2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</row>
    <row r="630" s="92" customFormat="1" ht="16.5" customHeight="1" spans="1:2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</row>
    <row r="631" s="92" customFormat="1" ht="16.5" customHeight="1" spans="1:2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</row>
    <row r="632" s="92" customFormat="1" ht="16.5" customHeight="1" spans="1:2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</row>
    <row r="633" s="92" customFormat="1" ht="16.5" customHeight="1" spans="1:2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</row>
    <row r="634" s="92" customFormat="1" ht="16.5" customHeight="1" spans="1:2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</row>
    <row r="635" s="92" customFormat="1" ht="16.5" customHeight="1" spans="1:2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</row>
    <row r="636" s="92" customFormat="1" ht="16.5" customHeight="1" spans="1:2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</row>
    <row r="637" s="92" customFormat="1" ht="16.5" customHeight="1" spans="1:2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</row>
    <row r="638" s="92" customFormat="1" ht="16.5" customHeight="1" spans="1:2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</row>
    <row r="639" s="92" customFormat="1" ht="16.5" customHeight="1" spans="1:2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</row>
    <row r="640" s="92" customFormat="1" ht="16.5" customHeight="1" spans="1:2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</row>
    <row r="641" s="92" customFormat="1" ht="16.5" customHeight="1" spans="1:2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</row>
    <row r="642" s="92" customFormat="1" ht="16.5" customHeight="1" spans="1:2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</row>
    <row r="643" s="92" customFormat="1" ht="16.5" customHeight="1" spans="1:2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</row>
    <row r="644" s="92" customFormat="1" ht="16.5" customHeight="1" spans="1:2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</row>
    <row r="645" s="92" customFormat="1" ht="16.5" customHeight="1" spans="1:2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</row>
    <row r="646" s="92" customFormat="1" ht="16.5" customHeight="1" spans="1:2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</row>
    <row r="647" s="92" customFormat="1" ht="16.5" customHeight="1" spans="1:2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</row>
    <row r="648" s="92" customFormat="1" ht="16.5" customHeight="1" spans="1:2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</row>
    <row r="649" s="92" customFormat="1" ht="16.5" customHeight="1" spans="1:2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</row>
    <row r="650" s="92" customFormat="1" ht="16.5" customHeight="1" spans="1:2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</row>
    <row r="651" s="92" customFormat="1" ht="16.5" customHeight="1" spans="1:2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</row>
    <row r="652" s="92" customFormat="1" ht="16.5" customHeight="1" spans="1:2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</row>
    <row r="653" s="92" customFormat="1" ht="16.5" customHeight="1" spans="1:2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</row>
    <row r="654" s="92" customFormat="1" ht="16.5" customHeight="1" spans="1:2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</row>
    <row r="655" s="92" customFormat="1" ht="16.5" customHeight="1" spans="1:2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</row>
    <row r="656" s="92" customFormat="1" ht="16.5" customHeight="1" spans="1:2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</row>
    <row r="657" s="92" customFormat="1" ht="16.5" customHeight="1" spans="1:2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</row>
    <row r="658" s="92" customFormat="1" ht="16.5" customHeight="1" spans="1:20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</row>
    <row r="659" s="92" customFormat="1" ht="16.5" customHeight="1" spans="1:20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</row>
    <row r="660" s="92" customFormat="1" ht="16.5" customHeight="1" spans="1:20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</row>
    <row r="661" s="92" customFormat="1" ht="16.5" customHeight="1" spans="1:20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</row>
    <row r="662" s="92" customFormat="1" ht="16.5" customHeight="1" spans="1:20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</row>
    <row r="663" s="92" customFormat="1" ht="16.5" customHeight="1" spans="1:20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</row>
    <row r="664" s="92" customFormat="1" ht="16.5" customHeight="1" spans="1:20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</row>
    <row r="665" s="92" customFormat="1" ht="16.5" customHeight="1" spans="1:20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</row>
    <row r="666" s="92" customFormat="1" ht="16.5" customHeight="1" spans="1:20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</row>
    <row r="667" s="92" customFormat="1" ht="16.5" customHeight="1" spans="1:20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</row>
    <row r="668" s="92" customFormat="1" ht="16.5" customHeight="1" spans="1:20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</row>
    <row r="669" s="92" customFormat="1" ht="16.5" customHeight="1" spans="1:20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</row>
    <row r="670" s="92" customFormat="1" ht="16.5" customHeight="1" spans="1:20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</row>
    <row r="671" s="92" customFormat="1" ht="16.5" customHeight="1" spans="1:20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</row>
    <row r="672" s="92" customFormat="1" ht="16.5" customHeight="1" spans="1:20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</row>
    <row r="673" s="92" customFormat="1" ht="16.5" customHeight="1" spans="1:20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</row>
    <row r="674" s="92" customFormat="1" ht="16.5" customHeight="1" spans="1:20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</row>
    <row r="675" s="92" customFormat="1" ht="16.5" customHeight="1" spans="1:20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</row>
    <row r="676" s="92" customFormat="1" ht="16.5" customHeight="1" spans="1:2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</row>
    <row r="677" s="92" customFormat="1" ht="16.5" customHeight="1" spans="1:2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</row>
    <row r="678" s="92" customFormat="1" ht="16.5" customHeight="1" spans="1:2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</row>
    <row r="679" s="92" customFormat="1" ht="16.5" customHeight="1" spans="1:2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</row>
    <row r="680" s="92" customFormat="1" ht="16.5" customHeight="1" spans="1:2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</row>
    <row r="681" s="92" customFormat="1" ht="16.5" customHeight="1" spans="1:2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</row>
    <row r="682" s="92" customFormat="1" ht="16.5" customHeight="1" spans="1:2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</row>
    <row r="683" s="92" customFormat="1" ht="16.5" customHeight="1" spans="1:2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</row>
    <row r="684" s="92" customFormat="1" ht="16.5" customHeight="1" spans="1:2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</row>
    <row r="685" s="92" customFormat="1" ht="16.5" customHeight="1" spans="1:2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</row>
    <row r="686" s="92" customFormat="1" ht="16.5" customHeight="1" spans="1:2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</row>
    <row r="687" s="92" customFormat="1" ht="16.5" customHeight="1" spans="1:2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</row>
    <row r="688" s="92" customFormat="1" ht="16.5" customHeight="1" spans="1:2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</row>
    <row r="689" s="92" customFormat="1" ht="16.5" customHeight="1" spans="1:2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</row>
    <row r="690" s="92" customFormat="1" ht="16.5" customHeight="1" spans="1:2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</row>
    <row r="691" s="92" customFormat="1" ht="16.5" customHeight="1" spans="1:2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</row>
    <row r="692" s="92" customFormat="1" ht="16.5" customHeight="1" spans="1:2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</row>
    <row r="693" s="92" customFormat="1" ht="16.5" customHeight="1" spans="1:2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</row>
    <row r="694" s="92" customFormat="1" ht="16.5" customHeight="1" spans="1:2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</row>
    <row r="695" s="92" customFormat="1" ht="16.5" customHeight="1" spans="1:2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</row>
    <row r="696" s="92" customFormat="1" ht="16.5" customHeight="1" spans="1:2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</row>
    <row r="697" s="92" customFormat="1" ht="16.5" customHeight="1" spans="1:2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</row>
    <row r="698" s="92" customFormat="1" ht="16.5" customHeight="1" spans="1:2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</row>
    <row r="699" s="92" customFormat="1" ht="16.5" customHeight="1" spans="1:2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</row>
    <row r="700" s="92" customFormat="1" ht="16.5" customHeight="1" spans="1:2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</row>
    <row r="701" s="92" customFormat="1" ht="16.5" customHeight="1" spans="1:2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</row>
    <row r="702" s="92" customFormat="1" ht="16.5" customHeight="1" spans="1:2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</row>
    <row r="703" s="92" customFormat="1" ht="16.5" customHeight="1" spans="1:2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</row>
    <row r="704" s="92" customFormat="1" ht="16.5" customHeight="1" spans="1:2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</row>
    <row r="705" s="92" customFormat="1" ht="16.5" customHeight="1" spans="1:20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</row>
    <row r="706" s="92" customFormat="1" ht="16.5" customHeight="1" spans="1:20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</row>
    <row r="707" s="92" customFormat="1" ht="16.5" customHeight="1" spans="1:20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</row>
    <row r="708" s="92" customFormat="1" ht="16.5" customHeight="1" spans="1:20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</row>
    <row r="709" s="92" customFormat="1" ht="16.5" customHeight="1" spans="1:20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</row>
    <row r="710" s="92" customFormat="1" ht="16.5" customHeight="1" spans="1:20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</row>
    <row r="711" s="92" customFormat="1" ht="16.5" customHeight="1" spans="1:20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</row>
    <row r="712" s="92" customFormat="1" ht="16.5" customHeight="1" spans="1:20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</row>
    <row r="713" s="92" customFormat="1" ht="16.5" customHeight="1" spans="1:20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</row>
    <row r="714" s="92" customFormat="1" ht="16.5" customHeight="1" spans="1:20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</row>
    <row r="715" s="92" customFormat="1" ht="16.5" customHeight="1" spans="1:20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</row>
    <row r="716" s="92" customFormat="1" ht="16.5" customHeight="1" spans="1:20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</row>
    <row r="717" s="92" customFormat="1" ht="16.5" customHeight="1" spans="1:20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</row>
    <row r="718" s="92" customFormat="1" ht="16.5" customHeight="1" spans="1:20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</row>
    <row r="719" s="92" customFormat="1" ht="16.5" customHeight="1" spans="1:20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</row>
    <row r="720" s="92" customFormat="1" ht="16.5" customHeight="1" spans="1:20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</row>
    <row r="721" s="92" customFormat="1" ht="16.5" customHeight="1" spans="1:20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</row>
    <row r="722" s="92" customFormat="1" ht="16.5" customHeight="1" spans="1:20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</row>
    <row r="723" s="92" customFormat="1" ht="16.5" customHeight="1" spans="1:20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</row>
    <row r="724" s="92" customFormat="1" ht="16.5" customHeight="1" spans="1:20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</row>
    <row r="725" s="92" customFormat="1" ht="16.5" customHeight="1" spans="1:20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</row>
    <row r="726" s="92" customFormat="1" ht="16.5" customHeight="1" spans="1:20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</row>
    <row r="727" s="92" customFormat="1" ht="16.5" customHeight="1" spans="1:20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</row>
    <row r="728" s="92" customFormat="1" ht="16.5" customHeight="1" spans="1:20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</row>
    <row r="729" s="92" customFormat="1" ht="16.5" customHeight="1" spans="1:20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</row>
    <row r="730" s="92" customFormat="1" ht="16.5" customHeight="1" spans="1:20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</row>
    <row r="731" s="92" customFormat="1" ht="16.5" customHeight="1" spans="1:20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</row>
    <row r="732" s="92" customFormat="1" ht="16.5" customHeight="1" spans="1:20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</row>
    <row r="733" s="92" customFormat="1" ht="16.5" customHeight="1" spans="1:20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</row>
    <row r="734" s="92" customFormat="1" ht="16.5" customHeight="1" spans="1:20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</row>
    <row r="735" s="92" customFormat="1" ht="16.5" customHeight="1" spans="1:20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</row>
    <row r="736" s="92" customFormat="1" ht="16.5" customHeight="1" spans="1:20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</row>
    <row r="737" s="92" customFormat="1" ht="16.5" customHeight="1" spans="1:20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</row>
    <row r="738" s="92" customFormat="1" ht="16.5" customHeight="1" spans="1:20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</row>
    <row r="739" s="92" customFormat="1" ht="16.5" customHeight="1" spans="1:20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</row>
    <row r="740" s="92" customFormat="1" ht="16.5" customHeight="1" spans="1:20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</row>
    <row r="741" s="92" customFormat="1" ht="16.5" customHeight="1" spans="1:20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</row>
    <row r="742" s="92" customFormat="1" ht="16.5" customHeight="1" spans="1:20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</row>
    <row r="743" s="92" customFormat="1" ht="16.5" customHeight="1" spans="1:20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</row>
    <row r="744" s="92" customFormat="1" ht="16.5" customHeight="1" spans="1:20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</row>
    <row r="745" s="92" customFormat="1" ht="16.5" customHeight="1" spans="1:20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</row>
    <row r="746" s="92" customFormat="1" ht="16.5" customHeight="1" spans="1:20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</row>
    <row r="747" s="92" customFormat="1" ht="16.5" customHeight="1" spans="1:20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</row>
    <row r="748" s="92" customFormat="1" ht="16.5" customHeight="1" spans="1:20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</row>
    <row r="749" s="92" customFormat="1" ht="16.5" customHeight="1" spans="1:20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</row>
    <row r="750" s="92" customFormat="1" ht="16.5" customHeight="1" spans="1:20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</row>
    <row r="751" s="92" customFormat="1" ht="16.5" customHeight="1" spans="1:20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</row>
    <row r="752" s="92" customFormat="1" ht="16.5" customHeight="1" spans="1:20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</row>
    <row r="753" s="92" customFormat="1" ht="16.5" customHeight="1" spans="1:20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</row>
    <row r="754" s="92" customFormat="1" ht="16.5" customHeight="1" spans="1:20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</row>
    <row r="755" s="92" customFormat="1" ht="16.5" customHeight="1" spans="1:20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</row>
    <row r="756" s="92" customFormat="1" ht="16.5" customHeight="1" spans="1:20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</row>
    <row r="757" s="92" customFormat="1" ht="16.5" customHeight="1" spans="1:20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</row>
    <row r="758" s="92" customFormat="1" ht="16.5" customHeight="1" spans="1:20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</row>
    <row r="759" s="92" customFormat="1" ht="16.5" customHeight="1" spans="1:20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</row>
    <row r="760" s="92" customFormat="1" ht="16.5" customHeight="1" spans="1:20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</row>
    <row r="761" s="92" customFormat="1" ht="16.5" customHeight="1" spans="1:20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</row>
    <row r="762" s="92" customFormat="1" ht="16.5" customHeight="1" spans="1:20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</row>
    <row r="763" s="92" customFormat="1" ht="16.5" customHeight="1" spans="1:20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</row>
    <row r="764" s="92" customFormat="1" ht="16.5" customHeight="1" spans="1:20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</row>
    <row r="765" s="92" customFormat="1" ht="16.5" customHeight="1" spans="1:20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</row>
    <row r="766" s="92" customFormat="1" ht="16.5" customHeight="1" spans="1:20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</row>
    <row r="767" s="92" customFormat="1" ht="16.5" customHeight="1" spans="1:20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</row>
    <row r="768" s="92" customFormat="1" ht="16.5" customHeight="1" spans="1:20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</row>
    <row r="769" s="92" customFormat="1" ht="16.5" customHeight="1" spans="1:2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</row>
    <row r="770" s="92" customFormat="1" ht="16.5" customHeight="1" spans="1:2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</row>
    <row r="771" s="92" customFormat="1" ht="16.5" customHeight="1" spans="1:2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</row>
    <row r="772" s="92" customFormat="1" ht="16.5" customHeight="1" spans="1:2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</row>
    <row r="773" s="92" customFormat="1" ht="16.5" customHeight="1" spans="1:2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</row>
    <row r="774" s="92" customFormat="1" ht="16.5" customHeight="1" spans="1:2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</row>
    <row r="775" s="92" customFormat="1" ht="16.5" customHeight="1" spans="1:2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</row>
    <row r="776" s="92" customFormat="1" ht="16.5" customHeight="1" spans="1:2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</row>
    <row r="777" s="92" customFormat="1" ht="16.5" customHeight="1" spans="1:2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</row>
    <row r="778" s="92" customFormat="1" ht="16.5" customHeight="1" spans="1:2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</row>
    <row r="779" s="92" customFormat="1" ht="16.5" customHeight="1" spans="1:2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</row>
    <row r="780" s="92" customFormat="1" ht="16.5" customHeight="1" spans="1:2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</row>
    <row r="781" s="92" customFormat="1" ht="16.5" customHeight="1" spans="1:2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</row>
    <row r="782" s="92" customFormat="1" ht="16.5" customHeight="1" spans="1:2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</row>
    <row r="783" s="92" customFormat="1" ht="16.5" customHeight="1" spans="1:2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</row>
    <row r="784" s="92" customFormat="1" ht="16.5" customHeight="1" spans="1:2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</row>
    <row r="785" s="92" customFormat="1" ht="16.5" customHeight="1" spans="1:2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</row>
    <row r="786" s="92" customFormat="1" ht="16.5" customHeight="1" spans="1:2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</row>
    <row r="787" s="92" customFormat="1" ht="16.5" customHeight="1" spans="1:2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</row>
    <row r="788" s="92" customFormat="1" ht="16.5" customHeight="1" spans="1:2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</row>
    <row r="789" s="92" customFormat="1" ht="16.5" customHeight="1" spans="1:2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</row>
    <row r="790" s="92" customFormat="1" ht="16.5" customHeight="1" spans="1:2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</row>
    <row r="791" s="92" customFormat="1" ht="16.5" customHeight="1" spans="1:2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</row>
    <row r="792" s="92" customFormat="1" ht="16.5" customHeight="1" spans="1:2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</row>
    <row r="793" s="92" customFormat="1" ht="16.5" customHeight="1" spans="1:2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</row>
    <row r="794" s="92" customFormat="1" ht="16.5" customHeight="1" spans="1:2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</row>
    <row r="795" s="92" customFormat="1" ht="16.5" customHeight="1" spans="1:2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</row>
    <row r="796" s="92" customFormat="1" ht="16.5" customHeight="1" spans="1:2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</row>
    <row r="797" s="92" customFormat="1" ht="16.5" customHeight="1" spans="1:2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</row>
    <row r="798" s="92" customFormat="1" ht="16.5" customHeight="1" spans="1:2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</row>
    <row r="799" s="92" customFormat="1" ht="16.5" customHeight="1" spans="1:2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</row>
    <row r="800" s="92" customFormat="1" ht="16.5" customHeight="1" spans="1:2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</row>
    <row r="801" s="92" customFormat="1" ht="16.5" customHeight="1" spans="1:20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</row>
    <row r="802" s="92" customFormat="1" ht="16.5" customHeight="1" spans="1:20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</row>
    <row r="803" s="92" customFormat="1" ht="16.5" customHeight="1" spans="1:20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</row>
    <row r="804" s="92" customFormat="1" ht="16.5" customHeight="1" spans="1:20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</row>
    <row r="805" s="92" customFormat="1" ht="16.5" customHeight="1" spans="1:20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</row>
    <row r="806" s="92" customFormat="1" ht="16.5" customHeight="1" spans="1:20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</row>
    <row r="807" s="92" customFormat="1" ht="16.5" customHeight="1" spans="1:20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</row>
    <row r="808" s="92" customFormat="1" ht="16.5" customHeight="1" spans="1:20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</row>
    <row r="809" s="92" customFormat="1" ht="16.5" customHeight="1" spans="1:20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</row>
    <row r="810" s="92" customFormat="1" ht="16.5" customHeight="1" spans="1:20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</row>
    <row r="811" s="92" customFormat="1" ht="16.5" customHeight="1" spans="1:20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</row>
    <row r="812" s="92" customFormat="1" ht="16.5" customHeight="1" spans="1:20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</row>
    <row r="813" s="92" customFormat="1" ht="16.5" customHeight="1" spans="1:20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</row>
    <row r="814" s="92" customFormat="1" ht="16.5" customHeight="1" spans="1:20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</row>
    <row r="815" s="92" customFormat="1" ht="16.5" customHeight="1" spans="1:20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</row>
    <row r="816" s="92" customFormat="1" ht="16.5" customHeight="1" spans="1:20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</row>
    <row r="817" s="92" customFormat="1" ht="16.5" customHeight="1" spans="1:20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</row>
    <row r="818" s="92" customFormat="1" ht="16.5" customHeight="1" spans="1:20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</row>
    <row r="819" s="92" customFormat="1" ht="16.5" customHeight="1" spans="1:20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</row>
    <row r="820" s="92" customFormat="1" ht="16.5" customHeight="1" spans="1:20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</row>
    <row r="821" s="92" customFormat="1" ht="16.5" customHeight="1" spans="1:20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</row>
    <row r="822" s="92" customFormat="1" ht="16.5" customHeight="1" spans="1:20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</row>
    <row r="823" s="92" customFormat="1" ht="16.5" customHeight="1" spans="1:20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</row>
    <row r="824" s="92" customFormat="1" ht="16.5" customHeight="1" spans="1:20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</row>
    <row r="825" s="92" customFormat="1" ht="16.5" customHeight="1" spans="1:20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</row>
    <row r="826" s="92" customFormat="1" ht="16.5" customHeight="1" spans="1:20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</row>
    <row r="827" s="92" customFormat="1" ht="16.5" customHeight="1" spans="1:20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</row>
    <row r="828" s="92" customFormat="1" ht="16.5" customHeight="1" spans="1:20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</row>
    <row r="829" s="92" customFormat="1" ht="16.5" customHeight="1" spans="1:20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</row>
    <row r="830" s="92" customFormat="1" ht="16.5" customHeight="1" spans="1:20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</row>
    <row r="831" s="92" customFormat="1" ht="16.5" customHeight="1" spans="1:20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</row>
    <row r="832" s="92" customFormat="1" ht="16.5" customHeight="1" spans="1:20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</row>
    <row r="833" s="92" customFormat="1" ht="16.5" customHeight="1" spans="1:20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</row>
    <row r="834" s="92" customFormat="1" ht="16.5" customHeight="1" spans="1:20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</row>
    <row r="835" s="92" customFormat="1" ht="16.5" customHeight="1" spans="1:20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</row>
    <row r="836" s="92" customFormat="1" ht="16.5" customHeight="1" spans="1:20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</row>
    <row r="837" s="92" customFormat="1" ht="16.5" customHeight="1" spans="1:20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</row>
    <row r="838" s="92" customFormat="1" ht="16.5" customHeight="1" spans="1:20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</row>
    <row r="839" s="92" customFormat="1" ht="16.5" customHeight="1" spans="1:20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</row>
    <row r="840" s="92" customFormat="1" ht="16.5" customHeight="1" spans="1:20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</row>
    <row r="841" s="92" customFormat="1" ht="16.5" customHeight="1" spans="1:20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</row>
    <row r="842" s="92" customFormat="1" ht="16.5" customHeight="1" spans="1:20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</row>
    <row r="843" s="92" customFormat="1" ht="16.5" customHeight="1" spans="1:20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</row>
    <row r="844" s="92" customFormat="1" ht="16.5" customHeight="1" spans="1:20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</row>
    <row r="845" s="92" customFormat="1" ht="16.5" customHeight="1" spans="1:20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</row>
    <row r="846" s="92" customFormat="1" ht="16.5" customHeight="1" spans="1:20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</row>
    <row r="847" s="92" customFormat="1" ht="16.5" customHeight="1" spans="1:20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</row>
    <row r="848" s="92" customFormat="1" ht="16.5" customHeight="1" spans="1:20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</row>
    <row r="849" s="92" customFormat="1" ht="16.5" customHeight="1" spans="1:20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</row>
    <row r="850" s="92" customFormat="1" ht="16.5" customHeight="1" spans="1:20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</row>
    <row r="851" s="92" customFormat="1" ht="16.5" customHeight="1" spans="1:20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</row>
    <row r="852" s="92" customFormat="1" ht="16.5" customHeight="1" spans="1:20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</row>
    <row r="853" s="92" customFormat="1" ht="16.5" customHeight="1" spans="1:20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</row>
    <row r="854" s="92" customFormat="1" ht="16.5" customHeight="1" spans="1:20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</row>
    <row r="855" s="92" customFormat="1" ht="16.5" customHeight="1" spans="1:20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</row>
    <row r="856" s="92" customFormat="1" ht="16.5" customHeight="1" spans="1:20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</row>
    <row r="857" s="92" customFormat="1" ht="16.5" customHeight="1" spans="1:20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</row>
    <row r="858" s="92" customFormat="1" ht="16.5" customHeight="1" spans="1:20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</row>
    <row r="859" s="92" customFormat="1" ht="16.5" customHeight="1" spans="1:20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</row>
    <row r="860" s="92" customFormat="1" ht="16.5" customHeight="1" spans="1:20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</row>
    <row r="861" s="92" customFormat="1" ht="16.5" customHeight="1" spans="1:20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</row>
    <row r="862" s="92" customFormat="1" ht="16.5" customHeight="1" spans="1:20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</row>
    <row r="863" s="92" customFormat="1" ht="16.5" customHeight="1" spans="1:20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</row>
    <row r="864" s="92" customFormat="1" ht="16.5" customHeight="1" spans="1:20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</row>
    <row r="865" s="92" customFormat="1" ht="16.5" customHeight="1" spans="1:20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</row>
    <row r="866" s="92" customFormat="1" ht="16.5" customHeight="1" spans="1:20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</row>
    <row r="867" s="92" customFormat="1" ht="16.5" customHeight="1" spans="1:20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</row>
    <row r="868" s="92" customFormat="1" ht="16.5" customHeight="1" spans="1:20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</row>
    <row r="869" s="92" customFormat="1" ht="16.5" customHeight="1" spans="1:20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</row>
    <row r="870" s="92" customFormat="1" ht="16.5" customHeight="1" spans="1:20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</row>
    <row r="871" s="92" customFormat="1" ht="16.5" customHeight="1" spans="1:20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</row>
    <row r="872" s="92" customFormat="1" ht="16.5" customHeight="1" spans="1:20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</row>
    <row r="873" s="92" customFormat="1" ht="16.5" customHeight="1" spans="1:20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</row>
    <row r="874" s="92" customFormat="1" ht="16.5" customHeight="1" spans="1:20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</row>
    <row r="875" s="92" customFormat="1" ht="16.5" customHeight="1" spans="1:20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</row>
    <row r="876" s="92" customFormat="1" ht="16.5" customHeight="1" spans="1:20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</row>
    <row r="877" s="92" customFormat="1" ht="16.5" customHeight="1" spans="1:20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</row>
    <row r="878" s="92" customFormat="1" ht="16.5" customHeight="1" spans="1:20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</row>
    <row r="879" s="92" customFormat="1" ht="16.5" customHeight="1" spans="1:20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</row>
    <row r="880" s="92" customFormat="1" ht="16.5" customHeight="1" spans="1:20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</row>
    <row r="881" s="92" customFormat="1" ht="16.5" customHeight="1" spans="1:20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</row>
  </sheetData>
  <mergeCells count="46">
    <mergeCell ref="A1:C1"/>
    <mergeCell ref="G1:O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G2:J4"/>
    <mergeCell ref="K2:O4"/>
    <mergeCell ref="G5:J6"/>
    <mergeCell ref="K5:O6"/>
    <mergeCell ref="A7:E8"/>
  </mergeCells>
  <conditionalFormatting sqref="K9:N9">
    <cfRule type="notContainsBlanks" dxfId="0" priority="20">
      <formula>LEN(TRIM(K9))&gt;0</formula>
    </cfRule>
  </conditionalFormatting>
  <conditionalFormatting sqref="O9">
    <cfRule type="notContainsBlanks" dxfId="0" priority="27">
      <formula>LEN(TRIM(O9))&gt;0</formula>
    </cfRule>
  </conditionalFormatting>
  <conditionalFormatting sqref="P9">
    <cfRule type="notContainsBlanks" dxfId="0" priority="28">
      <formula>LEN(TRIM(P9))&gt;0</formula>
    </cfRule>
  </conditionalFormatting>
  <conditionalFormatting sqref="K12:N12">
    <cfRule type="notContainsBlanks" dxfId="0" priority="18">
      <formula>LEN(TRIM(K12))&gt;0</formula>
    </cfRule>
  </conditionalFormatting>
  <conditionalFormatting sqref="K13:N13">
    <cfRule type="notContainsBlanks" dxfId="0" priority="4">
      <formula>LEN(TRIM(K13))&gt;0</formula>
    </cfRule>
  </conditionalFormatting>
  <conditionalFormatting sqref="K14:N14">
    <cfRule type="notContainsBlanks" dxfId="0" priority="15">
      <formula>LEN(TRIM(K14))&gt;0</formula>
    </cfRule>
  </conditionalFormatting>
  <conditionalFormatting sqref="K15:N15">
    <cfRule type="notContainsBlanks" dxfId="0" priority="14">
      <formula>LEN(TRIM(K15))&gt;0</formula>
    </cfRule>
  </conditionalFormatting>
  <conditionalFormatting sqref="K16:N16">
    <cfRule type="notContainsBlanks" dxfId="0" priority="17">
      <formula>LEN(TRIM(K16))&gt;0</formula>
    </cfRule>
  </conditionalFormatting>
  <conditionalFormatting sqref="O16">
    <cfRule type="notContainsBlanks" dxfId="0" priority="24">
      <formula>LEN(TRIM(O16))&gt;0</formula>
    </cfRule>
  </conditionalFormatting>
  <conditionalFormatting sqref="K17:N17">
    <cfRule type="notContainsBlanks" dxfId="0" priority="13">
      <formula>LEN(TRIM(K17))&gt;0</formula>
    </cfRule>
  </conditionalFormatting>
  <conditionalFormatting sqref="K18:M18">
    <cfRule type="notContainsBlanks" dxfId="0" priority="11">
      <formula>LEN(TRIM(K18))&gt;0</formula>
    </cfRule>
  </conditionalFormatting>
  <conditionalFormatting sqref="N18">
    <cfRule type="notContainsBlanks" dxfId="0" priority="12">
      <formula>LEN(TRIM(N18))&gt;0</formula>
    </cfRule>
  </conditionalFormatting>
  <conditionalFormatting sqref="K19:N19">
    <cfRule type="notContainsBlanks" dxfId="0" priority="3">
      <formula>LEN(TRIM(K19))&gt;0</formula>
    </cfRule>
  </conditionalFormatting>
  <conditionalFormatting sqref="K20:N20">
    <cfRule type="notContainsBlanks" dxfId="0" priority="8">
      <formula>LEN(TRIM(K20))&gt;0</formula>
    </cfRule>
  </conditionalFormatting>
  <conditionalFormatting sqref="K21:N21">
    <cfRule type="notContainsBlanks" dxfId="0" priority="2">
      <formula>LEN(TRIM(K21))&gt;0</formula>
    </cfRule>
  </conditionalFormatting>
  <conditionalFormatting sqref="K26:N26">
    <cfRule type="notContainsBlanks" dxfId="0" priority="7">
      <formula>LEN(TRIM(K26))&gt;0</formula>
    </cfRule>
  </conditionalFormatting>
  <conditionalFormatting sqref="O26">
    <cfRule type="notContainsBlanks" dxfId="0" priority="22">
      <formula>LEN(TRIM(O26))&gt;0</formula>
    </cfRule>
  </conditionalFormatting>
  <conditionalFormatting sqref="K28:N28">
    <cfRule type="notContainsBlanks" dxfId="0" priority="1">
      <formula>LEN(TRIM(K28))&gt;0</formula>
    </cfRule>
  </conditionalFormatting>
  <conditionalFormatting sqref="O10:O13">
    <cfRule type="notContainsBlanks" dxfId="0" priority="26">
      <formula>LEN(TRIM(O10))&gt;0</formula>
    </cfRule>
  </conditionalFormatting>
  <conditionalFormatting sqref="O14:O15">
    <cfRule type="notContainsBlanks" dxfId="0" priority="25">
      <formula>LEN(TRIM(O14))&gt;0</formula>
    </cfRule>
  </conditionalFormatting>
  <conditionalFormatting sqref="O22:O25">
    <cfRule type="notContainsBlanks" dxfId="0" priority="23">
      <formula>LEN(TRIM(O22))&gt;0</formula>
    </cfRule>
  </conditionalFormatting>
  <conditionalFormatting sqref="K10:N11">
    <cfRule type="notContainsBlanks" dxfId="0" priority="19">
      <formula>LEN(TRIM(K10))&gt;0</formula>
    </cfRule>
  </conditionalFormatting>
  <conditionalFormatting sqref="O17:O21 O27:O32">
    <cfRule type="notContainsBlanks" dxfId="0" priority="21">
      <formula>LEN(TRIM(O17))&gt;0</formula>
    </cfRule>
  </conditionalFormatting>
  <conditionalFormatting sqref="K22:N25">
    <cfRule type="notContainsBlanks" dxfId="0" priority="16">
      <formula>LEN(TRIM(K22))&gt;0</formula>
    </cfRule>
  </conditionalFormatting>
  <conditionalFormatting sqref="K27:M27 K29:M30">
    <cfRule type="notContainsBlanks" dxfId="0" priority="5">
      <formula>LEN(TRIM(K27))&gt;0</formula>
    </cfRule>
  </conditionalFormatting>
  <conditionalFormatting sqref="N27 N29:N30">
    <cfRule type="notContainsBlanks" dxfId="0" priority="6">
      <formula>LEN(TRIM(N27))&gt;0</formula>
    </cfRule>
  </conditionalFormatting>
  <dataValidations count="7">
    <dataValidation type="list" allowBlank="1" showInputMessage="1" showErrorMessage="1" sqref="D2:F2">
      <formula1>"SARAH PUNTER, SOPHIA SOLOMONSON"</formula1>
    </dataValidation>
    <dataValidation type="list" allowBlank="1" showInputMessage="1" showErrorMessage="1" sqref="D3:F3">
      <formula1>"SARAH P, SOPHIA S, DIANE C, NATASHIA M"</formula1>
    </dataValidation>
    <dataValidation type="list" allowBlank="1" showInputMessage="1" showErrorMessage="1" sqref="D4:F4">
      <formula1>"HANNAH SCHNABEL, HEATHER ENCINAS,"</formula1>
    </dataValidation>
    <dataValidation type="list" allowBlank="1" showInputMessage="1" showErrorMessage="1" sqref="B5">
      <formula1>"XS-XXL, 1X-3X, XXS-3XL"</formula1>
    </dataValidation>
    <dataValidation type="list" allowBlank="1" showInputMessage="1" showErrorMessage="1" sqref="D5:F5">
      <formula1>"ANY AVAILABLE, WHITE"</formula1>
    </dataValidation>
    <dataValidation type="list" allowBlank="1" showInputMessage="1" showErrorMessage="1" sqref="B6">
      <formula1>"SMALL, 1X, SM/1X"</formula1>
    </dataValidation>
    <dataValidation type="list" allowBlank="1" showInputMessage="1" showErrorMessage="1" sqref="D6:F6">
      <formula1>"CHIFFON,MATTE SATIN,SHINY SATIN,VELVET,LUXE KNIT/ITY,CREPE"</formula1>
    </dataValidation>
  </dataValidations>
  <pageMargins left="0.7" right="0.7" top="0.75" bottom="0.75" header="0.3" footer="0.3"/>
  <pageSetup paperSize="9" scale="53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881"/>
  <sheetViews>
    <sheetView view="pageBreakPreview" zoomScale="55" zoomScaleNormal="70" workbookViewId="0">
      <selection activeCell="O32" sqref="O32"/>
    </sheetView>
  </sheetViews>
  <sheetFormatPr defaultColWidth="12.8318584070796" defaultRowHeight="15" customHeight="1"/>
  <cols>
    <col min="1" max="1" width="14.5044247787611" style="92" customWidth="1"/>
    <col min="2" max="2" width="16.5044247787611" style="92" customWidth="1"/>
    <col min="3" max="3" width="27.3362831858407" style="92" customWidth="1"/>
    <col min="4" max="4" width="10.8318584070796" style="92" customWidth="1"/>
    <col min="5" max="5" width="9.16814159292035" style="92" customWidth="1"/>
    <col min="6" max="6" width="71.929203539823" style="92" customWidth="1"/>
    <col min="7" max="7" width="7.50442477876106" style="92" customWidth="1"/>
    <col min="8" max="8" width="10.3362831858407" style="92" customWidth="1"/>
    <col min="9" max="14" width="10" style="92" customWidth="1"/>
    <col min="15" max="15" width="23" style="92" customWidth="1"/>
    <col min="16" max="16" width="7.50442477876106" style="92" customWidth="1"/>
    <col min="17" max="17" width="11.5044247787611" style="92" customWidth="1"/>
    <col min="18" max="18" width="32.6637168141593" style="92" customWidth="1"/>
    <col min="19" max="20" width="13.6637168141593" style="92" customWidth="1"/>
    <col min="21" max="16384" width="12.8318584070796" style="92"/>
  </cols>
  <sheetData>
    <row r="1" s="91" customFormat="1" ht="33.75" customHeight="1" spans="1:29">
      <c r="A1" s="93" t="s">
        <v>0</v>
      </c>
      <c r="B1" s="94"/>
      <c r="C1" s="95"/>
      <c r="D1" s="96" t="s">
        <v>1</v>
      </c>
      <c r="E1" s="97" t="s">
        <v>2</v>
      </c>
      <c r="F1" s="98"/>
      <c r="G1" s="9"/>
      <c r="H1" s="10"/>
      <c r="I1" s="10"/>
      <c r="J1" s="10"/>
      <c r="K1" s="10"/>
      <c r="L1" s="10"/>
      <c r="M1" s="10"/>
      <c r="N1" s="10"/>
      <c r="O1" s="10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</row>
    <row r="2" s="91" customFormat="1" ht="13.5" customHeight="1" spans="1:29">
      <c r="A2" s="11" t="s">
        <v>3</v>
      </c>
      <c r="B2" s="99" t="s">
        <v>4</v>
      </c>
      <c r="C2" s="13" t="s">
        <v>5</v>
      </c>
      <c r="D2" s="100" t="s">
        <v>6</v>
      </c>
      <c r="E2" s="101"/>
      <c r="F2" s="101"/>
      <c r="G2" s="16" t="s">
        <v>7</v>
      </c>
      <c r="H2" s="16"/>
      <c r="I2" s="16"/>
      <c r="J2" s="16"/>
      <c r="K2" s="139" t="s">
        <v>8</v>
      </c>
      <c r="L2" s="140"/>
      <c r="M2" s="140"/>
      <c r="N2" s="140"/>
      <c r="O2" s="140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</row>
    <row r="3" s="91" customFormat="1" ht="13.5" customHeight="1" spans="1:29">
      <c r="A3" s="17" t="s">
        <v>9</v>
      </c>
      <c r="B3" s="102">
        <v>45588</v>
      </c>
      <c r="C3" s="19" t="s">
        <v>10</v>
      </c>
      <c r="D3" s="103" t="s">
        <v>11</v>
      </c>
      <c r="E3" s="104"/>
      <c r="F3" s="104"/>
      <c r="G3" s="22"/>
      <c r="H3" s="22"/>
      <c r="I3" s="22"/>
      <c r="J3" s="22"/>
      <c r="K3" s="139"/>
      <c r="L3" s="140"/>
      <c r="M3" s="140"/>
      <c r="N3" s="140"/>
      <c r="O3" s="140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</row>
    <row r="4" s="91" customFormat="1" ht="13.5" customHeight="1" spans="1:29">
      <c r="A4" s="17" t="s">
        <v>12</v>
      </c>
      <c r="B4" s="105" t="s">
        <v>13</v>
      </c>
      <c r="C4" s="19" t="s">
        <v>14</v>
      </c>
      <c r="D4" s="106" t="s">
        <v>15</v>
      </c>
      <c r="E4" s="107"/>
      <c r="F4" s="107"/>
      <c r="G4" s="22"/>
      <c r="H4" s="22"/>
      <c r="I4" s="22"/>
      <c r="J4" s="22"/>
      <c r="K4" s="142"/>
      <c r="L4" s="143"/>
      <c r="M4" s="143"/>
      <c r="N4" s="143"/>
      <c r="O4" s="143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</row>
    <row r="5" s="91" customFormat="1" ht="13.5" customHeight="1" spans="1:29">
      <c r="A5" s="26" t="s">
        <v>16</v>
      </c>
      <c r="B5" s="108" t="s">
        <v>17</v>
      </c>
      <c r="C5" s="26" t="s">
        <v>18</v>
      </c>
      <c r="D5" s="106" t="s">
        <v>19</v>
      </c>
      <c r="E5" s="107"/>
      <c r="F5" s="109"/>
      <c r="G5" s="29" t="s">
        <v>20</v>
      </c>
      <c r="H5" s="30"/>
      <c r="I5" s="30"/>
      <c r="J5" s="64"/>
      <c r="K5" s="144" t="s">
        <v>21</v>
      </c>
      <c r="L5" s="145"/>
      <c r="M5" s="145"/>
      <c r="N5" s="145"/>
      <c r="O5" s="145"/>
      <c r="P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</row>
    <row r="6" s="91" customFormat="1" ht="13.5" customHeight="1" spans="1:29">
      <c r="A6" s="13" t="s">
        <v>22</v>
      </c>
      <c r="B6" s="110" t="s">
        <v>23</v>
      </c>
      <c r="C6" s="32" t="s">
        <v>24</v>
      </c>
      <c r="D6" s="111" t="s">
        <v>25</v>
      </c>
      <c r="E6" s="112"/>
      <c r="F6" s="113"/>
      <c r="G6" s="36"/>
      <c r="H6" s="37"/>
      <c r="I6" s="37"/>
      <c r="J6" s="67"/>
      <c r="K6" s="146"/>
      <c r="L6" s="147"/>
      <c r="M6" s="147"/>
      <c r="N6" s="147"/>
      <c r="O6" s="147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</row>
    <row r="7" s="92" customFormat="1" ht="16.5" customHeight="1" spans="1:20">
      <c r="A7" s="38" t="s">
        <v>26</v>
      </c>
      <c r="B7" s="38"/>
      <c r="C7" s="38"/>
      <c r="D7" s="38"/>
      <c r="E7" s="38"/>
      <c r="F7" s="38"/>
      <c r="G7" s="72" t="s">
        <v>27</v>
      </c>
      <c r="H7" s="114" t="s">
        <v>28</v>
      </c>
      <c r="I7" s="114" t="s">
        <v>29</v>
      </c>
      <c r="J7" s="148" t="s">
        <v>30</v>
      </c>
      <c r="K7" s="149" t="s">
        <v>31</v>
      </c>
      <c r="L7" s="149" t="s">
        <v>32</v>
      </c>
      <c r="M7" s="149" t="s">
        <v>33</v>
      </c>
      <c r="N7" s="149" t="s">
        <v>34</v>
      </c>
      <c r="O7" s="72" t="s">
        <v>35</v>
      </c>
      <c r="P7" s="150"/>
      <c r="Q7" s="160"/>
      <c r="R7" s="161"/>
      <c r="S7" s="137"/>
      <c r="T7" s="137"/>
    </row>
    <row r="8" s="92" customFormat="1" customHeight="1" spans="1:20">
      <c r="A8" s="38"/>
      <c r="B8" s="38"/>
      <c r="C8" s="38"/>
      <c r="D8" s="38"/>
      <c r="E8" s="38"/>
      <c r="F8" s="38"/>
      <c r="G8" s="115"/>
      <c r="H8" s="116"/>
      <c r="I8" s="116"/>
      <c r="J8" s="151"/>
      <c r="K8" s="152"/>
      <c r="L8" s="153"/>
      <c r="M8" s="153"/>
      <c r="N8" s="153"/>
      <c r="O8" s="115"/>
      <c r="P8" s="154"/>
      <c r="Q8" s="161"/>
      <c r="R8" s="161"/>
      <c r="S8" s="137"/>
      <c r="T8" s="137"/>
    </row>
    <row r="9" s="92" customFormat="1" ht="30" customHeight="1" spans="1:20">
      <c r="A9" s="117" t="str">
        <f>'[1]SPEC SHEET REG'!A10</f>
        <v>TOP BODY LENGTH (FROM FRONT STRAP JOIN TO WAIST SEAM)</v>
      </c>
      <c r="B9" s="117"/>
      <c r="C9" s="117"/>
      <c r="D9" s="117"/>
      <c r="E9" s="117"/>
      <c r="F9" s="118" t="s">
        <v>36</v>
      </c>
      <c r="G9" s="119">
        <v>0.25</v>
      </c>
      <c r="H9" s="120">
        <f>'XS-XXL'!H9*2.54</f>
        <v>24.13</v>
      </c>
      <c r="I9" s="120">
        <f>'XS-XXL'!I9*2.54</f>
        <v>24.765</v>
      </c>
      <c r="J9" s="120">
        <f>'XS-XXL'!J9*2.54</f>
        <v>25.4</v>
      </c>
      <c r="K9" s="120">
        <f>'XS-XXL'!K9*2.54</f>
        <v>26.035</v>
      </c>
      <c r="L9" s="120">
        <f>'XS-XXL'!L9*2.54</f>
        <v>26.67</v>
      </c>
      <c r="M9" s="120">
        <f>'XS-XXL'!M9*2.54</f>
        <v>27.305</v>
      </c>
      <c r="N9" s="120">
        <f>'XS-XXL'!N9*2.54</f>
        <v>27.94</v>
      </c>
      <c r="O9" s="155"/>
      <c r="P9" s="156"/>
      <c r="Q9" s="156"/>
      <c r="R9" s="162"/>
      <c r="S9" s="137"/>
      <c r="T9" s="137"/>
    </row>
    <row r="10" s="92" customFormat="1" ht="30" customHeight="1" spans="1:20">
      <c r="A10" s="117" t="str">
        <f>'[1]SPEC SHEET REG'!A11</f>
        <v>BODICE SIDE SEAM LENGTH TO WAIST SEAM</v>
      </c>
      <c r="B10" s="117"/>
      <c r="C10" s="117"/>
      <c r="D10" s="117"/>
      <c r="E10" s="117"/>
      <c r="F10" s="118" t="s">
        <v>37</v>
      </c>
      <c r="G10" s="119">
        <v>0.25</v>
      </c>
      <c r="H10" s="120">
        <f>'XS-XXL'!H10*2.54</f>
        <v>15.875</v>
      </c>
      <c r="I10" s="120">
        <f>'XS-XXL'!I10*2.54</f>
        <v>16.1925</v>
      </c>
      <c r="J10" s="120">
        <f>'XS-XXL'!J10*2.54</f>
        <v>16.51</v>
      </c>
      <c r="K10" s="120">
        <f>'XS-XXL'!K10*2.54</f>
        <v>16.8275</v>
      </c>
      <c r="L10" s="120">
        <f>'XS-XXL'!L10*2.54</f>
        <v>17.145</v>
      </c>
      <c r="M10" s="120">
        <f>'XS-XXL'!M10*2.54</f>
        <v>17.4625</v>
      </c>
      <c r="N10" s="120">
        <f>'XS-XXL'!N10*2.54</f>
        <v>17.78</v>
      </c>
      <c r="O10" s="157"/>
      <c r="P10" s="137"/>
      <c r="Q10" s="137"/>
      <c r="R10" s="137"/>
      <c r="S10" s="137"/>
      <c r="T10" s="137"/>
    </row>
    <row r="11" s="92" customFormat="1" ht="30" customHeight="1" spans="1:20">
      <c r="A11" s="117" t="str">
        <f>'[1]SPEC SHEET REG'!A12</f>
        <v>BODICE BACK LENGTH ( TOP EDGE TO WAIST SEAM)</v>
      </c>
      <c r="B11" s="117"/>
      <c r="C11" s="117"/>
      <c r="D11" s="117"/>
      <c r="E11" s="117"/>
      <c r="F11" s="118" t="s">
        <v>38</v>
      </c>
      <c r="G11" s="119">
        <v>0.25</v>
      </c>
      <c r="H11" s="120">
        <f>'XS-XXL'!H11*2.54</f>
        <v>14.2875</v>
      </c>
      <c r="I11" s="120">
        <f>'XS-XXL'!I11*2.54</f>
        <v>14.605</v>
      </c>
      <c r="J11" s="120">
        <f>'XS-XXL'!J11*2.54</f>
        <v>14.9225</v>
      </c>
      <c r="K11" s="120">
        <f>'XS-XXL'!K11*2.54</f>
        <v>15.24</v>
      </c>
      <c r="L11" s="120">
        <f>'XS-XXL'!L11*2.54</f>
        <v>15.5575</v>
      </c>
      <c r="M11" s="120">
        <f>'XS-XXL'!M11*2.54</f>
        <v>15.875</v>
      </c>
      <c r="N11" s="120">
        <f>'XS-XXL'!N11*2.54</f>
        <v>16.1925</v>
      </c>
      <c r="O11" s="157"/>
      <c r="P11" s="137"/>
      <c r="Q11" s="137"/>
      <c r="R11" s="137"/>
      <c r="S11" s="137"/>
      <c r="T11" s="137"/>
    </row>
    <row r="12" s="92" customFormat="1" ht="30" customHeight="1" spans="1:20">
      <c r="A12" s="117" t="str">
        <f>'[1]SPEC SHEET REG'!A13</f>
        <v>CF SKIRT LENGTH (FROM WAIST JOINT SEAM TO HEM)</v>
      </c>
      <c r="B12" s="117"/>
      <c r="C12" s="117"/>
      <c r="D12" s="117"/>
      <c r="E12" s="117"/>
      <c r="F12" s="118" t="s">
        <v>39</v>
      </c>
      <c r="G12" s="119">
        <v>0.25</v>
      </c>
      <c r="H12" s="120">
        <f>'XS-XXL'!H12*2.54</f>
        <v>110.49</v>
      </c>
      <c r="I12" s="120">
        <f>'XS-XXL'!I12*2.54</f>
        <v>111.76</v>
      </c>
      <c r="J12" s="120">
        <f>'XS-XXL'!J12*2.54</f>
        <v>113.03</v>
      </c>
      <c r="K12" s="120">
        <f>'XS-XXL'!K12*2.54</f>
        <v>114.3</v>
      </c>
      <c r="L12" s="120">
        <f>'XS-XXL'!L12*2.54</f>
        <v>115.57</v>
      </c>
      <c r="M12" s="120">
        <f>'XS-XXL'!M12*2.54</f>
        <v>116.84</v>
      </c>
      <c r="N12" s="120">
        <f>'XS-XXL'!N12*2.54</f>
        <v>118.11</v>
      </c>
      <c r="O12" s="157"/>
      <c r="P12" s="137"/>
      <c r="Q12" s="137"/>
      <c r="R12" s="137"/>
      <c r="S12" s="137"/>
      <c r="T12" s="137"/>
    </row>
    <row r="13" s="92" customFormat="1" ht="30" customHeight="1" spans="1:20">
      <c r="A13" s="117" t="str">
        <f>'[1]SPEC SHEET REG'!A14</f>
        <v>CB SKIRT LENGTH ( FROM WAIST SEAM  TO HEM EDGE AT CB)</v>
      </c>
      <c r="B13" s="117"/>
      <c r="C13" s="117"/>
      <c r="D13" s="117"/>
      <c r="E13" s="117"/>
      <c r="F13" s="118" t="s">
        <v>40</v>
      </c>
      <c r="G13" s="119">
        <v>0.25</v>
      </c>
      <c r="H13" s="120">
        <f>'XS-XXL'!H13*2.54</f>
        <v>111.76</v>
      </c>
      <c r="I13" s="120">
        <f>'XS-XXL'!I13*2.54</f>
        <v>113.03</v>
      </c>
      <c r="J13" s="120">
        <f>'XS-XXL'!J13*2.54</f>
        <v>114.3</v>
      </c>
      <c r="K13" s="120">
        <f>'XS-XXL'!K13*2.54</f>
        <v>115.57</v>
      </c>
      <c r="L13" s="120">
        <f>'XS-XXL'!L13*2.54</f>
        <v>116.84</v>
      </c>
      <c r="M13" s="120">
        <f>'XS-XXL'!M13*2.54</f>
        <v>118.11</v>
      </c>
      <c r="N13" s="120">
        <f>'XS-XXL'!N13*2.54</f>
        <v>119.38</v>
      </c>
      <c r="O13" s="157"/>
      <c r="P13" s="137"/>
      <c r="Q13" s="137"/>
      <c r="R13" s="137"/>
      <c r="S13" s="137"/>
      <c r="T13" s="137"/>
    </row>
    <row r="14" s="92" customFormat="1" ht="30" customHeight="1" spans="1:20">
      <c r="A14" s="117" t="str">
        <f>'[1]SPEC SHEET REG'!A15</f>
        <v>DISTANCE BETWEEN HPS/STRAP JOIN </v>
      </c>
      <c r="B14" s="117"/>
      <c r="C14" s="117"/>
      <c r="D14" s="117"/>
      <c r="E14" s="117"/>
      <c r="F14" s="118" t="s">
        <v>41</v>
      </c>
      <c r="G14" s="119">
        <v>0.25</v>
      </c>
      <c r="H14" s="120">
        <f>'XS-XXL'!H14*2.54</f>
        <v>25.4</v>
      </c>
      <c r="I14" s="120">
        <f>'XS-XXL'!I14*2.54</f>
        <v>25.7175</v>
      </c>
      <c r="J14" s="120">
        <f>'XS-XXL'!J14*2.54</f>
        <v>26.035</v>
      </c>
      <c r="K14" s="120">
        <f>'XS-XXL'!K14*2.54</f>
        <v>26.3525</v>
      </c>
      <c r="L14" s="120">
        <f>'XS-XXL'!L14*2.54</f>
        <v>26.67</v>
      </c>
      <c r="M14" s="120">
        <f>'XS-XXL'!M14*2.54</f>
        <v>26.9875</v>
      </c>
      <c r="N14" s="120">
        <f>'XS-XXL'!N14*2.54</f>
        <v>27.305</v>
      </c>
      <c r="O14" s="155"/>
      <c r="P14" s="137"/>
      <c r="Q14" s="137"/>
      <c r="R14" s="137"/>
      <c r="S14" s="137"/>
      <c r="T14" s="137"/>
    </row>
    <row r="15" s="92" customFormat="1" ht="30" customHeight="1" spans="1:20">
      <c r="A15" s="117" t="str">
        <f>'[1]SPEC SHEET REG'!A16</f>
        <v>FRONT  NECK DROP (STRAP JOIN TO CF)</v>
      </c>
      <c r="B15" s="117"/>
      <c r="C15" s="117"/>
      <c r="D15" s="117"/>
      <c r="E15" s="117"/>
      <c r="F15" s="121" t="s">
        <v>42</v>
      </c>
      <c r="G15" s="119">
        <v>0.25</v>
      </c>
      <c r="H15" s="120">
        <f>'XS-XXL'!H15*2.54</f>
        <v>7.62</v>
      </c>
      <c r="I15" s="120">
        <f>'XS-XXL'!I15*2.54</f>
        <v>7.9375</v>
      </c>
      <c r="J15" s="120">
        <f>'XS-XXL'!J15*2.54</f>
        <v>8.255</v>
      </c>
      <c r="K15" s="120">
        <f>'XS-XXL'!K15*2.54</f>
        <v>8.5725</v>
      </c>
      <c r="L15" s="120">
        <f>'XS-XXL'!L15*2.54</f>
        <v>8.89</v>
      </c>
      <c r="M15" s="120">
        <f>'XS-XXL'!M15*2.54</f>
        <v>9.2075</v>
      </c>
      <c r="N15" s="120">
        <f>'XS-XXL'!N15*2.54</f>
        <v>9.525</v>
      </c>
      <c r="O15" s="155"/>
      <c r="P15" s="137"/>
      <c r="Q15" s="137"/>
      <c r="R15" s="137"/>
      <c r="S15" s="137"/>
      <c r="T15" s="137"/>
    </row>
    <row r="16" s="92" customFormat="1" ht="30" customHeight="1" spans="1:20">
      <c r="A16" s="117" t="str">
        <f>'[1]SPEC SHEET REG'!A17</f>
        <v>FRONT ARMHOLE ALONG SEAM (STRAP JOIN TO SS)</v>
      </c>
      <c r="B16" s="117"/>
      <c r="C16" s="117"/>
      <c r="D16" s="117"/>
      <c r="E16" s="117"/>
      <c r="F16" s="122" t="s">
        <v>43</v>
      </c>
      <c r="G16" s="119">
        <v>0.25</v>
      </c>
      <c r="H16" s="120">
        <f>'XS-XXL'!H16*2.54</f>
        <v>10.16</v>
      </c>
      <c r="I16" s="120">
        <f>'XS-XXL'!I16*2.54</f>
        <v>10.63625</v>
      </c>
      <c r="J16" s="120">
        <f>'XS-XXL'!J16*2.54</f>
        <v>11.1125</v>
      </c>
      <c r="K16" s="120">
        <f>'XS-XXL'!K16*2.54</f>
        <v>11.58875</v>
      </c>
      <c r="L16" s="120">
        <f>'XS-XXL'!L16*2.54</f>
        <v>12.065</v>
      </c>
      <c r="M16" s="120">
        <f>'XS-XXL'!M16*2.54</f>
        <v>12.54125</v>
      </c>
      <c r="N16" s="120">
        <f>'XS-XXL'!N16*2.54</f>
        <v>13.0175</v>
      </c>
      <c r="O16" s="157"/>
      <c r="P16" s="137"/>
      <c r="Q16" s="137"/>
      <c r="R16" s="137"/>
      <c r="S16" s="137"/>
      <c r="T16" s="137"/>
    </row>
    <row r="17" s="92" customFormat="1" ht="30" customHeight="1" spans="1:20">
      <c r="A17" s="117" t="str">
        <f>'[1]SPEC SHEET REG'!A18</f>
        <v>BACK ARMHOLE - (SS TO STRAP JOIN)</v>
      </c>
      <c r="B17" s="117"/>
      <c r="C17" s="117"/>
      <c r="D17" s="117"/>
      <c r="E17" s="117"/>
      <c r="F17" s="123" t="s">
        <v>44</v>
      </c>
      <c r="G17" s="119">
        <v>0.25</v>
      </c>
      <c r="H17" s="120">
        <f>'XS-XXL'!H17*2.54</f>
        <v>9.8425</v>
      </c>
      <c r="I17" s="120">
        <f>'XS-XXL'!I17*2.54</f>
        <v>10.16</v>
      </c>
      <c r="J17" s="120">
        <f>'XS-XXL'!J17*2.54</f>
        <v>10.4775</v>
      </c>
      <c r="K17" s="120">
        <f>'XS-XXL'!K17*2.54</f>
        <v>10.795</v>
      </c>
      <c r="L17" s="120">
        <f>'XS-XXL'!L17*2.54</f>
        <v>11.1125</v>
      </c>
      <c r="M17" s="120">
        <f>'XS-XXL'!M17*2.54</f>
        <v>11.43</v>
      </c>
      <c r="N17" s="120">
        <f>'XS-XXL'!N17*2.54</f>
        <v>11.7475</v>
      </c>
      <c r="O17" s="155"/>
      <c r="P17" s="137"/>
      <c r="Q17" s="137"/>
      <c r="R17" s="137"/>
      <c r="S17" s="137"/>
      <c r="T17" s="137"/>
    </row>
    <row r="18" s="92" customFormat="1" ht="30" customHeight="1" spans="1:20">
      <c r="A18" s="117" t="str">
        <f>'[1]SPEC SHEET REG'!A19</f>
        <v>BACK EDGE - CB TO STRAP JOIN</v>
      </c>
      <c r="B18" s="117"/>
      <c r="C18" s="117"/>
      <c r="D18" s="117"/>
      <c r="E18" s="117"/>
      <c r="F18" s="123" t="s">
        <v>45</v>
      </c>
      <c r="G18" s="119">
        <v>0.25</v>
      </c>
      <c r="H18" s="120">
        <f>'XS-XXL'!H18*2.54</f>
        <v>7.9375</v>
      </c>
      <c r="I18" s="120">
        <f>'XS-XXL'!I18*2.54</f>
        <v>8.5725</v>
      </c>
      <c r="J18" s="120">
        <f>'XS-XXL'!J18*2.54</f>
        <v>9.2075</v>
      </c>
      <c r="K18" s="120">
        <f>'XS-XXL'!K18*2.54</f>
        <v>9.8425</v>
      </c>
      <c r="L18" s="120">
        <f>'XS-XXL'!L18*2.54</f>
        <v>10.4775</v>
      </c>
      <c r="M18" s="120">
        <f>'XS-XXL'!M18*2.54</f>
        <v>11.1125</v>
      </c>
      <c r="N18" s="120">
        <f>'XS-XXL'!N18*2.54</f>
        <v>11.7475</v>
      </c>
      <c r="O18" s="155"/>
      <c r="P18" s="137"/>
      <c r="Q18" s="137"/>
      <c r="R18" s="137"/>
      <c r="S18" s="137"/>
      <c r="T18" s="137"/>
    </row>
    <row r="19" s="92" customFormat="1" ht="30" customHeight="1" spans="1:20">
      <c r="A19" s="117" t="str">
        <f>'[1]SPEC SHEET REG'!A20</f>
        <v>BUST CIRCUMFERENCE - 1" BELOW A/H (SIDE SEAMS ALIGNED, CB TO CF) </v>
      </c>
      <c r="B19" s="117"/>
      <c r="C19" s="117"/>
      <c r="D19" s="117"/>
      <c r="E19" s="117"/>
      <c r="F19" s="124" t="s">
        <v>46</v>
      </c>
      <c r="G19" s="119">
        <v>0.25</v>
      </c>
      <c r="H19" s="120">
        <f>'XS-XXL'!H19*2.54</f>
        <v>76.2</v>
      </c>
      <c r="I19" s="120">
        <f>'XS-XXL'!I19*2.54</f>
        <v>81.28</v>
      </c>
      <c r="J19" s="120">
        <f>'XS-XXL'!J19*2.54</f>
        <v>86.36</v>
      </c>
      <c r="K19" s="120">
        <f>'XS-XXL'!K19*2.54</f>
        <v>91.44</v>
      </c>
      <c r="L19" s="120">
        <f>'XS-XXL'!L19*2.54</f>
        <v>97.79</v>
      </c>
      <c r="M19" s="120">
        <f>'XS-XXL'!M19*2.54</f>
        <v>102.87</v>
      </c>
      <c r="N19" s="120">
        <f>'XS-XXL'!N19*2.54</f>
        <v>107.95</v>
      </c>
      <c r="O19" s="157"/>
      <c r="P19" s="137"/>
      <c r="Q19" s="137"/>
      <c r="R19" s="137"/>
      <c r="S19" s="137"/>
      <c r="T19" s="137"/>
    </row>
    <row r="20" s="92" customFormat="1" ht="30" customHeight="1" spans="1:20">
      <c r="A20" s="117" t="str">
        <f>'[1]SPEC SHEET REG'!A21</f>
        <v>UNDERBUST CIRCUMFERENCE (3.5" BELOW AH)</v>
      </c>
      <c r="B20" s="117"/>
      <c r="C20" s="117"/>
      <c r="D20" s="117"/>
      <c r="E20" s="117"/>
      <c r="F20" s="125" t="s">
        <v>47</v>
      </c>
      <c r="G20" s="119">
        <v>0.125</v>
      </c>
      <c r="H20" s="120">
        <f>'XS-XXL'!H20*2.54</f>
        <v>67.31</v>
      </c>
      <c r="I20" s="120">
        <f>'XS-XXL'!I20*2.54</f>
        <v>72.39</v>
      </c>
      <c r="J20" s="120">
        <f>'XS-XXL'!J20*2.54</f>
        <v>77.47</v>
      </c>
      <c r="K20" s="120">
        <f>'XS-XXL'!K20*2.54</f>
        <v>82.55</v>
      </c>
      <c r="L20" s="120">
        <f>'XS-XXL'!L20*2.54</f>
        <v>88.9</v>
      </c>
      <c r="M20" s="120">
        <f>'XS-XXL'!M20*2.54</f>
        <v>93.98</v>
      </c>
      <c r="N20" s="120">
        <f>'XS-XXL'!N20*2.54</f>
        <v>99.06</v>
      </c>
      <c r="O20" s="155"/>
      <c r="P20" s="137"/>
      <c r="Q20" s="137"/>
      <c r="R20" s="137"/>
      <c r="S20" s="137"/>
      <c r="T20" s="137"/>
    </row>
    <row r="21" s="92" customFormat="1" ht="30" customHeight="1" spans="1:20">
      <c r="A21" s="117" t="str">
        <f>'[1]SPEC SHEET REG'!A22</f>
        <v>WAIST AT WAIST SEAM STRAIGHT SS TO SS</v>
      </c>
      <c r="B21" s="117"/>
      <c r="C21" s="117"/>
      <c r="D21" s="117"/>
      <c r="E21" s="117"/>
      <c r="F21" s="122" t="s">
        <v>48</v>
      </c>
      <c r="G21" s="119">
        <v>0.25</v>
      </c>
      <c r="H21" s="120">
        <f>'XS-XXL'!H21*2.54</f>
        <v>60.96</v>
      </c>
      <c r="I21" s="120">
        <f>'XS-XXL'!I21*2.54</f>
        <v>66.04</v>
      </c>
      <c r="J21" s="120">
        <f>'XS-XXL'!J21*2.54</f>
        <v>71.12</v>
      </c>
      <c r="K21" s="120">
        <f>'XS-XXL'!K21*2.54</f>
        <v>76.2</v>
      </c>
      <c r="L21" s="120">
        <f>'XS-XXL'!L21*2.54</f>
        <v>82.55</v>
      </c>
      <c r="M21" s="120">
        <f>'XS-XXL'!M21*2.54</f>
        <v>87.63</v>
      </c>
      <c r="N21" s="120">
        <f>'XS-XXL'!N21*2.54</f>
        <v>92.71</v>
      </c>
      <c r="O21" s="155"/>
      <c r="P21" s="137"/>
      <c r="Q21" s="137"/>
      <c r="R21" s="137"/>
      <c r="S21" s="137"/>
      <c r="T21" s="137"/>
    </row>
    <row r="22" s="92" customFormat="1" ht="30" customHeight="1" spans="1:20">
      <c r="A22" s="117" t="str">
        <f>'[1]SPEC SHEET REG'!A23</f>
        <v>LOW HIPS 8 1/2” FROM WAIST SEAM STRAIGHT SS TO SS</v>
      </c>
      <c r="B22" s="117"/>
      <c r="C22" s="117"/>
      <c r="D22" s="117"/>
      <c r="E22" s="117"/>
      <c r="F22" s="122" t="s">
        <v>49</v>
      </c>
      <c r="G22" s="119">
        <v>0.25</v>
      </c>
      <c r="H22" s="120">
        <f>'XS-XXL'!H22*2.54</f>
        <v>88.9</v>
      </c>
      <c r="I22" s="120">
        <f>'XS-XXL'!I22*2.54</f>
        <v>93.98</v>
      </c>
      <c r="J22" s="120">
        <f>'XS-XXL'!J22*2.54</f>
        <v>99.06</v>
      </c>
      <c r="K22" s="120">
        <f>'XS-XXL'!K22*2.54</f>
        <v>104.14</v>
      </c>
      <c r="L22" s="120">
        <f>'XS-XXL'!L22*2.54</f>
        <v>110.49</v>
      </c>
      <c r="M22" s="120">
        <f>'XS-XXL'!M22*2.54</f>
        <v>115.57</v>
      </c>
      <c r="N22" s="120">
        <f>'XS-XXL'!N22*2.54</f>
        <v>120.65</v>
      </c>
      <c r="O22" s="157"/>
      <c r="P22" s="137"/>
      <c r="Q22" s="137"/>
      <c r="R22" s="137"/>
      <c r="S22" s="137"/>
      <c r="T22" s="137"/>
    </row>
    <row r="23" s="92" customFormat="1" ht="30" customHeight="1" spans="1:20">
      <c r="A23" s="117" t="str">
        <f>'[1]SPEC SHEET REG'!A24</f>
        <v>HIP (LINING) CIRCUMFERENCE (8.5" BELOW WAIST JOIN SEAM)</v>
      </c>
      <c r="B23" s="117"/>
      <c r="C23" s="117"/>
      <c r="D23" s="117"/>
      <c r="E23" s="117"/>
      <c r="F23" s="126" t="s">
        <v>50</v>
      </c>
      <c r="G23" s="119">
        <v>0.25</v>
      </c>
      <c r="H23" s="120">
        <f>'XS-XXL'!H23*2.54</f>
        <v>87.63</v>
      </c>
      <c r="I23" s="120">
        <f>'XS-XXL'!I23*2.54</f>
        <v>92.71</v>
      </c>
      <c r="J23" s="120">
        <f>'XS-XXL'!J23*2.54</f>
        <v>97.79</v>
      </c>
      <c r="K23" s="120">
        <f>'XS-XXL'!K23*2.54</f>
        <v>102.87</v>
      </c>
      <c r="L23" s="120">
        <f>'XS-XXL'!L23*2.54</f>
        <v>109.22</v>
      </c>
      <c r="M23" s="120">
        <f>'XS-XXL'!M23*2.54</f>
        <v>114.3</v>
      </c>
      <c r="N23" s="120">
        <f>'XS-XXL'!N23*2.54</f>
        <v>119.38</v>
      </c>
      <c r="O23" s="157"/>
      <c r="P23" s="137"/>
      <c r="Q23" s="137"/>
      <c r="R23" s="137"/>
      <c r="S23" s="137"/>
      <c r="T23" s="137"/>
    </row>
    <row r="24" s="92" customFormat="1" ht="30" customHeight="1" spans="1:20">
      <c r="A24" s="117" t="str">
        <f>'[1]SPEC SHEET REG'!A25</f>
        <v>SWEEP SKIRT ALONG EDGE - SLIT EDGES ALIGNED, FOLD TO SLIT EDGE (SELF)</v>
      </c>
      <c r="B24" s="117"/>
      <c r="C24" s="117"/>
      <c r="D24" s="117"/>
      <c r="E24" s="117"/>
      <c r="F24" s="127" t="s">
        <v>51</v>
      </c>
      <c r="G24" s="119">
        <v>0.5</v>
      </c>
      <c r="H24" s="120">
        <f>'XS-XXL'!H24*2.54</f>
        <v>198.12</v>
      </c>
      <c r="I24" s="120">
        <f>'XS-XXL'!I24*2.54</f>
        <v>203.2</v>
      </c>
      <c r="J24" s="120">
        <f>'XS-XXL'!J24*2.54</f>
        <v>208.28</v>
      </c>
      <c r="K24" s="120">
        <f>'XS-XXL'!K24*2.54</f>
        <v>213.36</v>
      </c>
      <c r="L24" s="120">
        <f>'XS-XXL'!L24*2.54</f>
        <v>219.71</v>
      </c>
      <c r="M24" s="120">
        <f>'XS-XXL'!M24*2.54</f>
        <v>224.79</v>
      </c>
      <c r="N24" s="120">
        <f>'XS-XXL'!N24*2.54</f>
        <v>229.87</v>
      </c>
      <c r="O24" s="157"/>
      <c r="P24" s="137"/>
      <c r="Q24" s="137"/>
      <c r="R24" s="137"/>
      <c r="S24" s="137"/>
      <c r="T24" s="137"/>
    </row>
    <row r="25" s="92" customFormat="1" ht="30" customHeight="1" spans="1:20">
      <c r="A25" s="117" t="str">
        <f>'[1]SPEC SHEET REG'!A26</f>
        <v>SWEEP SKIRT ALONG EDGE - SLIT EDGES ALIGNED, FOLD TO SLIT EDGE (LINING)</v>
      </c>
      <c r="B25" s="117"/>
      <c r="C25" s="117"/>
      <c r="D25" s="117"/>
      <c r="E25" s="117"/>
      <c r="F25" s="127" t="s">
        <v>52</v>
      </c>
      <c r="G25" s="119">
        <v>0.5</v>
      </c>
      <c r="H25" s="120">
        <f>'XS-XXL'!H25*2.54</f>
        <v>175.26</v>
      </c>
      <c r="I25" s="120">
        <f>'XS-XXL'!I25*2.54</f>
        <v>180.34</v>
      </c>
      <c r="J25" s="120">
        <f>'XS-XXL'!J25*2.54</f>
        <v>185.42</v>
      </c>
      <c r="K25" s="120">
        <f>'XS-XXL'!K25*2.54</f>
        <v>190.5</v>
      </c>
      <c r="L25" s="120">
        <f>'XS-XXL'!L25*2.54</f>
        <v>196.85</v>
      </c>
      <c r="M25" s="120">
        <f>'XS-XXL'!M25*2.54</f>
        <v>201.93</v>
      </c>
      <c r="N25" s="120">
        <f>'XS-XXL'!N25*2.54</f>
        <v>207.01</v>
      </c>
      <c r="O25" s="157"/>
      <c r="P25" s="137"/>
      <c r="Q25" s="137"/>
      <c r="R25" s="137"/>
      <c r="S25" s="137"/>
      <c r="T25" s="137"/>
    </row>
    <row r="26" s="92" customFormat="1" ht="30" customHeight="1" spans="1:20">
      <c r="A26" s="117" t="str">
        <f>'[1]SPEC SHEET REG'!A27</f>
        <v>SHOULDER STRAP LENGTH (FULL LENGTH) </v>
      </c>
      <c r="B26" s="117"/>
      <c r="C26" s="117"/>
      <c r="D26" s="117"/>
      <c r="E26" s="117"/>
      <c r="F26" s="128" t="s">
        <v>53</v>
      </c>
      <c r="G26" s="119">
        <v>0.25</v>
      </c>
      <c r="H26" s="120">
        <f>'XS-XXL'!H26*2.54</f>
        <v>36.83</v>
      </c>
      <c r="I26" s="120">
        <f>'XS-XXL'!I26*2.54</f>
        <v>37.465</v>
      </c>
      <c r="J26" s="120">
        <f>'XS-XXL'!J26*2.54</f>
        <v>38.1</v>
      </c>
      <c r="K26" s="120">
        <f>'XS-XXL'!K26*2.54</f>
        <v>38.735</v>
      </c>
      <c r="L26" s="120">
        <f>'XS-XXL'!L26*2.54</f>
        <v>39.37</v>
      </c>
      <c r="M26" s="120">
        <f>'XS-XXL'!M26*2.54</f>
        <v>40.005</v>
      </c>
      <c r="N26" s="120">
        <f>'XS-XXL'!N26*2.54</f>
        <v>40.64</v>
      </c>
      <c r="O26" s="155"/>
      <c r="P26" s="137"/>
      <c r="Q26" s="137"/>
      <c r="R26" s="137"/>
      <c r="S26" s="137"/>
      <c r="T26" s="137"/>
    </row>
    <row r="27" s="92" customFormat="1" ht="30" customHeight="1" spans="1:20">
      <c r="A27" s="117" t="str">
        <f>'[1]SPEC SHEET REG'!A28</f>
        <v>ADJUSTABLE STRAP LENGTH</v>
      </c>
      <c r="B27" s="117"/>
      <c r="C27" s="117"/>
      <c r="D27" s="117"/>
      <c r="E27" s="117"/>
      <c r="F27" s="129" t="s">
        <v>54</v>
      </c>
      <c r="G27" s="119">
        <v>0.25</v>
      </c>
      <c r="H27" s="120">
        <f>'XS-XXL'!H27*2.54</f>
        <v>6.35</v>
      </c>
      <c r="I27" s="120">
        <f>'XS-XXL'!I27*2.54</f>
        <v>6.35</v>
      </c>
      <c r="J27" s="120">
        <f>'XS-XXL'!J27*2.54</f>
        <v>6.35</v>
      </c>
      <c r="K27" s="120">
        <f>'XS-XXL'!K27*2.54</f>
        <v>6.35</v>
      </c>
      <c r="L27" s="120">
        <f>'XS-XXL'!L27*2.54</f>
        <v>6.35</v>
      </c>
      <c r="M27" s="120">
        <f>'XS-XXL'!M27*2.54</f>
        <v>6.35</v>
      </c>
      <c r="N27" s="120">
        <f>'XS-XXL'!N27*2.54</f>
        <v>6.35</v>
      </c>
      <c r="O27" s="157"/>
      <c r="P27" s="137"/>
      <c r="Q27" s="137"/>
      <c r="R27" s="137"/>
      <c r="S27" s="137"/>
      <c r="T27" s="137"/>
    </row>
    <row r="28" s="92" customFormat="1" ht="30" customHeight="1" spans="1:20">
      <c r="A28" s="117" t="str">
        <f>'[1]SPEC SHEET REG'!A29</f>
        <v>PRINCESS SEAM  LENGTH</v>
      </c>
      <c r="B28" s="117"/>
      <c r="C28" s="117"/>
      <c r="D28" s="117"/>
      <c r="E28" s="117"/>
      <c r="F28" s="130" t="s">
        <v>55</v>
      </c>
      <c r="G28" s="119">
        <v>0.25</v>
      </c>
      <c r="H28" s="120">
        <f>'XS-XXL'!H28*2.54</f>
        <v>26.67</v>
      </c>
      <c r="I28" s="120">
        <f>'XS-XXL'!I28*2.54</f>
        <v>27.305</v>
      </c>
      <c r="J28" s="120">
        <f>'XS-XXL'!J28*2.54</f>
        <v>27.94</v>
      </c>
      <c r="K28" s="120">
        <f>'XS-XXL'!K28*2.54</f>
        <v>28.575</v>
      </c>
      <c r="L28" s="120">
        <f>'XS-XXL'!L28*2.54</f>
        <v>29.21</v>
      </c>
      <c r="M28" s="120">
        <f>'XS-XXL'!M28*2.54</f>
        <v>29.845</v>
      </c>
      <c r="N28" s="120">
        <f>'XS-XXL'!N28*2.54</f>
        <v>30.48</v>
      </c>
      <c r="O28" s="157"/>
      <c r="P28" s="137"/>
      <c r="Q28" s="137"/>
      <c r="R28" s="137"/>
      <c r="S28" s="137"/>
      <c r="T28" s="137"/>
    </row>
    <row r="29" s="92" customFormat="1" ht="30" customHeight="1" spans="1:20">
      <c r="A29" s="117" t="str">
        <f>'[1]SPEC SHEET REG'!A30</f>
        <v>SLIT LENGTH</v>
      </c>
      <c r="B29" s="117"/>
      <c r="C29" s="117"/>
      <c r="D29" s="117"/>
      <c r="E29" s="117"/>
      <c r="F29" s="131" t="s">
        <v>56</v>
      </c>
      <c r="G29" s="119">
        <v>0.25</v>
      </c>
      <c r="H29" s="120">
        <f>'XS-XXL'!H29*2.54</f>
        <v>78.74</v>
      </c>
      <c r="I29" s="120">
        <f>'XS-XXL'!I29*2.54</f>
        <v>78.74</v>
      </c>
      <c r="J29" s="120">
        <f>'XS-XXL'!J29*2.54</f>
        <v>78.74</v>
      </c>
      <c r="K29" s="120">
        <f>'XS-XXL'!K29*2.54</f>
        <v>78.74</v>
      </c>
      <c r="L29" s="120">
        <f>'XS-XXL'!L29*2.54</f>
        <v>78.74</v>
      </c>
      <c r="M29" s="120">
        <f>'XS-XXL'!M29*2.54</f>
        <v>78.74</v>
      </c>
      <c r="N29" s="120">
        <f>'XS-XXL'!N29*2.54</f>
        <v>78.74</v>
      </c>
      <c r="O29" s="157"/>
      <c r="P29" s="137"/>
      <c r="Q29" s="137"/>
      <c r="R29" s="137"/>
      <c r="S29" s="137"/>
      <c r="T29" s="137"/>
    </row>
    <row r="30" s="92" customFormat="1" ht="30" customHeight="1" spans="1:20">
      <c r="A30" s="117" t="str">
        <f>'[1]SPEC SHEET REG'!A31</f>
        <v>ZIPPER LENGTH</v>
      </c>
      <c r="B30" s="117"/>
      <c r="C30" s="117"/>
      <c r="D30" s="117"/>
      <c r="E30" s="117"/>
      <c r="F30" s="131" t="s">
        <v>57</v>
      </c>
      <c r="G30" s="119">
        <v>0.125</v>
      </c>
      <c r="H30" s="120">
        <f>'XS-XXL'!H30*2.54</f>
        <v>31.115</v>
      </c>
      <c r="I30" s="120">
        <f>'XS-XXL'!I30*2.54</f>
        <v>31.115</v>
      </c>
      <c r="J30" s="120">
        <f>'XS-XXL'!J30*2.54</f>
        <v>31.115</v>
      </c>
      <c r="K30" s="120">
        <f>'XS-XXL'!K30*2.54</f>
        <v>31.115</v>
      </c>
      <c r="L30" s="120">
        <f>'XS-XXL'!L30*2.54</f>
        <v>32.385</v>
      </c>
      <c r="M30" s="120">
        <f>'XS-XXL'!M30*2.54</f>
        <v>32.385</v>
      </c>
      <c r="N30" s="120">
        <f>'XS-XXL'!N30*2.54</f>
        <v>33.655</v>
      </c>
      <c r="O30" s="157"/>
      <c r="P30" s="137"/>
      <c r="Q30" s="137"/>
      <c r="R30" s="137"/>
      <c r="S30" s="137"/>
      <c r="T30" s="137"/>
    </row>
    <row r="31" s="92" customFormat="1" ht="30" customHeight="1" spans="1:20">
      <c r="A31" s="117" t="str">
        <f>'[1]SPEC SHEET REG'!A32</f>
        <v>HEM HEIGHT</v>
      </c>
      <c r="B31" s="117"/>
      <c r="C31" s="117"/>
      <c r="D31" s="117"/>
      <c r="E31" s="117"/>
      <c r="F31" s="132" t="s">
        <v>58</v>
      </c>
      <c r="G31" s="133">
        <v>0.25</v>
      </c>
      <c r="H31" s="120">
        <v>0.317</v>
      </c>
      <c r="I31" s="120">
        <v>0.317</v>
      </c>
      <c r="J31" s="120">
        <v>0.317</v>
      </c>
      <c r="K31" s="120">
        <v>0.317</v>
      </c>
      <c r="L31" s="120">
        <v>0.317</v>
      </c>
      <c r="M31" s="120">
        <v>0.317</v>
      </c>
      <c r="N31" s="120">
        <v>0.317</v>
      </c>
      <c r="O31" s="157"/>
      <c r="P31" s="137"/>
      <c r="Q31" s="137"/>
      <c r="R31" s="137"/>
      <c r="S31" s="137"/>
      <c r="T31" s="137"/>
    </row>
    <row r="32" s="92" customFormat="1" ht="30" customHeight="1" spans="1:20">
      <c r="A32" s="117" t="str">
        <f>'[1]SPEC SHEET REG'!A33</f>
        <v>LINING LENGTH DIFFERENT FROM SELF </v>
      </c>
      <c r="B32" s="117"/>
      <c r="C32" s="117"/>
      <c r="D32" s="117"/>
      <c r="E32" s="117"/>
      <c r="F32" s="134" t="s">
        <v>60</v>
      </c>
      <c r="G32" s="135">
        <v>0.25</v>
      </c>
      <c r="H32" s="120">
        <v>1.27</v>
      </c>
      <c r="I32" s="120">
        <v>1.27</v>
      </c>
      <c r="J32" s="120">
        <v>1.27</v>
      </c>
      <c r="K32" s="120">
        <v>1.27</v>
      </c>
      <c r="L32" s="120">
        <v>1.27</v>
      </c>
      <c r="M32" s="120">
        <v>1.27</v>
      </c>
      <c r="N32" s="120">
        <v>1.27</v>
      </c>
      <c r="O32" s="158"/>
      <c r="P32" s="137"/>
      <c r="Q32" s="137"/>
      <c r="R32" s="137"/>
      <c r="S32" s="137"/>
      <c r="T32" s="137"/>
    </row>
    <row r="33" s="92" customFormat="1" ht="30" customHeight="1" spans="1:20">
      <c r="A33" s="117" t="str">
        <f>'[1]SPEC SHEET REG'!A34</f>
        <v>RUFFLE WIDTH</v>
      </c>
      <c r="B33" s="117"/>
      <c r="C33" s="117"/>
      <c r="D33" s="117"/>
      <c r="E33" s="117"/>
      <c r="F33" s="130" t="s">
        <v>62</v>
      </c>
      <c r="G33" s="136">
        <v>0.125</v>
      </c>
      <c r="H33" s="120">
        <f>'XS-XXL'!H33*2.54</f>
        <v>10.4775</v>
      </c>
      <c r="I33" s="120">
        <f>'XS-XXL'!I33*2.54</f>
        <v>10.4775</v>
      </c>
      <c r="J33" s="120">
        <f>'XS-XXL'!J33*2.54</f>
        <v>10.4775</v>
      </c>
      <c r="K33" s="120">
        <f>'XS-XXL'!K33*2.54</f>
        <v>10.4775</v>
      </c>
      <c r="L33" s="120">
        <f>'XS-XXL'!L33*2.54</f>
        <v>10.4775</v>
      </c>
      <c r="M33" s="120">
        <f>'XS-XXL'!M33*2.54</f>
        <v>10.4775</v>
      </c>
      <c r="N33" s="120">
        <f>'XS-XXL'!N33*2.54</f>
        <v>10.4775</v>
      </c>
      <c r="O33" s="159"/>
      <c r="P33" s="137"/>
      <c r="Q33" s="137"/>
      <c r="R33" s="137"/>
      <c r="S33" s="137"/>
      <c r="T33" s="137"/>
    </row>
    <row r="34" s="92" customFormat="1" ht="16.5" customHeight="1" spans="1:20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</row>
    <row r="35" s="92" customFormat="1" ht="16.5" customHeight="1" spans="1:20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</row>
    <row r="36" s="92" customFormat="1" ht="16.5" customHeight="1" spans="1:20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</row>
    <row r="37" s="92" customFormat="1" ht="16.5" customHeight="1" spans="1:20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</row>
    <row r="38" s="92" customFormat="1" ht="16.5" customHeight="1" spans="1:20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</row>
    <row r="39" s="92" customFormat="1" ht="16.5" customHeight="1" spans="1:20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</row>
    <row r="40" s="92" customFormat="1" ht="16.5" customHeight="1" spans="1:20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</row>
    <row r="41" s="92" customFormat="1" ht="16.5" customHeight="1" spans="1:20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</row>
    <row r="42" s="92" customFormat="1" ht="16.5" customHeight="1" spans="1:20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</row>
    <row r="43" s="92" customFormat="1" ht="16.5" customHeight="1" spans="1:20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</row>
    <row r="44" s="92" customFormat="1" ht="16.5" customHeight="1" spans="1:20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</row>
    <row r="45" s="92" customFormat="1" ht="16.5" customHeight="1" spans="1:20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</row>
    <row r="46" s="92" customFormat="1" ht="16.5" customHeight="1" spans="1:20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</row>
    <row r="47" s="92" customFormat="1" ht="16.5" customHeight="1" spans="1:20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</row>
    <row r="48" s="92" customFormat="1" ht="16.5" customHeight="1" spans="1:20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</row>
    <row r="49" s="92" customFormat="1" ht="16.5" customHeight="1" spans="1:20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</row>
    <row r="50" s="92" customFormat="1" ht="16.5" customHeight="1" spans="1:20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</row>
    <row r="51" s="92" customFormat="1" ht="16.5" customHeight="1" spans="1:20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</row>
    <row r="52" s="92" customFormat="1" ht="16.5" customHeight="1" spans="1:20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</row>
    <row r="53" s="92" customFormat="1" ht="16.5" customHeight="1" spans="1:20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</row>
    <row r="54" s="92" customFormat="1" ht="16.5" customHeight="1" spans="1:20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</row>
    <row r="55" s="92" customFormat="1" ht="16.5" customHeight="1" spans="1:20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</row>
    <row r="56" s="92" customFormat="1" ht="16.5" customHeight="1" spans="1:20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</row>
    <row r="57" s="92" customFormat="1" ht="16.5" customHeight="1" spans="1:20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</row>
    <row r="58" s="92" customFormat="1" ht="16.5" customHeight="1" spans="1:20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</row>
    <row r="59" s="92" customFormat="1" ht="16.5" customHeight="1" spans="1:20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</row>
    <row r="60" s="92" customFormat="1" ht="16.5" customHeight="1" spans="1:20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</row>
    <row r="61" s="92" customFormat="1" ht="16.5" customHeight="1" spans="1:20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</row>
    <row r="62" s="92" customFormat="1" ht="16.5" customHeight="1" spans="1:20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</row>
    <row r="63" s="92" customFormat="1" ht="16.5" customHeight="1" spans="1:20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</row>
    <row r="64" s="92" customFormat="1" ht="16.5" customHeight="1" spans="1:20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</row>
    <row r="65" s="92" customFormat="1" ht="16.5" customHeight="1" spans="1:20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</row>
    <row r="66" s="92" customFormat="1" ht="16.5" customHeight="1" spans="1:20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</row>
    <row r="67" s="92" customFormat="1" ht="16.5" customHeight="1" spans="1:20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</row>
    <row r="68" s="92" customFormat="1" ht="16.5" customHeight="1" spans="1:20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</row>
    <row r="69" s="92" customFormat="1" ht="16.5" customHeight="1" spans="1:20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</row>
    <row r="70" s="92" customFormat="1" ht="16.5" customHeight="1" spans="1:20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</row>
    <row r="71" s="92" customFormat="1" ht="16.5" customHeight="1" spans="1:20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</row>
    <row r="72" s="92" customFormat="1" ht="16.5" customHeight="1" spans="1:20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</row>
    <row r="73" s="92" customFormat="1" ht="16.5" customHeight="1" spans="1:20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</row>
    <row r="74" s="92" customFormat="1" ht="16.5" customHeight="1" spans="1:20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</row>
    <row r="75" s="92" customFormat="1" ht="16.5" customHeight="1" spans="1:20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</row>
    <row r="76" s="92" customFormat="1" ht="16.5" customHeight="1" spans="1:20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</row>
    <row r="77" s="92" customFormat="1" ht="16.5" customHeight="1" spans="1:20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</row>
    <row r="78" s="92" customFormat="1" ht="16.5" customHeight="1" spans="1:20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</row>
    <row r="79" s="92" customFormat="1" ht="16.5" customHeight="1" spans="1:20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</row>
    <row r="80" s="92" customFormat="1" ht="16.5" customHeight="1" spans="1:20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</row>
    <row r="81" s="92" customFormat="1" ht="16.5" customHeight="1" spans="1:20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</row>
    <row r="82" s="92" customFormat="1" ht="16.5" customHeight="1" spans="1:20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</row>
    <row r="83" s="92" customFormat="1" ht="16.5" customHeight="1" spans="1:20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</row>
    <row r="84" s="92" customFormat="1" ht="16.5" customHeight="1" spans="1:20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</row>
    <row r="85" s="92" customFormat="1" ht="16.5" customHeight="1" spans="1:20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</row>
    <row r="86" s="92" customFormat="1" ht="16.5" customHeight="1" spans="1:20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</row>
    <row r="87" s="92" customFormat="1" ht="16.5" customHeight="1" spans="1:20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</row>
    <row r="88" s="92" customFormat="1" ht="16.5" customHeight="1" spans="1:20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89" s="92" customFormat="1" ht="16.5" customHeight="1" spans="1:20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</row>
    <row r="90" s="92" customFormat="1" ht="16.5" customHeight="1" spans="1:20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</row>
    <row r="91" s="92" customFormat="1" ht="16.5" customHeight="1" spans="1:20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</row>
    <row r="92" s="92" customFormat="1" ht="16.5" customHeight="1" spans="1:20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</row>
    <row r="93" s="92" customFormat="1" ht="16.5" customHeight="1" spans="1:20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</row>
    <row r="94" s="92" customFormat="1" ht="16.5" customHeight="1" spans="1:20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</row>
    <row r="95" s="92" customFormat="1" ht="16.5" customHeight="1" spans="1:20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</row>
    <row r="96" s="92" customFormat="1" ht="16.5" customHeight="1" spans="1:20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</row>
    <row r="97" s="92" customFormat="1" ht="16.5" customHeight="1" spans="1:20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</row>
    <row r="98" s="92" customFormat="1" ht="16.5" customHeight="1" spans="1:20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</row>
    <row r="99" s="92" customFormat="1" ht="16.5" customHeight="1" spans="1:20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</row>
    <row r="100" s="92" customFormat="1" ht="16.5" customHeight="1" spans="1:20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</row>
    <row r="101" s="92" customFormat="1" ht="16.5" customHeight="1" spans="1:20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</row>
    <row r="102" s="92" customFormat="1" ht="16.5" customHeight="1" spans="1:20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</row>
    <row r="103" s="92" customFormat="1" ht="16.5" customHeight="1" spans="1:20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</row>
    <row r="104" s="92" customFormat="1" ht="16.5" customHeight="1" spans="1:20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</row>
    <row r="105" s="92" customFormat="1" ht="16.5" customHeight="1" spans="1:20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</row>
    <row r="106" s="92" customFormat="1" ht="16.5" customHeight="1" spans="1:20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</row>
    <row r="107" s="92" customFormat="1" ht="16.5" customHeight="1" spans="1:20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</row>
    <row r="108" s="92" customFormat="1" ht="16.5" customHeight="1" spans="1:20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</row>
    <row r="109" s="92" customFormat="1" ht="16.5" customHeight="1" spans="1:20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</row>
    <row r="110" s="92" customFormat="1" ht="16.5" customHeight="1" spans="1:20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</row>
    <row r="111" s="92" customFormat="1" ht="16.5" customHeight="1" spans="1:20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</row>
    <row r="112" s="92" customFormat="1" ht="16.5" customHeight="1" spans="1:20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</row>
    <row r="113" s="92" customFormat="1" ht="16.5" customHeight="1" spans="1:2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</row>
    <row r="114" s="92" customFormat="1" ht="16.5" customHeight="1" spans="1:2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</row>
    <row r="115" s="92" customFormat="1" ht="16.5" customHeight="1" spans="1:2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</row>
    <row r="116" s="92" customFormat="1" ht="16.5" customHeight="1" spans="1:20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</row>
    <row r="117" s="92" customFormat="1" ht="16.5" customHeight="1" spans="1:2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</row>
    <row r="118" s="92" customFormat="1" ht="16.5" customHeight="1" spans="1:2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</row>
    <row r="119" s="92" customFormat="1" ht="16.5" customHeight="1" spans="1:2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</row>
    <row r="120" s="92" customFormat="1" ht="16.5" customHeight="1" spans="1:2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</row>
    <row r="121" s="92" customFormat="1" ht="16.5" customHeight="1" spans="1:2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</row>
    <row r="122" s="92" customFormat="1" ht="16.5" customHeight="1" spans="1:2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</row>
    <row r="123" s="92" customFormat="1" ht="16.5" customHeight="1" spans="1:2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</row>
    <row r="124" s="92" customFormat="1" ht="16.5" customHeight="1" spans="1:2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</row>
    <row r="125" s="92" customFormat="1" ht="16.5" customHeight="1" spans="1:2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</row>
    <row r="126" s="92" customFormat="1" ht="16.5" customHeight="1" spans="1:2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</row>
    <row r="127" s="92" customFormat="1" ht="16.5" customHeight="1" spans="1:2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</row>
    <row r="128" s="92" customFormat="1" ht="16.5" customHeight="1" spans="1:2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</row>
    <row r="129" s="92" customFormat="1" ht="16.5" customHeight="1" spans="1:2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</row>
    <row r="130" s="92" customFormat="1" ht="16.5" customHeight="1" spans="1:2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</row>
    <row r="131" s="92" customFormat="1" ht="16.5" customHeight="1" spans="1:2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</row>
    <row r="132" s="92" customFormat="1" ht="16.5" customHeight="1" spans="1:2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</row>
    <row r="133" s="92" customFormat="1" ht="16.5" customHeight="1" spans="1:2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</row>
    <row r="134" s="92" customFormat="1" ht="16.5" customHeight="1" spans="1:2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</row>
    <row r="135" s="92" customFormat="1" ht="16.5" customHeight="1" spans="1:2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</row>
    <row r="136" s="92" customFormat="1" ht="16.5" customHeight="1" spans="1:2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</row>
    <row r="137" s="92" customFormat="1" ht="16.5" customHeight="1" spans="1:2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</row>
    <row r="138" s="92" customFormat="1" ht="16.5" customHeight="1" spans="1:2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</row>
    <row r="139" s="92" customFormat="1" ht="16.5" customHeight="1" spans="1:2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</row>
    <row r="140" s="92" customFormat="1" ht="16.5" customHeight="1" spans="1:2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</row>
    <row r="141" s="92" customFormat="1" ht="16.5" customHeight="1" spans="1:2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</row>
    <row r="142" s="92" customFormat="1" ht="16.5" customHeight="1" spans="1:2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</row>
    <row r="143" s="92" customFormat="1" ht="16.5" customHeight="1" spans="1:2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</row>
    <row r="144" s="92" customFormat="1" ht="16.5" customHeight="1" spans="1:2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</row>
    <row r="145" s="92" customFormat="1" ht="16.5" customHeight="1" spans="1:2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</row>
    <row r="146" s="92" customFormat="1" ht="16.5" customHeight="1" spans="1:2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</row>
    <row r="147" s="92" customFormat="1" ht="16.5" customHeight="1" spans="1:20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</row>
    <row r="148" s="92" customFormat="1" ht="16.5" customHeight="1" spans="1:20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</row>
    <row r="149" s="92" customFormat="1" ht="16.5" customHeight="1" spans="1:20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</row>
    <row r="150" s="92" customFormat="1" ht="16.5" customHeight="1" spans="1:20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</row>
    <row r="151" s="92" customFormat="1" ht="16.5" customHeight="1" spans="1:20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</row>
    <row r="152" s="92" customFormat="1" ht="16.5" customHeight="1" spans="1:20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</row>
    <row r="153" s="92" customFormat="1" ht="16.5" customHeight="1" spans="1:20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</row>
    <row r="154" s="92" customFormat="1" ht="16.5" customHeight="1" spans="1:20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</row>
    <row r="155" s="92" customFormat="1" ht="16.5" customHeight="1" spans="1:20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</row>
    <row r="156" s="92" customFormat="1" ht="16.5" customHeight="1" spans="1:20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</row>
    <row r="157" s="92" customFormat="1" ht="16.5" customHeight="1" spans="1:20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</row>
    <row r="158" s="92" customFormat="1" ht="16.5" customHeight="1" spans="1:20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</row>
    <row r="159" s="92" customFormat="1" ht="16.5" customHeight="1" spans="1:20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</row>
    <row r="160" s="92" customFormat="1" ht="16.5" customHeight="1" spans="1:20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</row>
    <row r="161" s="92" customFormat="1" ht="16.5" customHeight="1" spans="1:20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</row>
    <row r="162" s="92" customFormat="1" ht="16.5" customHeight="1" spans="1:20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</row>
    <row r="163" s="92" customFormat="1" ht="16.5" customHeight="1" spans="1:20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</row>
    <row r="164" s="92" customFormat="1" ht="16.5" customHeight="1" spans="1:20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</row>
    <row r="165" s="92" customFormat="1" ht="16.5" customHeight="1" spans="1:2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</row>
    <row r="166" s="92" customFormat="1" ht="16.5" customHeight="1" spans="1:2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</row>
    <row r="167" s="92" customFormat="1" ht="16.5" customHeight="1" spans="1:2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</row>
    <row r="168" s="92" customFormat="1" ht="16.5" customHeight="1" spans="1:2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</row>
    <row r="169" s="92" customFormat="1" ht="16.5" customHeight="1" spans="1:2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</row>
    <row r="170" s="92" customFormat="1" ht="16.5" customHeight="1" spans="1:2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</row>
    <row r="171" s="92" customFormat="1" ht="16.5" customHeight="1" spans="1:2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</row>
    <row r="172" s="92" customFormat="1" ht="16.5" customHeight="1" spans="1:2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</row>
    <row r="173" s="92" customFormat="1" ht="16.5" customHeight="1" spans="1:2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</row>
    <row r="174" s="92" customFormat="1" ht="16.5" customHeight="1" spans="1:2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</row>
    <row r="175" s="92" customFormat="1" ht="16.5" customHeight="1" spans="1:2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</row>
    <row r="176" s="92" customFormat="1" ht="16.5" customHeight="1" spans="1:2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</row>
    <row r="177" s="92" customFormat="1" ht="16.5" customHeight="1" spans="1:2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</row>
    <row r="178" s="92" customFormat="1" ht="16.5" customHeight="1" spans="1:2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</row>
    <row r="179" s="92" customFormat="1" ht="16.5" customHeight="1" spans="1:2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</row>
    <row r="180" s="92" customFormat="1" ht="16.5" customHeight="1" spans="1:2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</row>
    <row r="181" s="92" customFormat="1" ht="16.5" customHeight="1" spans="1:2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</row>
    <row r="182" s="92" customFormat="1" ht="16.5" customHeight="1" spans="1:2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</row>
    <row r="183" s="92" customFormat="1" ht="16.5" customHeight="1" spans="1:2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</row>
    <row r="184" s="92" customFormat="1" ht="16.5" customHeight="1" spans="1:2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</row>
    <row r="185" s="92" customFormat="1" ht="16.5" customHeight="1" spans="1:2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</row>
    <row r="186" s="92" customFormat="1" ht="16.5" customHeight="1" spans="1:2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</row>
    <row r="187" s="92" customFormat="1" ht="16.5" customHeight="1" spans="1:2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</row>
    <row r="188" s="92" customFormat="1" ht="16.5" customHeight="1" spans="1:2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</row>
    <row r="189" s="92" customFormat="1" ht="16.5" customHeight="1" spans="1:2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</row>
    <row r="190" s="92" customFormat="1" ht="16.5" customHeight="1" spans="1:2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</row>
    <row r="191" s="92" customFormat="1" ht="16.5" customHeight="1" spans="1:2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</row>
    <row r="192" s="92" customFormat="1" ht="16.5" customHeight="1" spans="1:2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</row>
    <row r="193" s="92" customFormat="1" ht="16.5" customHeight="1" spans="1:2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</row>
    <row r="194" s="92" customFormat="1" ht="16.5" customHeight="1" spans="1:2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</row>
    <row r="195" s="92" customFormat="1" ht="16.5" customHeight="1" spans="1:2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</row>
    <row r="196" s="92" customFormat="1" ht="16.5" customHeight="1" spans="1:2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</row>
    <row r="197" s="92" customFormat="1" ht="16.5" customHeight="1" spans="1:2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</row>
    <row r="198" s="92" customFormat="1" ht="16.5" customHeight="1" spans="1:2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</row>
    <row r="199" s="92" customFormat="1" ht="16.5" customHeight="1" spans="1:2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</row>
    <row r="200" s="92" customFormat="1" ht="16.5" customHeight="1" spans="1:2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</row>
    <row r="201" s="92" customFormat="1" ht="16.5" customHeight="1" spans="1:20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</row>
    <row r="202" s="92" customFormat="1" ht="16.5" customHeight="1" spans="1:20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</row>
    <row r="203" s="92" customFormat="1" ht="16.5" customHeight="1" spans="1:20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</row>
    <row r="204" s="92" customFormat="1" ht="16.5" customHeight="1" spans="1:20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</row>
    <row r="205" s="92" customFormat="1" ht="16.5" customHeight="1" spans="1:20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</row>
    <row r="206" s="92" customFormat="1" ht="16.5" customHeight="1" spans="1:20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</row>
    <row r="207" s="92" customFormat="1" ht="16.5" customHeight="1" spans="1:20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</row>
    <row r="208" s="92" customFormat="1" ht="16.5" customHeight="1" spans="1:20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</row>
    <row r="209" s="92" customFormat="1" ht="16.5" customHeight="1" spans="1:20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</row>
    <row r="210" s="92" customFormat="1" ht="16.5" customHeight="1" spans="1:20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</row>
    <row r="211" s="92" customFormat="1" ht="16.5" customHeight="1" spans="1:20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</row>
    <row r="212" s="92" customFormat="1" ht="16.5" customHeight="1" spans="1:20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</row>
    <row r="213" s="92" customFormat="1" ht="16.5" customHeight="1" spans="1:20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</row>
    <row r="214" s="92" customFormat="1" ht="16.5" customHeight="1" spans="1:20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</row>
    <row r="215" s="92" customFormat="1" ht="16.5" customHeight="1" spans="1:20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</row>
    <row r="216" s="92" customFormat="1" ht="16.5" customHeight="1" spans="1:20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</row>
    <row r="217" s="92" customFormat="1" ht="16.5" customHeight="1" spans="1:20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</row>
    <row r="218" s="92" customFormat="1" ht="16.5" customHeight="1" spans="1:20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</row>
    <row r="219" s="92" customFormat="1" ht="16.5" customHeight="1" spans="1:20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</row>
    <row r="220" s="92" customFormat="1" ht="16.5" customHeight="1" spans="1:20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</row>
    <row r="221" s="92" customFormat="1" ht="16.5" customHeight="1" spans="1:20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</row>
    <row r="222" s="92" customFormat="1" ht="16.5" customHeight="1" spans="1:20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</row>
    <row r="223" s="92" customFormat="1" ht="16.5" customHeight="1" spans="1:20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</row>
    <row r="224" s="92" customFormat="1" ht="16.5" customHeight="1" spans="1:20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</row>
    <row r="225" s="92" customFormat="1" ht="16.5" customHeight="1" spans="1:20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</row>
    <row r="226" s="92" customFormat="1" ht="16.5" customHeight="1" spans="1:20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</row>
    <row r="227" s="92" customFormat="1" ht="16.5" customHeight="1" spans="1:20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</row>
    <row r="228" s="92" customFormat="1" ht="16.5" customHeight="1" spans="1:20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</row>
    <row r="229" s="92" customFormat="1" ht="16.5" customHeight="1" spans="1:20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</row>
    <row r="230" s="92" customFormat="1" ht="16.5" customHeight="1" spans="1:20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</row>
    <row r="231" s="92" customFormat="1" ht="16.5" customHeight="1" spans="1:20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</row>
    <row r="232" s="92" customFormat="1" ht="16.5" customHeight="1" spans="1:20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</row>
    <row r="233" s="92" customFormat="1" ht="16.5" customHeight="1" spans="1:20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</row>
    <row r="234" s="92" customFormat="1" ht="16.5" customHeight="1" spans="1:20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</row>
    <row r="235" s="92" customFormat="1" ht="16.5" customHeight="1" spans="1:20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</row>
    <row r="236" s="92" customFormat="1" ht="16.5" customHeight="1" spans="1:20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</row>
    <row r="237" s="92" customFormat="1" ht="16.5" customHeight="1" spans="1:20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</row>
    <row r="238" s="92" customFormat="1" ht="16.5" customHeight="1" spans="1:2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</row>
    <row r="239" s="92" customFormat="1" ht="16.5" customHeight="1" spans="1:2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</row>
    <row r="240" s="92" customFormat="1" ht="16.5" customHeight="1" spans="1:2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</row>
    <row r="241" s="92" customFormat="1" ht="16.5" customHeight="1" spans="1:2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</row>
    <row r="242" s="92" customFormat="1" ht="16.5" customHeight="1" spans="1:2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</row>
    <row r="243" s="92" customFormat="1" ht="16.5" customHeight="1" spans="1:2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</row>
    <row r="244" s="92" customFormat="1" ht="16.5" customHeight="1" spans="1:2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</row>
    <row r="245" s="92" customFormat="1" ht="16.5" customHeight="1" spans="1:2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</row>
    <row r="246" s="92" customFormat="1" ht="16.5" customHeight="1" spans="1:2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</row>
    <row r="247" s="92" customFormat="1" ht="16.5" customHeight="1" spans="1:2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</row>
    <row r="248" s="92" customFormat="1" ht="16.5" customHeight="1" spans="1:2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</row>
    <row r="249" s="92" customFormat="1" ht="16.5" customHeight="1" spans="1:2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</row>
    <row r="250" s="92" customFormat="1" ht="16.5" customHeight="1" spans="1:2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</row>
    <row r="251" s="92" customFormat="1" ht="16.5" customHeight="1" spans="1:2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</row>
    <row r="252" s="92" customFormat="1" ht="16.5" customHeight="1" spans="1:2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</row>
    <row r="253" s="92" customFormat="1" ht="16.5" customHeight="1" spans="1:2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</row>
    <row r="254" s="92" customFormat="1" ht="16.5" customHeight="1" spans="1:2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</row>
    <row r="255" s="92" customFormat="1" ht="16.5" customHeight="1" spans="1:2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</row>
    <row r="256" s="92" customFormat="1" ht="16.5" customHeight="1" spans="1:2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</row>
    <row r="257" s="92" customFormat="1" ht="16.5" customHeight="1" spans="1:2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</row>
    <row r="258" s="92" customFormat="1" ht="16.5" customHeight="1" spans="1:2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</row>
    <row r="259" s="92" customFormat="1" ht="16.5" customHeight="1" spans="1:2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</row>
    <row r="260" s="92" customFormat="1" ht="16.5" customHeight="1" spans="1:2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</row>
    <row r="261" s="92" customFormat="1" ht="16.5" customHeight="1" spans="1:2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</row>
    <row r="262" s="92" customFormat="1" ht="16.5" customHeight="1" spans="1:2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</row>
    <row r="263" s="92" customFormat="1" ht="16.5" customHeight="1" spans="1:2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</row>
    <row r="264" s="92" customFormat="1" ht="16.5" customHeight="1" spans="1:2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</row>
    <row r="265" s="92" customFormat="1" ht="16.5" customHeight="1" spans="1:2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</row>
    <row r="266" s="92" customFormat="1" ht="16.5" customHeight="1" spans="1:2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</row>
    <row r="267" s="92" customFormat="1" ht="16.5" customHeight="1" spans="1:2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</row>
    <row r="268" s="92" customFormat="1" ht="16.5" customHeight="1" spans="1:2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</row>
    <row r="269" s="92" customFormat="1" ht="16.5" customHeight="1" spans="1:2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</row>
    <row r="270" s="92" customFormat="1" ht="16.5" customHeight="1" spans="1:2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</row>
    <row r="271" s="92" customFormat="1" ht="16.5" customHeight="1" spans="1:2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</row>
    <row r="272" s="92" customFormat="1" ht="16.5" customHeight="1" spans="1:2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</row>
    <row r="273" s="92" customFormat="1" ht="16.5" customHeight="1" spans="1:20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</row>
    <row r="274" s="92" customFormat="1" ht="16.5" customHeight="1" spans="1:20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</row>
    <row r="275" s="92" customFormat="1" ht="16.5" customHeight="1" spans="1:20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</row>
    <row r="276" s="92" customFormat="1" ht="16.5" customHeight="1" spans="1:20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</row>
    <row r="277" s="92" customFormat="1" ht="16.5" customHeight="1" spans="1:20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</row>
    <row r="278" s="92" customFormat="1" ht="16.5" customHeight="1" spans="1:20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</row>
    <row r="279" s="92" customFormat="1" ht="16.5" customHeight="1" spans="1:20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</row>
    <row r="280" s="92" customFormat="1" ht="16.5" customHeight="1" spans="1:20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</row>
    <row r="281" s="92" customFormat="1" ht="16.5" customHeight="1" spans="1:20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</row>
    <row r="282" s="92" customFormat="1" ht="16.5" customHeight="1" spans="1:20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</row>
    <row r="283" s="92" customFormat="1" ht="16.5" customHeight="1" spans="1:20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</row>
    <row r="284" s="92" customFormat="1" ht="16.5" customHeight="1" spans="1:20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</row>
    <row r="285" s="92" customFormat="1" ht="16.5" customHeight="1" spans="1:20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</row>
    <row r="286" s="92" customFormat="1" ht="16.5" customHeight="1" spans="1:20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</row>
    <row r="287" s="92" customFormat="1" ht="16.5" customHeight="1" spans="1:20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</row>
    <row r="288" s="92" customFormat="1" ht="16.5" customHeight="1" spans="1:20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</row>
    <row r="289" s="92" customFormat="1" ht="16.5" customHeight="1" spans="1:20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</row>
    <row r="290" s="92" customFormat="1" ht="16.5" customHeight="1" spans="1:20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</row>
    <row r="291" s="92" customFormat="1" ht="16.5" customHeight="1" spans="1:20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</row>
    <row r="292" s="92" customFormat="1" ht="16.5" customHeight="1" spans="1:20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</row>
    <row r="293" s="92" customFormat="1" ht="16.5" customHeight="1" spans="1:20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</row>
    <row r="294" s="92" customFormat="1" ht="16.5" customHeight="1" spans="1:20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</row>
    <row r="295" s="92" customFormat="1" ht="16.5" customHeight="1" spans="1:20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</row>
    <row r="296" s="92" customFormat="1" ht="16.5" customHeight="1" spans="1:20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</row>
    <row r="297" s="92" customFormat="1" ht="16.5" customHeight="1" spans="1:20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</row>
    <row r="298" s="92" customFormat="1" ht="16.5" customHeight="1" spans="1:20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</row>
    <row r="299" s="92" customFormat="1" ht="16.5" customHeight="1" spans="1:20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</row>
    <row r="300" s="92" customFormat="1" ht="16.5" customHeight="1" spans="1:20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</row>
    <row r="301" s="92" customFormat="1" ht="16.5" customHeight="1" spans="1:20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</row>
    <row r="302" s="92" customFormat="1" ht="16.5" customHeight="1" spans="1:20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</row>
    <row r="303" s="92" customFormat="1" ht="16.5" customHeight="1" spans="1:20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</row>
    <row r="304" s="92" customFormat="1" ht="16.5" customHeight="1" spans="1:20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</row>
    <row r="305" s="92" customFormat="1" ht="16.5" customHeight="1" spans="1:20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</row>
    <row r="306" s="92" customFormat="1" ht="16.5" customHeight="1" spans="1:20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</row>
    <row r="307" s="92" customFormat="1" ht="16.5" customHeight="1" spans="1:20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</row>
    <row r="308" s="92" customFormat="1" ht="16.5" customHeight="1" spans="1:20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</row>
    <row r="309" s="92" customFormat="1" ht="16.5" customHeight="1" spans="1:20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</row>
    <row r="310" s="92" customFormat="1" ht="16.5" customHeight="1" spans="1:20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</row>
    <row r="311" s="92" customFormat="1" ht="16.5" customHeight="1" spans="1:20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</row>
    <row r="312" s="92" customFormat="1" ht="16.5" customHeight="1" spans="1:20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</row>
    <row r="313" s="92" customFormat="1" ht="16.5" customHeight="1" spans="1:20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</row>
    <row r="314" s="92" customFormat="1" ht="16.5" customHeight="1" spans="1:20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</row>
    <row r="315" s="92" customFormat="1" ht="16.5" customHeight="1" spans="1:20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</row>
    <row r="316" s="92" customFormat="1" ht="16.5" customHeight="1" spans="1:20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</row>
    <row r="317" s="92" customFormat="1" ht="16.5" customHeight="1" spans="1:20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</row>
    <row r="318" s="92" customFormat="1" ht="16.5" customHeight="1" spans="1:20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</row>
    <row r="319" s="92" customFormat="1" ht="16.5" customHeight="1" spans="1:20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</row>
    <row r="320" s="92" customFormat="1" ht="16.5" customHeight="1" spans="1:20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</row>
    <row r="321" s="92" customFormat="1" ht="16.5" customHeight="1" spans="1:2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</row>
    <row r="322" s="92" customFormat="1" ht="16.5" customHeight="1" spans="1:2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</row>
    <row r="323" s="92" customFormat="1" ht="16.5" customHeight="1" spans="1:2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</row>
    <row r="324" s="92" customFormat="1" ht="16.5" customHeight="1" spans="1:2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</row>
    <row r="325" s="92" customFormat="1" ht="16.5" customHeight="1" spans="1:2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</row>
    <row r="326" s="92" customFormat="1" ht="16.5" customHeight="1" spans="1:2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</row>
    <row r="327" s="92" customFormat="1" ht="16.5" customHeight="1" spans="1:2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</row>
    <row r="328" s="92" customFormat="1" ht="16.5" customHeight="1" spans="1:2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</row>
    <row r="329" s="92" customFormat="1" ht="16.5" customHeight="1" spans="1:2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</row>
    <row r="330" s="92" customFormat="1" ht="16.5" customHeight="1" spans="1:2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</row>
    <row r="331" s="92" customFormat="1" ht="16.5" customHeight="1" spans="1:2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</row>
    <row r="332" s="92" customFormat="1" ht="16.5" customHeight="1" spans="1:2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</row>
    <row r="333" s="92" customFormat="1" ht="16.5" customHeight="1" spans="1:2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</row>
    <row r="334" s="92" customFormat="1" ht="16.5" customHeight="1" spans="1:2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</row>
    <row r="335" s="92" customFormat="1" ht="16.5" customHeight="1" spans="1:2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</row>
    <row r="336" s="92" customFormat="1" ht="16.5" customHeight="1" spans="1:2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</row>
    <row r="337" s="92" customFormat="1" ht="16.5" customHeight="1" spans="1:2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</row>
    <row r="338" s="92" customFormat="1" ht="16.5" customHeight="1" spans="1:2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</row>
    <row r="339" s="92" customFormat="1" ht="16.5" customHeight="1" spans="1:2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</row>
    <row r="340" s="92" customFormat="1" ht="16.5" customHeight="1" spans="1:2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</row>
    <row r="341" s="92" customFormat="1" ht="16.5" customHeight="1" spans="1:2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</row>
    <row r="342" s="92" customFormat="1" ht="16.5" customHeight="1" spans="1:2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</row>
    <row r="343" s="92" customFormat="1" ht="16.5" customHeight="1" spans="1:2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</row>
    <row r="344" s="92" customFormat="1" ht="16.5" customHeight="1" spans="1:2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</row>
    <row r="345" s="92" customFormat="1" ht="16.5" customHeight="1" spans="1:2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</row>
    <row r="346" s="92" customFormat="1" ht="16.5" customHeight="1" spans="1:2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</row>
    <row r="347" s="92" customFormat="1" ht="16.5" customHeight="1" spans="1:2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</row>
    <row r="348" s="92" customFormat="1" ht="16.5" customHeight="1" spans="1:2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</row>
    <row r="349" s="92" customFormat="1" ht="16.5" customHeight="1" spans="1:2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</row>
    <row r="350" s="92" customFormat="1" ht="16.5" customHeight="1" spans="1:2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</row>
    <row r="351" s="92" customFormat="1" ht="16.5" customHeight="1" spans="1:2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</row>
    <row r="352" s="92" customFormat="1" ht="16.5" customHeight="1" spans="1:2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</row>
    <row r="353" s="92" customFormat="1" ht="16.5" customHeight="1" spans="1:2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</row>
    <row r="354" s="92" customFormat="1" ht="16.5" customHeight="1" spans="1:2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</row>
    <row r="355" s="92" customFormat="1" ht="16.5" customHeight="1" spans="1:2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</row>
    <row r="356" s="92" customFormat="1" ht="16.5" customHeight="1" spans="1:2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</row>
    <row r="357" s="92" customFormat="1" ht="16.5" customHeight="1" spans="1:2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</row>
    <row r="358" s="92" customFormat="1" ht="16.5" customHeight="1" spans="1:2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</row>
    <row r="359" s="92" customFormat="1" ht="16.5" customHeight="1" spans="1:2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</row>
    <row r="360" s="92" customFormat="1" ht="16.5" customHeight="1" spans="1:2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</row>
    <row r="361" s="92" customFormat="1" ht="16.5" customHeight="1" spans="1:2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</row>
    <row r="362" s="92" customFormat="1" ht="16.5" customHeight="1" spans="1:2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</row>
    <row r="363" s="92" customFormat="1" ht="16.5" customHeight="1" spans="1:2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</row>
    <row r="364" s="92" customFormat="1" ht="16.5" customHeight="1" spans="1:2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</row>
    <row r="365" s="92" customFormat="1" ht="16.5" customHeight="1" spans="1:2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</row>
    <row r="366" s="92" customFormat="1" ht="16.5" customHeight="1" spans="1:20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</row>
    <row r="367" s="92" customFormat="1" ht="16.5" customHeight="1" spans="1:20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</row>
    <row r="368" s="92" customFormat="1" ht="16.5" customHeight="1" spans="1:20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</row>
    <row r="369" s="92" customFormat="1" ht="16.5" customHeight="1" spans="1:20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</row>
    <row r="370" s="92" customFormat="1" ht="16.5" customHeight="1" spans="1:20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</row>
    <row r="371" s="92" customFormat="1" ht="16.5" customHeight="1" spans="1:20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</row>
    <row r="372" s="92" customFormat="1" ht="16.5" customHeight="1" spans="1:20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</row>
    <row r="373" s="92" customFormat="1" ht="16.5" customHeight="1" spans="1:20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</row>
    <row r="374" s="92" customFormat="1" ht="16.5" customHeight="1" spans="1:20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</row>
    <row r="375" s="92" customFormat="1" ht="16.5" customHeight="1" spans="1:20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</row>
    <row r="376" s="92" customFormat="1" ht="16.5" customHeight="1" spans="1:20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</row>
    <row r="377" s="92" customFormat="1" ht="16.5" customHeight="1" spans="1:20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</row>
    <row r="378" s="92" customFormat="1" ht="16.5" customHeight="1" spans="1:20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</row>
    <row r="379" s="92" customFormat="1" ht="16.5" customHeight="1" spans="1:20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</row>
    <row r="380" s="92" customFormat="1" ht="16.5" customHeight="1" spans="1:20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</row>
    <row r="381" s="92" customFormat="1" ht="16.5" customHeight="1" spans="1:20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</row>
    <row r="382" s="92" customFormat="1" ht="16.5" customHeight="1" spans="1:20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</row>
    <row r="383" s="92" customFormat="1" ht="16.5" customHeight="1" spans="1:20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</row>
    <row r="384" s="92" customFormat="1" ht="16.5" customHeight="1" spans="1:2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</row>
    <row r="385" s="92" customFormat="1" ht="16.5" customHeight="1" spans="1:2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</row>
    <row r="386" s="92" customFormat="1" ht="16.5" customHeight="1" spans="1:2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</row>
    <row r="387" s="92" customFormat="1" ht="16.5" customHeight="1" spans="1:2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</row>
    <row r="388" s="92" customFormat="1" ht="16.5" customHeight="1" spans="1:2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</row>
    <row r="389" s="92" customFormat="1" ht="16.5" customHeight="1" spans="1:2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</row>
    <row r="390" s="92" customFormat="1" ht="16.5" customHeight="1" spans="1:2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</row>
    <row r="391" s="92" customFormat="1" ht="16.5" customHeight="1" spans="1:2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</row>
    <row r="392" s="92" customFormat="1" ht="16.5" customHeight="1" spans="1:2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</row>
    <row r="393" s="92" customFormat="1" ht="16.5" customHeight="1" spans="1:2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</row>
    <row r="394" s="92" customFormat="1" ht="16.5" customHeight="1" spans="1:2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</row>
    <row r="395" s="92" customFormat="1" ht="16.5" customHeight="1" spans="1:2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</row>
    <row r="396" s="92" customFormat="1" ht="16.5" customHeight="1" spans="1:2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</row>
    <row r="397" s="92" customFormat="1" ht="16.5" customHeight="1" spans="1:2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</row>
    <row r="398" s="92" customFormat="1" ht="16.5" customHeight="1" spans="1:2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</row>
    <row r="399" s="92" customFormat="1" ht="16.5" customHeight="1" spans="1:2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</row>
    <row r="400" s="92" customFormat="1" ht="16.5" customHeight="1" spans="1:2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</row>
    <row r="401" s="92" customFormat="1" ht="16.5" customHeight="1" spans="1:2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</row>
    <row r="402" s="92" customFormat="1" ht="16.5" customHeight="1" spans="1:2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</row>
    <row r="403" s="92" customFormat="1" ht="16.5" customHeight="1" spans="1:2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</row>
    <row r="404" s="92" customFormat="1" ht="16.5" customHeight="1" spans="1:2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</row>
    <row r="405" s="92" customFormat="1" ht="16.5" customHeight="1" spans="1:2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</row>
    <row r="406" s="92" customFormat="1" ht="16.5" customHeight="1" spans="1:2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</row>
    <row r="407" s="92" customFormat="1" ht="16.5" customHeight="1" spans="1:2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</row>
    <row r="408" s="92" customFormat="1" ht="16.5" customHeight="1" spans="1:2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</row>
    <row r="409" s="92" customFormat="1" ht="16.5" customHeight="1" spans="1:2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</row>
    <row r="410" s="92" customFormat="1" ht="16.5" customHeight="1" spans="1:2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</row>
    <row r="411" s="92" customFormat="1" ht="16.5" customHeight="1" spans="1:2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</row>
    <row r="412" s="92" customFormat="1" ht="16.5" customHeight="1" spans="1:2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</row>
    <row r="413" s="92" customFormat="1" ht="16.5" customHeight="1" spans="1:2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</row>
    <row r="414" s="92" customFormat="1" ht="16.5" customHeight="1" spans="1:2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</row>
    <row r="415" s="92" customFormat="1" ht="16.5" customHeight="1" spans="1:2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</row>
    <row r="416" s="92" customFormat="1" ht="16.5" customHeight="1" spans="1:2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</row>
    <row r="417" s="92" customFormat="1" ht="16.5" customHeight="1" spans="1:20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</row>
    <row r="418" s="92" customFormat="1" ht="16.5" customHeight="1" spans="1:20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</row>
    <row r="419" s="92" customFormat="1" ht="16.5" customHeight="1" spans="1:20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</row>
    <row r="420" s="92" customFormat="1" ht="16.5" customHeight="1" spans="1:20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</row>
    <row r="421" s="92" customFormat="1" ht="16.5" customHeight="1" spans="1:20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</row>
    <row r="422" s="92" customFormat="1" ht="16.5" customHeight="1" spans="1:20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</row>
    <row r="423" s="92" customFormat="1" ht="16.5" customHeight="1" spans="1:20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</row>
    <row r="424" s="92" customFormat="1" ht="16.5" customHeight="1" spans="1:20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</row>
    <row r="425" s="92" customFormat="1" ht="16.5" customHeight="1" spans="1:20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</row>
    <row r="426" s="92" customFormat="1" ht="16.5" customHeight="1" spans="1:20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</row>
    <row r="427" s="92" customFormat="1" ht="16.5" customHeight="1" spans="1:20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</row>
    <row r="428" s="92" customFormat="1" ht="16.5" customHeight="1" spans="1:20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</row>
    <row r="429" s="92" customFormat="1" ht="16.5" customHeight="1" spans="1:20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</row>
    <row r="430" s="92" customFormat="1" ht="16.5" customHeight="1" spans="1:20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</row>
    <row r="431" s="92" customFormat="1" ht="16.5" customHeight="1" spans="1:20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</row>
    <row r="432" s="92" customFormat="1" ht="16.5" customHeight="1" spans="1:20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</row>
    <row r="433" s="92" customFormat="1" ht="16.5" customHeight="1" spans="1:20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</row>
    <row r="434" s="92" customFormat="1" ht="16.5" customHeight="1" spans="1:20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</row>
    <row r="435" s="92" customFormat="1" ht="16.5" customHeight="1" spans="1:20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</row>
    <row r="436" s="92" customFormat="1" ht="16.5" customHeight="1" spans="1:20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</row>
    <row r="437" s="92" customFormat="1" ht="16.5" customHeight="1" spans="1:20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</row>
    <row r="438" s="92" customFormat="1" ht="16.5" customHeight="1" spans="1:20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</row>
    <row r="439" s="92" customFormat="1" ht="16.5" customHeight="1" spans="1:20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</row>
    <row r="440" s="92" customFormat="1" ht="16.5" customHeight="1" spans="1:20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</row>
    <row r="441" s="92" customFormat="1" ht="16.5" customHeight="1" spans="1:20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</row>
    <row r="442" s="92" customFormat="1" ht="16.5" customHeight="1" spans="1:20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</row>
    <row r="443" s="92" customFormat="1" ht="16.5" customHeight="1" spans="1:20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</row>
    <row r="444" s="92" customFormat="1" ht="16.5" customHeight="1" spans="1:20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</row>
    <row r="445" s="92" customFormat="1" ht="16.5" customHeight="1" spans="1:20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</row>
    <row r="446" s="92" customFormat="1" ht="16.5" customHeight="1" spans="1:20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</row>
    <row r="447" s="92" customFormat="1" ht="16.5" customHeight="1" spans="1:20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</row>
    <row r="448" s="92" customFormat="1" ht="16.5" customHeight="1" spans="1:20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</row>
    <row r="449" s="92" customFormat="1" ht="16.5" customHeight="1" spans="1:20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</row>
    <row r="450" s="92" customFormat="1" ht="16.5" customHeight="1" spans="1:20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</row>
    <row r="451" s="92" customFormat="1" ht="16.5" customHeight="1" spans="1:20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</row>
    <row r="452" s="92" customFormat="1" ht="16.5" customHeight="1" spans="1:20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</row>
    <row r="453" s="92" customFormat="1" ht="16.5" customHeight="1" spans="1:20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</row>
    <row r="454" s="92" customFormat="1" ht="16.5" customHeight="1" spans="1:20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</row>
    <row r="455" s="92" customFormat="1" ht="16.5" customHeight="1" spans="1:20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</row>
    <row r="456" s="92" customFormat="1" ht="16.5" customHeight="1" spans="1:20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</row>
    <row r="457" s="92" customFormat="1" ht="16.5" customHeight="1" spans="1:20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</row>
    <row r="458" s="92" customFormat="1" ht="16.5" customHeight="1" spans="1:20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</row>
    <row r="459" s="92" customFormat="1" ht="16.5" customHeight="1" spans="1:20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</row>
    <row r="460" s="92" customFormat="1" ht="16.5" customHeight="1" spans="1:20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</row>
    <row r="461" s="92" customFormat="1" ht="16.5" customHeight="1" spans="1:20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</row>
    <row r="462" s="92" customFormat="1" ht="16.5" customHeight="1" spans="1:20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</row>
    <row r="463" s="92" customFormat="1" ht="16.5" customHeight="1" spans="1:20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</row>
    <row r="464" s="92" customFormat="1" ht="16.5" customHeight="1" spans="1:20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</row>
    <row r="465" s="92" customFormat="1" ht="16.5" customHeight="1" spans="1:2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</row>
    <row r="466" s="92" customFormat="1" ht="16.5" customHeight="1" spans="1:2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</row>
    <row r="467" s="92" customFormat="1" ht="16.5" customHeight="1" spans="1:2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</row>
    <row r="468" s="92" customFormat="1" ht="16.5" customHeight="1" spans="1:2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</row>
    <row r="469" s="92" customFormat="1" ht="16.5" customHeight="1" spans="1:2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</row>
    <row r="470" s="92" customFormat="1" ht="16.5" customHeight="1" spans="1:2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</row>
    <row r="471" s="92" customFormat="1" ht="16.5" customHeight="1" spans="1:2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</row>
    <row r="472" s="92" customFormat="1" ht="16.5" customHeight="1" spans="1:2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</row>
    <row r="473" s="92" customFormat="1" ht="16.5" customHeight="1" spans="1:2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</row>
    <row r="474" s="92" customFormat="1" ht="16.5" customHeight="1" spans="1:2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</row>
    <row r="475" s="92" customFormat="1" ht="16.5" customHeight="1" spans="1:2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</row>
    <row r="476" s="92" customFormat="1" ht="16.5" customHeight="1" spans="1:2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</row>
    <row r="477" s="92" customFormat="1" ht="16.5" customHeight="1" spans="1:2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</row>
    <row r="478" s="92" customFormat="1" ht="16.5" customHeight="1" spans="1:2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</row>
    <row r="479" s="92" customFormat="1" ht="16.5" customHeight="1" spans="1:2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</row>
    <row r="480" s="92" customFormat="1" ht="16.5" customHeight="1" spans="1:2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</row>
    <row r="481" s="92" customFormat="1" ht="16.5" customHeight="1" spans="1:2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</row>
    <row r="482" s="92" customFormat="1" ht="16.5" customHeight="1" spans="1:2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</row>
    <row r="483" s="92" customFormat="1" ht="16.5" customHeight="1" spans="1:2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</row>
    <row r="484" s="92" customFormat="1" ht="16.5" customHeight="1" spans="1:2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</row>
    <row r="485" s="92" customFormat="1" ht="16.5" customHeight="1" spans="1:2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</row>
    <row r="486" s="92" customFormat="1" ht="16.5" customHeight="1" spans="1:2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</row>
    <row r="487" s="92" customFormat="1" ht="16.5" customHeight="1" spans="1:2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</row>
    <row r="488" s="92" customFormat="1" ht="16.5" customHeight="1" spans="1:2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</row>
    <row r="489" s="92" customFormat="1" ht="16.5" customHeight="1" spans="1:2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</row>
    <row r="490" s="92" customFormat="1" ht="16.5" customHeight="1" spans="1:2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</row>
    <row r="491" s="92" customFormat="1" ht="16.5" customHeight="1" spans="1:2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</row>
    <row r="492" s="92" customFormat="1" ht="16.5" customHeight="1" spans="1:2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</row>
    <row r="493" s="92" customFormat="1" ht="16.5" customHeight="1" spans="1:2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</row>
    <row r="494" s="92" customFormat="1" ht="16.5" customHeight="1" spans="1:2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</row>
    <row r="495" s="92" customFormat="1" ht="16.5" customHeight="1" spans="1:2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</row>
    <row r="496" s="92" customFormat="1" ht="16.5" customHeight="1" spans="1:2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</row>
    <row r="497" s="92" customFormat="1" ht="16.5" customHeight="1" spans="1:2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</row>
    <row r="498" s="92" customFormat="1" ht="16.5" customHeight="1" spans="1:2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</row>
    <row r="499" s="92" customFormat="1" ht="16.5" customHeight="1" spans="1:2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</row>
    <row r="500" s="92" customFormat="1" ht="16.5" customHeight="1" spans="1:2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</row>
    <row r="501" s="92" customFormat="1" ht="16.5" customHeight="1" spans="1:2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  <c r="K501" s="137"/>
      <c r="L501" s="137"/>
      <c r="M501" s="137"/>
      <c r="N501" s="137"/>
      <c r="O501" s="137"/>
      <c r="P501" s="137"/>
      <c r="Q501" s="137"/>
      <c r="R501" s="137"/>
      <c r="S501" s="137"/>
      <c r="T501" s="137"/>
    </row>
    <row r="502" s="92" customFormat="1" ht="16.5" customHeight="1" spans="1:2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  <c r="K502" s="137"/>
      <c r="L502" s="137"/>
      <c r="M502" s="137"/>
      <c r="N502" s="137"/>
      <c r="O502" s="137"/>
      <c r="P502" s="137"/>
      <c r="Q502" s="137"/>
      <c r="R502" s="137"/>
      <c r="S502" s="137"/>
      <c r="T502" s="137"/>
    </row>
    <row r="503" s="92" customFormat="1" ht="16.5" customHeight="1" spans="1:2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  <c r="K503" s="137"/>
      <c r="L503" s="137"/>
      <c r="M503" s="137"/>
      <c r="N503" s="137"/>
      <c r="O503" s="137"/>
      <c r="P503" s="137"/>
      <c r="Q503" s="137"/>
      <c r="R503" s="137"/>
      <c r="S503" s="137"/>
      <c r="T503" s="137"/>
    </row>
    <row r="504" s="92" customFormat="1" ht="16.5" customHeight="1" spans="1:2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  <c r="K504" s="137"/>
      <c r="L504" s="137"/>
      <c r="M504" s="137"/>
      <c r="N504" s="137"/>
      <c r="O504" s="137"/>
      <c r="P504" s="137"/>
      <c r="Q504" s="137"/>
      <c r="R504" s="137"/>
      <c r="S504" s="137"/>
      <c r="T504" s="137"/>
    </row>
    <row r="505" s="92" customFormat="1" ht="16.5" customHeight="1" spans="1:2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  <c r="K505" s="137"/>
      <c r="L505" s="137"/>
      <c r="M505" s="137"/>
      <c r="N505" s="137"/>
      <c r="O505" s="137"/>
      <c r="P505" s="137"/>
      <c r="Q505" s="137"/>
      <c r="R505" s="137"/>
      <c r="S505" s="137"/>
      <c r="T505" s="137"/>
    </row>
    <row r="506" s="92" customFormat="1" ht="16.5" customHeight="1" spans="1:2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  <c r="K506" s="137"/>
      <c r="L506" s="137"/>
      <c r="M506" s="137"/>
      <c r="N506" s="137"/>
      <c r="O506" s="137"/>
      <c r="P506" s="137"/>
      <c r="Q506" s="137"/>
      <c r="R506" s="137"/>
      <c r="S506" s="137"/>
      <c r="T506" s="137"/>
    </row>
    <row r="507" s="92" customFormat="1" ht="16.5" customHeight="1" spans="1:2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  <c r="K507" s="137"/>
      <c r="L507" s="137"/>
      <c r="M507" s="137"/>
      <c r="N507" s="137"/>
      <c r="O507" s="137"/>
      <c r="P507" s="137"/>
      <c r="Q507" s="137"/>
      <c r="R507" s="137"/>
      <c r="S507" s="137"/>
      <c r="T507" s="137"/>
    </row>
    <row r="508" s="92" customFormat="1" ht="16.5" customHeight="1" spans="1:2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  <c r="K508" s="137"/>
      <c r="L508" s="137"/>
      <c r="M508" s="137"/>
      <c r="N508" s="137"/>
      <c r="O508" s="137"/>
      <c r="P508" s="137"/>
      <c r="Q508" s="137"/>
      <c r="R508" s="137"/>
      <c r="S508" s="137"/>
      <c r="T508" s="137"/>
    </row>
    <row r="509" s="92" customFormat="1" ht="16.5" customHeight="1" spans="1:2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  <c r="K509" s="137"/>
      <c r="L509" s="137"/>
      <c r="M509" s="137"/>
      <c r="N509" s="137"/>
      <c r="O509" s="137"/>
      <c r="P509" s="137"/>
      <c r="Q509" s="137"/>
      <c r="R509" s="137"/>
      <c r="S509" s="137"/>
      <c r="T509" s="137"/>
    </row>
    <row r="510" s="92" customFormat="1" ht="16.5" customHeight="1" spans="1:2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  <c r="K510" s="137"/>
      <c r="L510" s="137"/>
      <c r="M510" s="137"/>
      <c r="N510" s="137"/>
      <c r="O510" s="137"/>
      <c r="P510" s="137"/>
      <c r="Q510" s="137"/>
      <c r="R510" s="137"/>
      <c r="S510" s="137"/>
      <c r="T510" s="137"/>
    </row>
    <row r="511" s="92" customFormat="1" ht="16.5" customHeight="1" spans="1:2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  <c r="K511" s="137"/>
      <c r="L511" s="137"/>
      <c r="M511" s="137"/>
      <c r="N511" s="137"/>
      <c r="O511" s="137"/>
      <c r="P511" s="137"/>
      <c r="Q511" s="137"/>
      <c r="R511" s="137"/>
      <c r="S511" s="137"/>
      <c r="T511" s="137"/>
    </row>
    <row r="512" s="92" customFormat="1" ht="16.5" customHeight="1" spans="1:20">
      <c r="A512" s="137"/>
      <c r="B512" s="137"/>
      <c r="C512" s="137"/>
      <c r="D512" s="137"/>
      <c r="E512" s="137"/>
      <c r="F512" s="137"/>
      <c r="G512" s="137"/>
      <c r="H512" s="137"/>
      <c r="I512" s="137"/>
      <c r="J512" s="137"/>
      <c r="K512" s="137"/>
      <c r="L512" s="137"/>
      <c r="M512" s="137"/>
      <c r="N512" s="137"/>
      <c r="O512" s="137"/>
      <c r="P512" s="137"/>
      <c r="Q512" s="137"/>
      <c r="R512" s="137"/>
      <c r="S512" s="137"/>
      <c r="T512" s="137"/>
    </row>
    <row r="513" s="92" customFormat="1" ht="16.5" customHeight="1" spans="1:20">
      <c r="A513" s="137"/>
      <c r="B513" s="137"/>
      <c r="C513" s="137"/>
      <c r="D513" s="137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  <c r="S513" s="137"/>
      <c r="T513" s="137"/>
    </row>
    <row r="514" s="92" customFormat="1" ht="16.5" customHeight="1" spans="1:20">
      <c r="A514" s="137"/>
      <c r="B514" s="137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</row>
    <row r="515" s="92" customFormat="1" ht="16.5" customHeight="1" spans="1:20">
      <c r="A515" s="137"/>
      <c r="B515" s="137"/>
      <c r="C515" s="137"/>
      <c r="D515" s="137"/>
      <c r="E515" s="137"/>
      <c r="F515" s="137"/>
      <c r="G515" s="137"/>
      <c r="H515" s="137"/>
      <c r="I515" s="137"/>
      <c r="J515" s="137"/>
      <c r="K515" s="137"/>
      <c r="L515" s="137"/>
      <c r="M515" s="137"/>
      <c r="N515" s="137"/>
      <c r="O515" s="137"/>
      <c r="P515" s="137"/>
      <c r="Q515" s="137"/>
      <c r="R515" s="137"/>
      <c r="S515" s="137"/>
      <c r="T515" s="137"/>
    </row>
    <row r="516" s="92" customFormat="1" ht="16.5" customHeight="1" spans="1:20">
      <c r="A516" s="137"/>
      <c r="B516" s="137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</row>
    <row r="517" s="92" customFormat="1" ht="16.5" customHeight="1" spans="1:20">
      <c r="A517" s="137"/>
      <c r="B517" s="137"/>
      <c r="C517" s="137"/>
      <c r="D517" s="137"/>
      <c r="E517" s="137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</row>
    <row r="518" s="92" customFormat="1" ht="16.5" customHeight="1" spans="1:20">
      <c r="A518" s="137"/>
      <c r="B518" s="137"/>
      <c r="C518" s="137"/>
      <c r="D518" s="137"/>
      <c r="E518" s="137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</row>
    <row r="519" s="92" customFormat="1" ht="16.5" customHeight="1" spans="1:20">
      <c r="A519" s="137"/>
      <c r="B519" s="137"/>
      <c r="C519" s="137"/>
      <c r="D519" s="137"/>
      <c r="E519" s="137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</row>
    <row r="520" s="92" customFormat="1" ht="16.5" customHeight="1" spans="1:20">
      <c r="A520" s="137"/>
      <c r="B520" s="137"/>
      <c r="C520" s="137"/>
      <c r="D520" s="137"/>
      <c r="E520" s="137"/>
      <c r="F520" s="137"/>
      <c r="G520" s="137"/>
      <c r="H520" s="137"/>
      <c r="I520" s="137"/>
      <c r="J520" s="137"/>
      <c r="K520" s="137"/>
      <c r="L520" s="137"/>
      <c r="M520" s="137"/>
      <c r="N520" s="137"/>
      <c r="O520" s="137"/>
      <c r="P520" s="137"/>
      <c r="Q520" s="137"/>
      <c r="R520" s="137"/>
      <c r="S520" s="137"/>
      <c r="T520" s="137"/>
    </row>
    <row r="521" s="92" customFormat="1" ht="16.5" customHeight="1" spans="1:20">
      <c r="A521" s="137"/>
      <c r="B521" s="137"/>
      <c r="C521" s="137"/>
      <c r="D521" s="137"/>
      <c r="E521" s="137"/>
      <c r="F521" s="137"/>
      <c r="G521" s="137"/>
      <c r="H521" s="137"/>
      <c r="I521" s="137"/>
      <c r="J521" s="137"/>
      <c r="K521" s="137"/>
      <c r="L521" s="137"/>
      <c r="M521" s="137"/>
      <c r="N521" s="137"/>
      <c r="O521" s="137"/>
      <c r="P521" s="137"/>
      <c r="Q521" s="137"/>
      <c r="R521" s="137"/>
      <c r="S521" s="137"/>
      <c r="T521" s="137"/>
    </row>
    <row r="522" s="92" customFormat="1" ht="16.5" customHeight="1" spans="1:20">
      <c r="A522" s="137"/>
      <c r="B522" s="137"/>
      <c r="C522" s="137"/>
      <c r="D522" s="137"/>
      <c r="E522" s="137"/>
      <c r="F522" s="137"/>
      <c r="G522" s="137"/>
      <c r="H522" s="137"/>
      <c r="I522" s="137"/>
      <c r="J522" s="137"/>
      <c r="K522" s="137"/>
      <c r="L522" s="137"/>
      <c r="M522" s="137"/>
      <c r="N522" s="137"/>
      <c r="O522" s="137"/>
      <c r="P522" s="137"/>
      <c r="Q522" s="137"/>
      <c r="R522" s="137"/>
      <c r="S522" s="137"/>
      <c r="T522" s="137"/>
    </row>
    <row r="523" s="92" customFormat="1" ht="16.5" customHeight="1" spans="1:20">
      <c r="A523" s="137"/>
      <c r="B523" s="137"/>
      <c r="C523" s="137"/>
      <c r="D523" s="137"/>
      <c r="E523" s="137"/>
      <c r="F523" s="137"/>
      <c r="G523" s="137"/>
      <c r="H523" s="137"/>
      <c r="I523" s="137"/>
      <c r="J523" s="137"/>
      <c r="K523" s="137"/>
      <c r="L523" s="137"/>
      <c r="M523" s="137"/>
      <c r="N523" s="137"/>
      <c r="O523" s="137"/>
      <c r="P523" s="137"/>
      <c r="Q523" s="137"/>
      <c r="R523" s="137"/>
      <c r="S523" s="137"/>
      <c r="T523" s="137"/>
    </row>
    <row r="524" s="92" customFormat="1" ht="16.5" customHeight="1" spans="1:20">
      <c r="A524" s="137"/>
      <c r="B524" s="137"/>
      <c r="C524" s="137"/>
      <c r="D524" s="137"/>
      <c r="E524" s="137"/>
      <c r="F524" s="137"/>
      <c r="G524" s="137"/>
      <c r="H524" s="137"/>
      <c r="I524" s="137"/>
      <c r="J524" s="137"/>
      <c r="K524" s="137"/>
      <c r="L524" s="137"/>
      <c r="M524" s="137"/>
      <c r="N524" s="137"/>
      <c r="O524" s="137"/>
      <c r="P524" s="137"/>
      <c r="Q524" s="137"/>
      <c r="R524" s="137"/>
      <c r="S524" s="137"/>
      <c r="T524" s="137"/>
    </row>
    <row r="525" s="92" customFormat="1" ht="16.5" customHeight="1" spans="1:20">
      <c r="A525" s="137"/>
      <c r="B525" s="137"/>
      <c r="C525" s="137"/>
      <c r="D525" s="137"/>
      <c r="E525" s="137"/>
      <c r="F525" s="137"/>
      <c r="G525" s="137"/>
      <c r="H525" s="137"/>
      <c r="I525" s="137"/>
      <c r="J525" s="137"/>
      <c r="K525" s="137"/>
      <c r="L525" s="137"/>
      <c r="M525" s="137"/>
      <c r="N525" s="137"/>
      <c r="O525" s="137"/>
      <c r="P525" s="137"/>
      <c r="Q525" s="137"/>
      <c r="R525" s="137"/>
      <c r="S525" s="137"/>
      <c r="T525" s="137"/>
    </row>
    <row r="526" s="92" customFormat="1" ht="16.5" customHeight="1" spans="1:20">
      <c r="A526" s="137"/>
      <c r="B526" s="137"/>
      <c r="C526" s="137"/>
      <c r="D526" s="137"/>
      <c r="E526" s="137"/>
      <c r="F526" s="137"/>
      <c r="G526" s="137"/>
      <c r="H526" s="137"/>
      <c r="I526" s="137"/>
      <c r="J526" s="137"/>
      <c r="K526" s="137"/>
      <c r="L526" s="137"/>
      <c r="M526" s="137"/>
      <c r="N526" s="137"/>
      <c r="O526" s="137"/>
      <c r="P526" s="137"/>
      <c r="Q526" s="137"/>
      <c r="R526" s="137"/>
      <c r="S526" s="137"/>
      <c r="T526" s="137"/>
    </row>
    <row r="527" s="92" customFormat="1" ht="16.5" customHeight="1" spans="1:20">
      <c r="A527" s="137"/>
      <c r="B527" s="137"/>
      <c r="C527" s="137"/>
      <c r="D527" s="137"/>
      <c r="E527" s="137"/>
      <c r="F527" s="137"/>
      <c r="G527" s="137"/>
      <c r="H527" s="137"/>
      <c r="I527" s="137"/>
      <c r="J527" s="137"/>
      <c r="K527" s="137"/>
      <c r="L527" s="137"/>
      <c r="M527" s="137"/>
      <c r="N527" s="137"/>
      <c r="O527" s="137"/>
      <c r="P527" s="137"/>
      <c r="Q527" s="137"/>
      <c r="R527" s="137"/>
      <c r="S527" s="137"/>
      <c r="T527" s="137"/>
    </row>
    <row r="528" s="92" customFormat="1" ht="16.5" customHeight="1" spans="1:20">
      <c r="A528" s="137"/>
      <c r="B528" s="137"/>
      <c r="C528" s="137"/>
      <c r="D528" s="137"/>
      <c r="E528" s="137"/>
      <c r="F528" s="137"/>
      <c r="G528" s="137"/>
      <c r="H528" s="137"/>
      <c r="I528" s="137"/>
      <c r="J528" s="137"/>
      <c r="K528" s="137"/>
      <c r="L528" s="137"/>
      <c r="M528" s="137"/>
      <c r="N528" s="137"/>
      <c r="O528" s="137"/>
      <c r="P528" s="137"/>
      <c r="Q528" s="137"/>
      <c r="R528" s="137"/>
      <c r="S528" s="137"/>
      <c r="T528" s="137"/>
    </row>
    <row r="529" s="92" customFormat="1" ht="16.5" customHeight="1" spans="1:20">
      <c r="A529" s="137"/>
      <c r="B529" s="137"/>
      <c r="C529" s="137"/>
      <c r="D529" s="137"/>
      <c r="E529" s="137"/>
      <c r="F529" s="137"/>
      <c r="G529" s="137"/>
      <c r="H529" s="137"/>
      <c r="I529" s="137"/>
      <c r="J529" s="137"/>
      <c r="K529" s="137"/>
      <c r="L529" s="137"/>
      <c r="M529" s="137"/>
      <c r="N529" s="137"/>
      <c r="O529" s="137"/>
      <c r="P529" s="137"/>
      <c r="Q529" s="137"/>
      <c r="R529" s="137"/>
      <c r="S529" s="137"/>
      <c r="T529" s="137"/>
    </row>
    <row r="530" s="92" customFormat="1" ht="16.5" customHeight="1" spans="1:2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  <c r="K530" s="137"/>
      <c r="L530" s="137"/>
      <c r="M530" s="137"/>
      <c r="N530" s="137"/>
      <c r="O530" s="137"/>
      <c r="P530" s="137"/>
      <c r="Q530" s="137"/>
      <c r="R530" s="137"/>
      <c r="S530" s="137"/>
      <c r="T530" s="137"/>
    </row>
    <row r="531" s="92" customFormat="1" ht="16.5" customHeight="1" spans="1:2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  <c r="K531" s="137"/>
      <c r="L531" s="137"/>
      <c r="M531" s="137"/>
      <c r="N531" s="137"/>
      <c r="O531" s="137"/>
      <c r="P531" s="137"/>
      <c r="Q531" s="137"/>
      <c r="R531" s="137"/>
      <c r="S531" s="137"/>
      <c r="T531" s="137"/>
    </row>
    <row r="532" s="92" customFormat="1" ht="16.5" customHeight="1" spans="1:2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  <c r="K532" s="137"/>
      <c r="L532" s="137"/>
      <c r="M532" s="137"/>
      <c r="N532" s="137"/>
      <c r="O532" s="137"/>
      <c r="P532" s="137"/>
      <c r="Q532" s="137"/>
      <c r="R532" s="137"/>
      <c r="S532" s="137"/>
      <c r="T532" s="137"/>
    </row>
    <row r="533" s="92" customFormat="1" ht="16.5" customHeight="1" spans="1:2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  <c r="K533" s="137"/>
      <c r="L533" s="137"/>
      <c r="M533" s="137"/>
      <c r="N533" s="137"/>
      <c r="O533" s="137"/>
      <c r="P533" s="137"/>
      <c r="Q533" s="137"/>
      <c r="R533" s="137"/>
      <c r="S533" s="137"/>
      <c r="T533" s="137"/>
    </row>
    <row r="534" s="92" customFormat="1" ht="16.5" customHeight="1" spans="1:2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  <c r="K534" s="137"/>
      <c r="L534" s="137"/>
      <c r="M534" s="137"/>
      <c r="N534" s="137"/>
      <c r="O534" s="137"/>
      <c r="P534" s="137"/>
      <c r="Q534" s="137"/>
      <c r="R534" s="137"/>
      <c r="S534" s="137"/>
      <c r="T534" s="137"/>
    </row>
    <row r="535" s="92" customFormat="1" ht="16.5" customHeight="1" spans="1:2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  <c r="K535" s="137"/>
      <c r="L535" s="137"/>
      <c r="M535" s="137"/>
      <c r="N535" s="137"/>
      <c r="O535" s="137"/>
      <c r="P535" s="137"/>
      <c r="Q535" s="137"/>
      <c r="R535" s="137"/>
      <c r="S535" s="137"/>
      <c r="T535" s="137"/>
    </row>
    <row r="536" s="92" customFormat="1" ht="16.5" customHeight="1" spans="1:2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  <c r="K536" s="137"/>
      <c r="L536" s="137"/>
      <c r="M536" s="137"/>
      <c r="N536" s="137"/>
      <c r="O536" s="137"/>
      <c r="P536" s="137"/>
      <c r="Q536" s="137"/>
      <c r="R536" s="137"/>
      <c r="S536" s="137"/>
      <c r="T536" s="137"/>
    </row>
    <row r="537" s="92" customFormat="1" ht="16.5" customHeight="1" spans="1:2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  <c r="K537" s="137"/>
      <c r="L537" s="137"/>
      <c r="M537" s="137"/>
      <c r="N537" s="137"/>
      <c r="O537" s="137"/>
      <c r="P537" s="137"/>
      <c r="Q537" s="137"/>
      <c r="R537" s="137"/>
      <c r="S537" s="137"/>
      <c r="T537" s="137"/>
    </row>
    <row r="538" s="92" customFormat="1" ht="16.5" customHeight="1" spans="1:2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  <c r="K538" s="137"/>
      <c r="L538" s="137"/>
      <c r="M538" s="137"/>
      <c r="N538" s="137"/>
      <c r="O538" s="137"/>
      <c r="P538" s="137"/>
      <c r="Q538" s="137"/>
      <c r="R538" s="137"/>
      <c r="S538" s="137"/>
      <c r="T538" s="137"/>
    </row>
    <row r="539" s="92" customFormat="1" ht="16.5" customHeight="1" spans="1:2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  <c r="K539" s="137"/>
      <c r="L539" s="137"/>
      <c r="M539" s="137"/>
      <c r="N539" s="137"/>
      <c r="O539" s="137"/>
      <c r="P539" s="137"/>
      <c r="Q539" s="137"/>
      <c r="R539" s="137"/>
      <c r="S539" s="137"/>
      <c r="T539" s="137"/>
    </row>
    <row r="540" s="92" customFormat="1" ht="16.5" customHeight="1" spans="1:2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  <c r="K540" s="137"/>
      <c r="L540" s="137"/>
      <c r="M540" s="137"/>
      <c r="N540" s="137"/>
      <c r="O540" s="137"/>
      <c r="P540" s="137"/>
      <c r="Q540" s="137"/>
      <c r="R540" s="137"/>
      <c r="S540" s="137"/>
      <c r="T540" s="137"/>
    </row>
    <row r="541" s="92" customFormat="1" ht="16.5" customHeight="1" spans="1:2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  <c r="K541" s="137"/>
      <c r="L541" s="137"/>
      <c r="M541" s="137"/>
      <c r="N541" s="137"/>
      <c r="O541" s="137"/>
      <c r="P541" s="137"/>
      <c r="Q541" s="137"/>
      <c r="R541" s="137"/>
      <c r="S541" s="137"/>
      <c r="T541" s="137"/>
    </row>
    <row r="542" s="92" customFormat="1" ht="16.5" customHeight="1" spans="1:2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  <c r="K542" s="137"/>
      <c r="L542" s="137"/>
      <c r="M542" s="137"/>
      <c r="N542" s="137"/>
      <c r="O542" s="137"/>
      <c r="P542" s="137"/>
      <c r="Q542" s="137"/>
      <c r="R542" s="137"/>
      <c r="S542" s="137"/>
      <c r="T542" s="137"/>
    </row>
    <row r="543" s="92" customFormat="1" ht="16.5" customHeight="1" spans="1:2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  <c r="K543" s="137"/>
      <c r="L543" s="137"/>
      <c r="M543" s="137"/>
      <c r="N543" s="137"/>
      <c r="O543" s="137"/>
      <c r="P543" s="137"/>
      <c r="Q543" s="137"/>
      <c r="R543" s="137"/>
      <c r="S543" s="137"/>
      <c r="T543" s="137"/>
    </row>
    <row r="544" s="92" customFormat="1" ht="16.5" customHeight="1" spans="1:2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  <c r="K544" s="137"/>
      <c r="L544" s="137"/>
      <c r="M544" s="137"/>
      <c r="N544" s="137"/>
      <c r="O544" s="137"/>
      <c r="P544" s="137"/>
      <c r="Q544" s="137"/>
      <c r="R544" s="137"/>
      <c r="S544" s="137"/>
      <c r="T544" s="137"/>
    </row>
    <row r="545" s="92" customFormat="1" ht="16.5" customHeight="1" spans="1:2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  <c r="K545" s="137"/>
      <c r="L545" s="137"/>
      <c r="M545" s="137"/>
      <c r="N545" s="137"/>
      <c r="O545" s="137"/>
      <c r="P545" s="137"/>
      <c r="Q545" s="137"/>
      <c r="R545" s="137"/>
      <c r="S545" s="137"/>
      <c r="T545" s="137"/>
    </row>
    <row r="546" s="92" customFormat="1" ht="16.5" customHeight="1" spans="1:2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  <c r="K546" s="137"/>
      <c r="L546" s="137"/>
      <c r="M546" s="137"/>
      <c r="N546" s="137"/>
      <c r="O546" s="137"/>
      <c r="P546" s="137"/>
      <c r="Q546" s="137"/>
      <c r="R546" s="137"/>
      <c r="S546" s="137"/>
      <c r="T546" s="137"/>
    </row>
    <row r="547" s="92" customFormat="1" ht="16.5" customHeight="1" spans="1:2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  <c r="K547" s="137"/>
      <c r="L547" s="137"/>
      <c r="M547" s="137"/>
      <c r="N547" s="137"/>
      <c r="O547" s="137"/>
      <c r="P547" s="137"/>
      <c r="Q547" s="137"/>
      <c r="R547" s="137"/>
      <c r="S547" s="137"/>
      <c r="T547" s="137"/>
    </row>
    <row r="548" s="92" customFormat="1" ht="16.5" customHeight="1" spans="1:2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  <c r="K548" s="137"/>
      <c r="L548" s="137"/>
      <c r="M548" s="137"/>
      <c r="N548" s="137"/>
      <c r="O548" s="137"/>
      <c r="P548" s="137"/>
      <c r="Q548" s="137"/>
      <c r="R548" s="137"/>
      <c r="S548" s="137"/>
      <c r="T548" s="137"/>
    </row>
    <row r="549" s="92" customFormat="1" ht="16.5" customHeight="1" spans="1:2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  <c r="K549" s="137"/>
      <c r="L549" s="137"/>
      <c r="M549" s="137"/>
      <c r="N549" s="137"/>
      <c r="O549" s="137"/>
      <c r="P549" s="137"/>
      <c r="Q549" s="137"/>
      <c r="R549" s="137"/>
      <c r="S549" s="137"/>
      <c r="T549" s="137"/>
    </row>
    <row r="550" s="92" customFormat="1" ht="16.5" customHeight="1" spans="1:2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  <c r="K550" s="137"/>
      <c r="L550" s="137"/>
      <c r="M550" s="137"/>
      <c r="N550" s="137"/>
      <c r="O550" s="137"/>
      <c r="P550" s="137"/>
      <c r="Q550" s="137"/>
      <c r="R550" s="137"/>
      <c r="S550" s="137"/>
      <c r="T550" s="137"/>
    </row>
    <row r="551" s="92" customFormat="1" ht="16.5" customHeight="1" spans="1:2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  <c r="K551" s="137"/>
      <c r="L551" s="137"/>
      <c r="M551" s="137"/>
      <c r="N551" s="137"/>
      <c r="O551" s="137"/>
      <c r="P551" s="137"/>
      <c r="Q551" s="137"/>
      <c r="R551" s="137"/>
      <c r="S551" s="137"/>
      <c r="T551" s="137"/>
    </row>
    <row r="552" s="92" customFormat="1" ht="16.5" customHeight="1" spans="1:2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  <c r="K552" s="137"/>
      <c r="L552" s="137"/>
      <c r="M552" s="137"/>
      <c r="N552" s="137"/>
      <c r="O552" s="137"/>
      <c r="P552" s="137"/>
      <c r="Q552" s="137"/>
      <c r="R552" s="137"/>
      <c r="S552" s="137"/>
      <c r="T552" s="137"/>
    </row>
    <row r="553" s="92" customFormat="1" ht="16.5" customHeight="1" spans="1:2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  <c r="K553" s="137"/>
      <c r="L553" s="137"/>
      <c r="M553" s="137"/>
      <c r="N553" s="137"/>
      <c r="O553" s="137"/>
      <c r="P553" s="137"/>
      <c r="Q553" s="137"/>
      <c r="R553" s="137"/>
      <c r="S553" s="137"/>
      <c r="T553" s="137"/>
    </row>
    <row r="554" s="92" customFormat="1" ht="16.5" customHeight="1" spans="1:2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  <c r="K554" s="137"/>
      <c r="L554" s="137"/>
      <c r="M554" s="137"/>
      <c r="N554" s="137"/>
      <c r="O554" s="137"/>
      <c r="P554" s="137"/>
      <c r="Q554" s="137"/>
      <c r="R554" s="137"/>
      <c r="S554" s="137"/>
      <c r="T554" s="137"/>
    </row>
    <row r="555" s="92" customFormat="1" ht="16.5" customHeight="1" spans="1:2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  <c r="K555" s="137"/>
      <c r="L555" s="137"/>
      <c r="M555" s="137"/>
      <c r="N555" s="137"/>
      <c r="O555" s="137"/>
      <c r="P555" s="137"/>
      <c r="Q555" s="137"/>
      <c r="R555" s="137"/>
      <c r="S555" s="137"/>
      <c r="T555" s="137"/>
    </row>
    <row r="556" s="92" customFormat="1" ht="16.5" customHeight="1" spans="1:2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  <c r="K556" s="137"/>
      <c r="L556" s="137"/>
      <c r="M556" s="137"/>
      <c r="N556" s="137"/>
      <c r="O556" s="137"/>
      <c r="P556" s="137"/>
      <c r="Q556" s="137"/>
      <c r="R556" s="137"/>
      <c r="S556" s="137"/>
      <c r="T556" s="137"/>
    </row>
    <row r="557" s="92" customFormat="1" ht="16.5" customHeight="1" spans="1:2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  <c r="K557" s="137"/>
      <c r="L557" s="137"/>
      <c r="M557" s="137"/>
      <c r="N557" s="137"/>
      <c r="O557" s="137"/>
      <c r="P557" s="137"/>
      <c r="Q557" s="137"/>
      <c r="R557" s="137"/>
      <c r="S557" s="137"/>
      <c r="T557" s="137"/>
    </row>
    <row r="558" s="92" customFormat="1" ht="16.5" customHeight="1" spans="1:2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  <c r="K558" s="137"/>
      <c r="L558" s="137"/>
      <c r="M558" s="137"/>
      <c r="N558" s="137"/>
      <c r="O558" s="137"/>
      <c r="P558" s="137"/>
      <c r="Q558" s="137"/>
      <c r="R558" s="137"/>
      <c r="S558" s="137"/>
      <c r="T558" s="137"/>
    </row>
    <row r="559" s="92" customFormat="1" ht="16.5" customHeight="1" spans="1:2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  <c r="K559" s="137"/>
      <c r="L559" s="137"/>
      <c r="M559" s="137"/>
      <c r="N559" s="137"/>
      <c r="O559" s="137"/>
      <c r="P559" s="137"/>
      <c r="Q559" s="137"/>
      <c r="R559" s="137"/>
      <c r="S559" s="137"/>
      <c r="T559" s="137"/>
    </row>
    <row r="560" s="92" customFormat="1" ht="16.5" customHeight="1" spans="1:2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  <c r="K560" s="137"/>
      <c r="L560" s="137"/>
      <c r="M560" s="137"/>
      <c r="N560" s="137"/>
      <c r="O560" s="137"/>
      <c r="P560" s="137"/>
      <c r="Q560" s="137"/>
      <c r="R560" s="137"/>
      <c r="S560" s="137"/>
      <c r="T560" s="137"/>
    </row>
    <row r="561" s="92" customFormat="1" ht="16.5" customHeight="1" spans="1:2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  <c r="K561" s="137"/>
      <c r="L561" s="137"/>
      <c r="M561" s="137"/>
      <c r="N561" s="137"/>
      <c r="O561" s="137"/>
      <c r="P561" s="137"/>
      <c r="Q561" s="137"/>
      <c r="R561" s="137"/>
      <c r="S561" s="137"/>
      <c r="T561" s="137"/>
    </row>
    <row r="562" s="92" customFormat="1" ht="16.5" customHeight="1" spans="1:2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  <c r="K562" s="137"/>
      <c r="L562" s="137"/>
      <c r="M562" s="137"/>
      <c r="N562" s="137"/>
      <c r="O562" s="137"/>
      <c r="P562" s="137"/>
      <c r="Q562" s="137"/>
      <c r="R562" s="137"/>
      <c r="S562" s="137"/>
      <c r="T562" s="137"/>
    </row>
    <row r="563" s="92" customFormat="1" ht="16.5" customHeight="1" spans="1:2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  <c r="K563" s="137"/>
      <c r="L563" s="137"/>
      <c r="M563" s="137"/>
      <c r="N563" s="137"/>
      <c r="O563" s="137"/>
      <c r="P563" s="137"/>
      <c r="Q563" s="137"/>
      <c r="R563" s="137"/>
      <c r="S563" s="137"/>
      <c r="T563" s="137"/>
    </row>
    <row r="564" s="92" customFormat="1" ht="16.5" customHeight="1" spans="1:2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  <c r="K564" s="137"/>
      <c r="L564" s="137"/>
      <c r="M564" s="137"/>
      <c r="N564" s="137"/>
      <c r="O564" s="137"/>
      <c r="P564" s="137"/>
      <c r="Q564" s="137"/>
      <c r="R564" s="137"/>
      <c r="S564" s="137"/>
      <c r="T564" s="137"/>
    </row>
    <row r="565" s="92" customFormat="1" ht="16.5" customHeight="1" spans="1:2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  <c r="K565" s="137"/>
      <c r="L565" s="137"/>
      <c r="M565" s="137"/>
      <c r="N565" s="137"/>
      <c r="O565" s="137"/>
      <c r="P565" s="137"/>
      <c r="Q565" s="137"/>
      <c r="R565" s="137"/>
      <c r="S565" s="137"/>
      <c r="T565" s="137"/>
    </row>
    <row r="566" s="92" customFormat="1" ht="16.5" customHeight="1" spans="1:2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  <c r="K566" s="137"/>
      <c r="L566" s="137"/>
      <c r="M566" s="137"/>
      <c r="N566" s="137"/>
      <c r="O566" s="137"/>
      <c r="P566" s="137"/>
      <c r="Q566" s="137"/>
      <c r="R566" s="137"/>
      <c r="S566" s="137"/>
      <c r="T566" s="137"/>
    </row>
    <row r="567" s="92" customFormat="1" ht="16.5" customHeight="1" spans="1:2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  <c r="K567" s="137"/>
      <c r="L567" s="137"/>
      <c r="M567" s="137"/>
      <c r="N567" s="137"/>
      <c r="O567" s="137"/>
      <c r="P567" s="137"/>
      <c r="Q567" s="137"/>
      <c r="R567" s="137"/>
      <c r="S567" s="137"/>
      <c r="T567" s="137"/>
    </row>
    <row r="568" s="92" customFormat="1" ht="16.5" customHeight="1" spans="1:2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  <c r="K568" s="137"/>
      <c r="L568" s="137"/>
      <c r="M568" s="137"/>
      <c r="N568" s="137"/>
      <c r="O568" s="137"/>
      <c r="P568" s="137"/>
      <c r="Q568" s="137"/>
      <c r="R568" s="137"/>
      <c r="S568" s="137"/>
      <c r="T568" s="137"/>
    </row>
    <row r="569" s="92" customFormat="1" ht="16.5" customHeight="1" spans="1:2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  <c r="K569" s="137"/>
      <c r="L569" s="137"/>
      <c r="M569" s="137"/>
      <c r="N569" s="137"/>
      <c r="O569" s="137"/>
      <c r="P569" s="137"/>
      <c r="Q569" s="137"/>
      <c r="R569" s="137"/>
      <c r="S569" s="137"/>
      <c r="T569" s="137"/>
    </row>
    <row r="570" s="92" customFormat="1" ht="16.5" customHeight="1" spans="1:2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  <c r="K570" s="137"/>
      <c r="L570" s="137"/>
      <c r="M570" s="137"/>
      <c r="N570" s="137"/>
      <c r="O570" s="137"/>
      <c r="P570" s="137"/>
      <c r="Q570" s="137"/>
      <c r="R570" s="137"/>
      <c r="S570" s="137"/>
      <c r="T570" s="137"/>
    </row>
    <row r="571" s="92" customFormat="1" ht="16.5" customHeight="1" spans="1:2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  <c r="K571" s="137"/>
      <c r="L571" s="137"/>
      <c r="M571" s="137"/>
      <c r="N571" s="137"/>
      <c r="O571" s="137"/>
      <c r="P571" s="137"/>
      <c r="Q571" s="137"/>
      <c r="R571" s="137"/>
      <c r="S571" s="137"/>
      <c r="T571" s="137"/>
    </row>
    <row r="572" s="92" customFormat="1" ht="16.5" customHeight="1" spans="1:2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  <c r="K572" s="137"/>
      <c r="L572" s="137"/>
      <c r="M572" s="137"/>
      <c r="N572" s="137"/>
      <c r="O572" s="137"/>
      <c r="P572" s="137"/>
      <c r="Q572" s="137"/>
      <c r="R572" s="137"/>
      <c r="S572" s="137"/>
      <c r="T572" s="137"/>
    </row>
    <row r="573" s="92" customFormat="1" ht="16.5" customHeight="1" spans="1:2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  <c r="K573" s="137"/>
      <c r="L573" s="137"/>
      <c r="M573" s="137"/>
      <c r="N573" s="137"/>
      <c r="O573" s="137"/>
      <c r="P573" s="137"/>
      <c r="Q573" s="137"/>
      <c r="R573" s="137"/>
      <c r="S573" s="137"/>
      <c r="T573" s="137"/>
    </row>
    <row r="574" s="92" customFormat="1" ht="16.5" customHeight="1" spans="1:2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  <c r="K574" s="137"/>
      <c r="L574" s="137"/>
      <c r="M574" s="137"/>
      <c r="N574" s="137"/>
      <c r="O574" s="137"/>
      <c r="P574" s="137"/>
      <c r="Q574" s="137"/>
      <c r="R574" s="137"/>
      <c r="S574" s="137"/>
      <c r="T574" s="137"/>
    </row>
    <row r="575" s="92" customFormat="1" ht="16.5" customHeight="1" spans="1:2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  <c r="K575" s="137"/>
      <c r="L575" s="137"/>
      <c r="M575" s="137"/>
      <c r="N575" s="137"/>
      <c r="O575" s="137"/>
      <c r="P575" s="137"/>
      <c r="Q575" s="137"/>
      <c r="R575" s="137"/>
      <c r="S575" s="137"/>
      <c r="T575" s="137"/>
    </row>
    <row r="576" s="92" customFormat="1" ht="16.5" customHeight="1" spans="1:2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  <c r="K576" s="137"/>
      <c r="L576" s="137"/>
      <c r="M576" s="137"/>
      <c r="N576" s="137"/>
      <c r="O576" s="137"/>
      <c r="P576" s="137"/>
      <c r="Q576" s="137"/>
      <c r="R576" s="137"/>
      <c r="S576" s="137"/>
      <c r="T576" s="137"/>
    </row>
    <row r="577" s="92" customFormat="1" ht="16.5" customHeight="1" spans="1:2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  <c r="K577" s="137"/>
      <c r="L577" s="137"/>
      <c r="M577" s="137"/>
      <c r="N577" s="137"/>
      <c r="O577" s="137"/>
      <c r="P577" s="137"/>
      <c r="Q577" s="137"/>
      <c r="R577" s="137"/>
      <c r="S577" s="137"/>
      <c r="T577" s="137"/>
    </row>
    <row r="578" s="92" customFormat="1" ht="16.5" customHeight="1" spans="1:2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  <c r="K578" s="137"/>
      <c r="L578" s="137"/>
      <c r="M578" s="137"/>
      <c r="N578" s="137"/>
      <c r="O578" s="137"/>
      <c r="P578" s="137"/>
      <c r="Q578" s="137"/>
      <c r="R578" s="137"/>
      <c r="S578" s="137"/>
      <c r="T578" s="137"/>
    </row>
    <row r="579" s="92" customFormat="1" ht="16.5" customHeight="1" spans="1:2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  <c r="K579" s="137"/>
      <c r="L579" s="137"/>
      <c r="M579" s="137"/>
      <c r="N579" s="137"/>
      <c r="O579" s="137"/>
      <c r="P579" s="137"/>
      <c r="Q579" s="137"/>
      <c r="R579" s="137"/>
      <c r="S579" s="137"/>
      <c r="T579" s="137"/>
    </row>
    <row r="580" s="92" customFormat="1" ht="16.5" customHeight="1" spans="1:2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  <c r="K580" s="137"/>
      <c r="L580" s="137"/>
      <c r="M580" s="137"/>
      <c r="N580" s="137"/>
      <c r="O580" s="137"/>
      <c r="P580" s="137"/>
      <c r="Q580" s="137"/>
      <c r="R580" s="137"/>
      <c r="S580" s="137"/>
      <c r="T580" s="137"/>
    </row>
    <row r="581" s="92" customFormat="1" ht="16.5" customHeight="1" spans="1:2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  <c r="K581" s="137"/>
      <c r="L581" s="137"/>
      <c r="M581" s="137"/>
      <c r="N581" s="137"/>
      <c r="O581" s="137"/>
      <c r="P581" s="137"/>
      <c r="Q581" s="137"/>
      <c r="R581" s="137"/>
      <c r="S581" s="137"/>
      <c r="T581" s="137"/>
    </row>
    <row r="582" s="92" customFormat="1" ht="16.5" customHeight="1" spans="1:2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  <c r="K582" s="137"/>
      <c r="L582" s="137"/>
      <c r="M582" s="137"/>
      <c r="N582" s="137"/>
      <c r="O582" s="137"/>
      <c r="P582" s="137"/>
      <c r="Q582" s="137"/>
      <c r="R582" s="137"/>
      <c r="S582" s="137"/>
      <c r="T582" s="137"/>
    </row>
    <row r="583" s="92" customFormat="1" ht="16.5" customHeight="1" spans="1:2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  <c r="K583" s="137"/>
      <c r="L583" s="137"/>
      <c r="M583" s="137"/>
      <c r="N583" s="137"/>
      <c r="O583" s="137"/>
      <c r="P583" s="137"/>
      <c r="Q583" s="137"/>
      <c r="R583" s="137"/>
      <c r="S583" s="137"/>
      <c r="T583" s="137"/>
    </row>
    <row r="584" s="92" customFormat="1" ht="16.5" customHeight="1" spans="1:20">
      <c r="A584" s="137"/>
      <c r="B584" s="137"/>
      <c r="C584" s="137"/>
      <c r="D584" s="137"/>
      <c r="E584" s="137"/>
      <c r="F584" s="137"/>
      <c r="G584" s="137"/>
      <c r="H584" s="137"/>
      <c r="I584" s="137"/>
      <c r="J584" s="137"/>
      <c r="K584" s="137"/>
      <c r="L584" s="137"/>
      <c r="M584" s="137"/>
      <c r="N584" s="137"/>
      <c r="O584" s="137"/>
      <c r="P584" s="137"/>
      <c r="Q584" s="137"/>
      <c r="R584" s="137"/>
      <c r="S584" s="137"/>
      <c r="T584" s="137"/>
    </row>
    <row r="585" s="92" customFormat="1" ht="16.5" customHeight="1" spans="1:20">
      <c r="A585" s="137"/>
      <c r="B585" s="137"/>
      <c r="C585" s="137"/>
      <c r="D585" s="137"/>
      <c r="E585" s="137"/>
      <c r="F585" s="137"/>
      <c r="G585" s="137"/>
      <c r="H585" s="137"/>
      <c r="I585" s="137"/>
      <c r="J585" s="137"/>
      <c r="K585" s="137"/>
      <c r="L585" s="137"/>
      <c r="M585" s="137"/>
      <c r="N585" s="137"/>
      <c r="O585" s="137"/>
      <c r="P585" s="137"/>
      <c r="Q585" s="137"/>
      <c r="R585" s="137"/>
      <c r="S585" s="137"/>
      <c r="T585" s="137"/>
    </row>
    <row r="586" s="92" customFormat="1" ht="16.5" customHeight="1" spans="1:20">
      <c r="A586" s="137"/>
      <c r="B586" s="137"/>
      <c r="C586" s="137"/>
      <c r="D586" s="137"/>
      <c r="E586" s="137"/>
      <c r="F586" s="137"/>
      <c r="G586" s="137"/>
      <c r="H586" s="137"/>
      <c r="I586" s="137"/>
      <c r="J586" s="137"/>
      <c r="K586" s="137"/>
      <c r="L586" s="137"/>
      <c r="M586" s="137"/>
      <c r="N586" s="137"/>
      <c r="O586" s="137"/>
      <c r="P586" s="137"/>
      <c r="Q586" s="137"/>
      <c r="R586" s="137"/>
      <c r="S586" s="137"/>
      <c r="T586" s="137"/>
    </row>
    <row r="587" s="92" customFormat="1" ht="16.5" customHeight="1" spans="1:20">
      <c r="A587" s="137"/>
      <c r="B587" s="137"/>
      <c r="C587" s="137"/>
      <c r="D587" s="137"/>
      <c r="E587" s="137"/>
      <c r="F587" s="137"/>
      <c r="G587" s="137"/>
      <c r="H587" s="137"/>
      <c r="I587" s="137"/>
      <c r="J587" s="137"/>
      <c r="K587" s="137"/>
      <c r="L587" s="137"/>
      <c r="M587" s="137"/>
      <c r="N587" s="137"/>
      <c r="O587" s="137"/>
      <c r="P587" s="137"/>
      <c r="Q587" s="137"/>
      <c r="R587" s="137"/>
      <c r="S587" s="137"/>
      <c r="T587" s="137"/>
    </row>
    <row r="588" s="92" customFormat="1" ht="16.5" customHeight="1" spans="1:20">
      <c r="A588" s="137"/>
      <c r="B588" s="137"/>
      <c r="C588" s="137"/>
      <c r="D588" s="137"/>
      <c r="E588" s="137"/>
      <c r="F588" s="137"/>
      <c r="G588" s="137"/>
      <c r="H588" s="137"/>
      <c r="I588" s="137"/>
      <c r="J588" s="137"/>
      <c r="K588" s="137"/>
      <c r="L588" s="137"/>
      <c r="M588" s="137"/>
      <c r="N588" s="137"/>
      <c r="O588" s="137"/>
      <c r="P588" s="137"/>
      <c r="Q588" s="137"/>
      <c r="R588" s="137"/>
      <c r="S588" s="137"/>
      <c r="T588" s="137"/>
    </row>
    <row r="589" s="92" customFormat="1" ht="16.5" customHeight="1" spans="1:20">
      <c r="A589" s="137"/>
      <c r="B589" s="137"/>
      <c r="C589" s="137"/>
      <c r="D589" s="137"/>
      <c r="E589" s="137"/>
      <c r="F589" s="137"/>
      <c r="G589" s="137"/>
      <c r="H589" s="137"/>
      <c r="I589" s="137"/>
      <c r="J589" s="137"/>
      <c r="K589" s="137"/>
      <c r="L589" s="137"/>
      <c r="M589" s="137"/>
      <c r="N589" s="137"/>
      <c r="O589" s="137"/>
      <c r="P589" s="137"/>
      <c r="Q589" s="137"/>
      <c r="R589" s="137"/>
      <c r="S589" s="137"/>
      <c r="T589" s="137"/>
    </row>
    <row r="590" s="92" customFormat="1" ht="16.5" customHeight="1" spans="1:20">
      <c r="A590" s="137"/>
      <c r="B590" s="137"/>
      <c r="C590" s="137"/>
      <c r="D590" s="137"/>
      <c r="E590" s="137"/>
      <c r="F590" s="137"/>
      <c r="G590" s="137"/>
      <c r="H590" s="137"/>
      <c r="I590" s="137"/>
      <c r="J590" s="137"/>
      <c r="K590" s="137"/>
      <c r="L590" s="137"/>
      <c r="M590" s="137"/>
      <c r="N590" s="137"/>
      <c r="O590" s="137"/>
      <c r="P590" s="137"/>
      <c r="Q590" s="137"/>
      <c r="R590" s="137"/>
      <c r="S590" s="137"/>
      <c r="T590" s="137"/>
    </row>
    <row r="591" s="92" customFormat="1" ht="16.5" customHeight="1" spans="1:20">
      <c r="A591" s="137"/>
      <c r="B591" s="137"/>
      <c r="C591" s="137"/>
      <c r="D591" s="137"/>
      <c r="E591" s="137"/>
      <c r="F591" s="137"/>
      <c r="G591" s="137"/>
      <c r="H591" s="137"/>
      <c r="I591" s="137"/>
      <c r="J591" s="137"/>
      <c r="K591" s="137"/>
      <c r="L591" s="137"/>
      <c r="M591" s="137"/>
      <c r="N591" s="137"/>
      <c r="O591" s="137"/>
      <c r="P591" s="137"/>
      <c r="Q591" s="137"/>
      <c r="R591" s="137"/>
      <c r="S591" s="137"/>
      <c r="T591" s="137"/>
    </row>
    <row r="592" s="92" customFormat="1" ht="16.5" customHeight="1" spans="1:20">
      <c r="A592" s="137"/>
      <c r="B592" s="137"/>
      <c r="C592" s="137"/>
      <c r="D592" s="137"/>
      <c r="E592" s="137"/>
      <c r="F592" s="137"/>
      <c r="G592" s="137"/>
      <c r="H592" s="137"/>
      <c r="I592" s="137"/>
      <c r="J592" s="137"/>
      <c r="K592" s="137"/>
      <c r="L592" s="137"/>
      <c r="M592" s="137"/>
      <c r="N592" s="137"/>
      <c r="O592" s="137"/>
      <c r="P592" s="137"/>
      <c r="Q592" s="137"/>
      <c r="R592" s="137"/>
      <c r="S592" s="137"/>
      <c r="T592" s="137"/>
    </row>
    <row r="593" s="92" customFormat="1" ht="16.5" customHeight="1" spans="1:20">
      <c r="A593" s="137"/>
      <c r="B593" s="137"/>
      <c r="C593" s="137"/>
      <c r="D593" s="137"/>
      <c r="E593" s="137"/>
      <c r="F593" s="137"/>
      <c r="G593" s="137"/>
      <c r="H593" s="137"/>
      <c r="I593" s="137"/>
      <c r="J593" s="137"/>
      <c r="K593" s="137"/>
      <c r="L593" s="137"/>
      <c r="M593" s="137"/>
      <c r="N593" s="137"/>
      <c r="O593" s="137"/>
      <c r="P593" s="137"/>
      <c r="Q593" s="137"/>
      <c r="R593" s="137"/>
      <c r="S593" s="137"/>
      <c r="T593" s="137"/>
    </row>
    <row r="594" s="92" customFormat="1" ht="16.5" customHeight="1" spans="1:20">
      <c r="A594" s="137"/>
      <c r="B594" s="137"/>
      <c r="C594" s="137"/>
      <c r="D594" s="137"/>
      <c r="E594" s="137"/>
      <c r="F594" s="137"/>
      <c r="G594" s="137"/>
      <c r="H594" s="137"/>
      <c r="I594" s="137"/>
      <c r="J594" s="137"/>
      <c r="K594" s="137"/>
      <c r="L594" s="137"/>
      <c r="M594" s="137"/>
      <c r="N594" s="137"/>
      <c r="O594" s="137"/>
      <c r="P594" s="137"/>
      <c r="Q594" s="137"/>
      <c r="R594" s="137"/>
      <c r="S594" s="137"/>
      <c r="T594" s="137"/>
    </row>
    <row r="595" s="92" customFormat="1" ht="16.5" customHeight="1" spans="1:20">
      <c r="A595" s="137"/>
      <c r="B595" s="137"/>
      <c r="C595" s="137"/>
      <c r="D595" s="137"/>
      <c r="E595" s="137"/>
      <c r="F595" s="137"/>
      <c r="G595" s="137"/>
      <c r="H595" s="137"/>
      <c r="I595" s="137"/>
      <c r="J595" s="137"/>
      <c r="K595" s="137"/>
      <c r="L595" s="137"/>
      <c r="M595" s="137"/>
      <c r="N595" s="137"/>
      <c r="O595" s="137"/>
      <c r="P595" s="137"/>
      <c r="Q595" s="137"/>
      <c r="R595" s="137"/>
      <c r="S595" s="137"/>
      <c r="T595" s="137"/>
    </row>
    <row r="596" s="92" customFormat="1" ht="16.5" customHeight="1" spans="1:20">
      <c r="A596" s="137"/>
      <c r="B596" s="137"/>
      <c r="C596" s="137"/>
      <c r="D596" s="137"/>
      <c r="E596" s="137"/>
      <c r="F596" s="137"/>
      <c r="G596" s="137"/>
      <c r="H596" s="137"/>
      <c r="I596" s="137"/>
      <c r="J596" s="137"/>
      <c r="K596" s="137"/>
      <c r="L596" s="137"/>
      <c r="M596" s="137"/>
      <c r="N596" s="137"/>
      <c r="O596" s="137"/>
      <c r="P596" s="137"/>
      <c r="Q596" s="137"/>
      <c r="R596" s="137"/>
      <c r="S596" s="137"/>
      <c r="T596" s="137"/>
    </row>
    <row r="597" s="92" customFormat="1" ht="16.5" customHeight="1" spans="1:20">
      <c r="A597" s="137"/>
      <c r="B597" s="137"/>
      <c r="C597" s="137"/>
      <c r="D597" s="137"/>
      <c r="E597" s="137"/>
      <c r="F597" s="137"/>
      <c r="G597" s="137"/>
      <c r="H597" s="137"/>
      <c r="I597" s="137"/>
      <c r="J597" s="137"/>
      <c r="K597" s="137"/>
      <c r="L597" s="137"/>
      <c r="M597" s="137"/>
      <c r="N597" s="137"/>
      <c r="O597" s="137"/>
      <c r="P597" s="137"/>
      <c r="Q597" s="137"/>
      <c r="R597" s="137"/>
      <c r="S597" s="137"/>
      <c r="T597" s="137"/>
    </row>
    <row r="598" s="92" customFormat="1" ht="16.5" customHeight="1" spans="1:20">
      <c r="A598" s="137"/>
      <c r="B598" s="137"/>
      <c r="C598" s="137"/>
      <c r="D598" s="137"/>
      <c r="E598" s="137"/>
      <c r="F598" s="137"/>
      <c r="G598" s="137"/>
      <c r="H598" s="137"/>
      <c r="I598" s="137"/>
      <c r="J598" s="137"/>
      <c r="K598" s="137"/>
      <c r="L598" s="137"/>
      <c r="M598" s="137"/>
      <c r="N598" s="137"/>
      <c r="O598" s="137"/>
      <c r="P598" s="137"/>
      <c r="Q598" s="137"/>
      <c r="R598" s="137"/>
      <c r="S598" s="137"/>
      <c r="T598" s="137"/>
    </row>
    <row r="599" s="92" customFormat="1" ht="16.5" customHeight="1" spans="1:20">
      <c r="A599" s="137"/>
      <c r="B599" s="137"/>
      <c r="C599" s="137"/>
      <c r="D599" s="137"/>
      <c r="E599" s="137"/>
      <c r="F599" s="137"/>
      <c r="G599" s="137"/>
      <c r="H599" s="137"/>
      <c r="I599" s="137"/>
      <c r="J599" s="137"/>
      <c r="K599" s="137"/>
      <c r="L599" s="137"/>
      <c r="M599" s="137"/>
      <c r="N599" s="137"/>
      <c r="O599" s="137"/>
      <c r="P599" s="137"/>
      <c r="Q599" s="137"/>
      <c r="R599" s="137"/>
      <c r="S599" s="137"/>
      <c r="T599" s="137"/>
    </row>
    <row r="600" s="92" customFormat="1" ht="16.5" customHeight="1" spans="1:20">
      <c r="A600" s="137"/>
      <c r="B600" s="137"/>
      <c r="C600" s="137"/>
      <c r="D600" s="137"/>
      <c r="E600" s="137"/>
      <c r="F600" s="137"/>
      <c r="G600" s="137"/>
      <c r="H600" s="137"/>
      <c r="I600" s="137"/>
      <c r="J600" s="137"/>
      <c r="K600" s="137"/>
      <c r="L600" s="137"/>
      <c r="M600" s="137"/>
      <c r="N600" s="137"/>
      <c r="O600" s="137"/>
      <c r="P600" s="137"/>
      <c r="Q600" s="137"/>
      <c r="R600" s="137"/>
      <c r="S600" s="137"/>
      <c r="T600" s="137"/>
    </row>
    <row r="601" s="92" customFormat="1" ht="16.5" customHeight="1" spans="1:20">
      <c r="A601" s="137"/>
      <c r="B601" s="137"/>
      <c r="C601" s="137"/>
      <c r="D601" s="137"/>
      <c r="E601" s="137"/>
      <c r="F601" s="137"/>
      <c r="G601" s="137"/>
      <c r="H601" s="137"/>
      <c r="I601" s="137"/>
      <c r="J601" s="137"/>
      <c r="K601" s="137"/>
      <c r="L601" s="137"/>
      <c r="M601" s="137"/>
      <c r="N601" s="137"/>
      <c r="O601" s="137"/>
      <c r="P601" s="137"/>
      <c r="Q601" s="137"/>
      <c r="R601" s="137"/>
      <c r="S601" s="137"/>
      <c r="T601" s="137"/>
    </row>
    <row r="602" s="92" customFormat="1" ht="16.5" customHeight="1" spans="1:2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  <c r="K602" s="137"/>
      <c r="L602" s="137"/>
      <c r="M602" s="137"/>
      <c r="N602" s="137"/>
      <c r="O602" s="137"/>
      <c r="P602" s="137"/>
      <c r="Q602" s="137"/>
      <c r="R602" s="137"/>
      <c r="S602" s="137"/>
      <c r="T602" s="137"/>
    </row>
    <row r="603" s="92" customFormat="1" ht="16.5" customHeight="1" spans="1:2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  <c r="K603" s="137"/>
      <c r="L603" s="137"/>
      <c r="M603" s="137"/>
      <c r="N603" s="137"/>
      <c r="O603" s="137"/>
      <c r="P603" s="137"/>
      <c r="Q603" s="137"/>
      <c r="R603" s="137"/>
      <c r="S603" s="137"/>
      <c r="T603" s="137"/>
    </row>
    <row r="604" s="92" customFormat="1" ht="16.5" customHeight="1" spans="1:2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  <c r="K604" s="137"/>
      <c r="L604" s="137"/>
      <c r="M604" s="137"/>
      <c r="N604" s="137"/>
      <c r="O604" s="137"/>
      <c r="P604" s="137"/>
      <c r="Q604" s="137"/>
      <c r="R604" s="137"/>
      <c r="S604" s="137"/>
      <c r="T604" s="137"/>
    </row>
    <row r="605" s="92" customFormat="1" ht="16.5" customHeight="1" spans="1:2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  <c r="K605" s="137"/>
      <c r="L605" s="137"/>
      <c r="M605" s="137"/>
      <c r="N605" s="137"/>
      <c r="O605" s="137"/>
      <c r="P605" s="137"/>
      <c r="Q605" s="137"/>
      <c r="R605" s="137"/>
      <c r="S605" s="137"/>
      <c r="T605" s="137"/>
    </row>
    <row r="606" s="92" customFormat="1" ht="16.5" customHeight="1" spans="1:2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  <c r="K606" s="137"/>
      <c r="L606" s="137"/>
      <c r="M606" s="137"/>
      <c r="N606" s="137"/>
      <c r="O606" s="137"/>
      <c r="P606" s="137"/>
      <c r="Q606" s="137"/>
      <c r="R606" s="137"/>
      <c r="S606" s="137"/>
      <c r="T606" s="137"/>
    </row>
    <row r="607" s="92" customFormat="1" ht="16.5" customHeight="1" spans="1:2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  <c r="K607" s="137"/>
      <c r="L607" s="137"/>
      <c r="M607" s="137"/>
      <c r="N607" s="137"/>
      <c r="O607" s="137"/>
      <c r="P607" s="137"/>
      <c r="Q607" s="137"/>
      <c r="R607" s="137"/>
      <c r="S607" s="137"/>
      <c r="T607" s="137"/>
    </row>
    <row r="608" s="92" customFormat="1" ht="16.5" customHeight="1" spans="1:2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  <c r="K608" s="137"/>
      <c r="L608" s="137"/>
      <c r="M608" s="137"/>
      <c r="N608" s="137"/>
      <c r="O608" s="137"/>
      <c r="P608" s="137"/>
      <c r="Q608" s="137"/>
      <c r="R608" s="137"/>
      <c r="S608" s="137"/>
      <c r="T608" s="137"/>
    </row>
    <row r="609" s="92" customFormat="1" ht="16.5" customHeight="1" spans="1:2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  <c r="K609" s="137"/>
      <c r="L609" s="137"/>
      <c r="M609" s="137"/>
      <c r="N609" s="137"/>
      <c r="O609" s="137"/>
      <c r="P609" s="137"/>
      <c r="Q609" s="137"/>
      <c r="R609" s="137"/>
      <c r="S609" s="137"/>
      <c r="T609" s="137"/>
    </row>
    <row r="610" s="92" customFormat="1" ht="16.5" customHeight="1" spans="1:2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  <c r="K610" s="137"/>
      <c r="L610" s="137"/>
      <c r="M610" s="137"/>
      <c r="N610" s="137"/>
      <c r="O610" s="137"/>
      <c r="P610" s="137"/>
      <c r="Q610" s="137"/>
      <c r="R610" s="137"/>
      <c r="S610" s="137"/>
      <c r="T610" s="137"/>
    </row>
    <row r="611" s="92" customFormat="1" ht="16.5" customHeight="1" spans="1:2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  <c r="K611" s="137"/>
      <c r="L611" s="137"/>
      <c r="M611" s="137"/>
      <c r="N611" s="137"/>
      <c r="O611" s="137"/>
      <c r="P611" s="137"/>
      <c r="Q611" s="137"/>
      <c r="R611" s="137"/>
      <c r="S611" s="137"/>
      <c r="T611" s="137"/>
    </row>
    <row r="612" s="92" customFormat="1" ht="16.5" customHeight="1" spans="1:2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  <c r="K612" s="137"/>
      <c r="L612" s="137"/>
      <c r="M612" s="137"/>
      <c r="N612" s="137"/>
      <c r="O612" s="137"/>
      <c r="P612" s="137"/>
      <c r="Q612" s="137"/>
      <c r="R612" s="137"/>
      <c r="S612" s="137"/>
      <c r="T612" s="137"/>
    </row>
    <row r="613" s="92" customFormat="1" ht="16.5" customHeight="1" spans="1:2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  <c r="K613" s="137"/>
      <c r="L613" s="137"/>
      <c r="M613" s="137"/>
      <c r="N613" s="137"/>
      <c r="O613" s="137"/>
      <c r="P613" s="137"/>
      <c r="Q613" s="137"/>
      <c r="R613" s="137"/>
      <c r="S613" s="137"/>
      <c r="T613" s="137"/>
    </row>
    <row r="614" s="92" customFormat="1" ht="16.5" customHeight="1" spans="1:2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  <c r="K614" s="137"/>
      <c r="L614" s="137"/>
      <c r="M614" s="137"/>
      <c r="N614" s="137"/>
      <c r="O614" s="137"/>
      <c r="P614" s="137"/>
      <c r="Q614" s="137"/>
      <c r="R614" s="137"/>
      <c r="S614" s="137"/>
      <c r="T614" s="137"/>
    </row>
    <row r="615" s="92" customFormat="1" ht="16.5" customHeight="1" spans="1:2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  <c r="K615" s="137"/>
      <c r="L615" s="137"/>
      <c r="M615" s="137"/>
      <c r="N615" s="137"/>
      <c r="O615" s="137"/>
      <c r="P615" s="137"/>
      <c r="Q615" s="137"/>
      <c r="R615" s="137"/>
      <c r="S615" s="137"/>
      <c r="T615" s="137"/>
    </row>
    <row r="616" s="92" customFormat="1" ht="16.5" customHeight="1" spans="1:2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  <c r="K616" s="137"/>
      <c r="L616" s="137"/>
      <c r="M616" s="137"/>
      <c r="N616" s="137"/>
      <c r="O616" s="137"/>
      <c r="P616" s="137"/>
      <c r="Q616" s="137"/>
      <c r="R616" s="137"/>
      <c r="S616" s="137"/>
      <c r="T616" s="137"/>
    </row>
    <row r="617" s="92" customFormat="1" ht="16.5" customHeight="1" spans="1:2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  <c r="K617" s="137"/>
      <c r="L617" s="137"/>
      <c r="M617" s="137"/>
      <c r="N617" s="137"/>
      <c r="O617" s="137"/>
      <c r="P617" s="137"/>
      <c r="Q617" s="137"/>
      <c r="R617" s="137"/>
      <c r="S617" s="137"/>
      <c r="T617" s="137"/>
    </row>
    <row r="618" s="92" customFormat="1" ht="16.5" customHeight="1" spans="1:2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  <c r="K618" s="137"/>
      <c r="L618" s="137"/>
      <c r="M618" s="137"/>
      <c r="N618" s="137"/>
      <c r="O618" s="137"/>
      <c r="P618" s="137"/>
      <c r="Q618" s="137"/>
      <c r="R618" s="137"/>
      <c r="S618" s="137"/>
      <c r="T618" s="137"/>
    </row>
    <row r="619" s="92" customFormat="1" ht="16.5" customHeight="1" spans="1:2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  <c r="K619" s="137"/>
      <c r="L619" s="137"/>
      <c r="M619" s="137"/>
      <c r="N619" s="137"/>
      <c r="O619" s="137"/>
      <c r="P619" s="137"/>
      <c r="Q619" s="137"/>
      <c r="R619" s="137"/>
      <c r="S619" s="137"/>
      <c r="T619" s="137"/>
    </row>
    <row r="620" s="92" customFormat="1" ht="16.5" customHeight="1" spans="1:2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  <c r="K620" s="137"/>
      <c r="L620" s="137"/>
      <c r="M620" s="137"/>
      <c r="N620" s="137"/>
      <c r="O620" s="137"/>
      <c r="P620" s="137"/>
      <c r="Q620" s="137"/>
      <c r="R620" s="137"/>
      <c r="S620" s="137"/>
      <c r="T620" s="137"/>
    </row>
    <row r="621" s="92" customFormat="1" ht="16.5" customHeight="1" spans="1:2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  <c r="K621" s="137"/>
      <c r="L621" s="137"/>
      <c r="M621" s="137"/>
      <c r="N621" s="137"/>
      <c r="O621" s="137"/>
      <c r="P621" s="137"/>
      <c r="Q621" s="137"/>
      <c r="R621" s="137"/>
      <c r="S621" s="137"/>
      <c r="T621" s="137"/>
    </row>
    <row r="622" s="92" customFormat="1" ht="16.5" customHeight="1" spans="1:2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  <c r="K622" s="137"/>
      <c r="L622" s="137"/>
      <c r="M622" s="137"/>
      <c r="N622" s="137"/>
      <c r="O622" s="137"/>
      <c r="P622" s="137"/>
      <c r="Q622" s="137"/>
      <c r="R622" s="137"/>
      <c r="S622" s="137"/>
      <c r="T622" s="137"/>
    </row>
    <row r="623" s="92" customFormat="1" ht="16.5" customHeight="1" spans="1:2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  <c r="K623" s="137"/>
      <c r="L623" s="137"/>
      <c r="M623" s="137"/>
      <c r="N623" s="137"/>
      <c r="O623" s="137"/>
      <c r="P623" s="137"/>
      <c r="Q623" s="137"/>
      <c r="R623" s="137"/>
      <c r="S623" s="137"/>
      <c r="T623" s="137"/>
    </row>
    <row r="624" s="92" customFormat="1" ht="16.5" customHeight="1" spans="1:2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  <c r="K624" s="137"/>
      <c r="L624" s="137"/>
      <c r="M624" s="137"/>
      <c r="N624" s="137"/>
      <c r="O624" s="137"/>
      <c r="P624" s="137"/>
      <c r="Q624" s="137"/>
      <c r="R624" s="137"/>
      <c r="S624" s="137"/>
      <c r="T624" s="137"/>
    </row>
    <row r="625" s="92" customFormat="1" ht="16.5" customHeight="1" spans="1:2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  <c r="K625" s="137"/>
      <c r="L625" s="137"/>
      <c r="M625" s="137"/>
      <c r="N625" s="137"/>
      <c r="O625" s="137"/>
      <c r="P625" s="137"/>
      <c r="Q625" s="137"/>
      <c r="R625" s="137"/>
      <c r="S625" s="137"/>
      <c r="T625" s="137"/>
    </row>
    <row r="626" s="92" customFormat="1" ht="16.5" customHeight="1" spans="1:2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  <c r="K626" s="137"/>
      <c r="L626" s="137"/>
      <c r="M626" s="137"/>
      <c r="N626" s="137"/>
      <c r="O626" s="137"/>
      <c r="P626" s="137"/>
      <c r="Q626" s="137"/>
      <c r="R626" s="137"/>
      <c r="S626" s="137"/>
      <c r="T626" s="137"/>
    </row>
    <row r="627" s="92" customFormat="1" ht="16.5" customHeight="1" spans="1:2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  <c r="K627" s="137"/>
      <c r="L627" s="137"/>
      <c r="M627" s="137"/>
      <c r="N627" s="137"/>
      <c r="O627" s="137"/>
      <c r="P627" s="137"/>
      <c r="Q627" s="137"/>
      <c r="R627" s="137"/>
      <c r="S627" s="137"/>
      <c r="T627" s="137"/>
    </row>
    <row r="628" s="92" customFormat="1" ht="16.5" customHeight="1" spans="1:2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  <c r="K628" s="137"/>
      <c r="L628" s="137"/>
      <c r="M628" s="137"/>
      <c r="N628" s="137"/>
      <c r="O628" s="137"/>
      <c r="P628" s="137"/>
      <c r="Q628" s="137"/>
      <c r="R628" s="137"/>
      <c r="S628" s="137"/>
      <c r="T628" s="137"/>
    </row>
    <row r="629" s="92" customFormat="1" ht="16.5" customHeight="1" spans="1:2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  <c r="K629" s="137"/>
      <c r="L629" s="137"/>
      <c r="M629" s="137"/>
      <c r="N629" s="137"/>
      <c r="O629" s="137"/>
      <c r="P629" s="137"/>
      <c r="Q629" s="137"/>
      <c r="R629" s="137"/>
      <c r="S629" s="137"/>
      <c r="T629" s="137"/>
    </row>
    <row r="630" s="92" customFormat="1" ht="16.5" customHeight="1" spans="1:2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  <c r="K630" s="137"/>
      <c r="L630" s="137"/>
      <c r="M630" s="137"/>
      <c r="N630" s="137"/>
      <c r="O630" s="137"/>
      <c r="P630" s="137"/>
      <c r="Q630" s="137"/>
      <c r="R630" s="137"/>
      <c r="S630" s="137"/>
      <c r="T630" s="137"/>
    </row>
    <row r="631" s="92" customFormat="1" ht="16.5" customHeight="1" spans="1:2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  <c r="K631" s="137"/>
      <c r="L631" s="137"/>
      <c r="M631" s="137"/>
      <c r="N631" s="137"/>
      <c r="O631" s="137"/>
      <c r="P631" s="137"/>
      <c r="Q631" s="137"/>
      <c r="R631" s="137"/>
      <c r="S631" s="137"/>
      <c r="T631" s="137"/>
    </row>
    <row r="632" s="92" customFormat="1" ht="16.5" customHeight="1" spans="1:2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  <c r="K632" s="137"/>
      <c r="L632" s="137"/>
      <c r="M632" s="137"/>
      <c r="N632" s="137"/>
      <c r="O632" s="137"/>
      <c r="P632" s="137"/>
      <c r="Q632" s="137"/>
      <c r="R632" s="137"/>
      <c r="S632" s="137"/>
      <c r="T632" s="137"/>
    </row>
    <row r="633" s="92" customFormat="1" ht="16.5" customHeight="1" spans="1:2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  <c r="K633" s="137"/>
      <c r="L633" s="137"/>
      <c r="M633" s="137"/>
      <c r="N633" s="137"/>
      <c r="O633" s="137"/>
      <c r="P633" s="137"/>
      <c r="Q633" s="137"/>
      <c r="R633" s="137"/>
      <c r="S633" s="137"/>
      <c r="T633" s="137"/>
    </row>
    <row r="634" s="92" customFormat="1" ht="16.5" customHeight="1" spans="1:2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  <c r="K634" s="137"/>
      <c r="L634" s="137"/>
      <c r="M634" s="137"/>
      <c r="N634" s="137"/>
      <c r="O634" s="137"/>
      <c r="P634" s="137"/>
      <c r="Q634" s="137"/>
      <c r="R634" s="137"/>
      <c r="S634" s="137"/>
      <c r="T634" s="137"/>
    </row>
    <row r="635" s="92" customFormat="1" ht="16.5" customHeight="1" spans="1:2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  <c r="K635" s="137"/>
      <c r="L635" s="137"/>
      <c r="M635" s="137"/>
      <c r="N635" s="137"/>
      <c r="O635" s="137"/>
      <c r="P635" s="137"/>
      <c r="Q635" s="137"/>
      <c r="R635" s="137"/>
      <c r="S635" s="137"/>
      <c r="T635" s="137"/>
    </row>
    <row r="636" s="92" customFormat="1" ht="16.5" customHeight="1" spans="1:2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  <c r="K636" s="137"/>
      <c r="L636" s="137"/>
      <c r="M636" s="137"/>
      <c r="N636" s="137"/>
      <c r="O636" s="137"/>
      <c r="P636" s="137"/>
      <c r="Q636" s="137"/>
      <c r="R636" s="137"/>
      <c r="S636" s="137"/>
      <c r="T636" s="137"/>
    </row>
    <row r="637" s="92" customFormat="1" ht="16.5" customHeight="1" spans="1:2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  <c r="K637" s="137"/>
      <c r="L637" s="137"/>
      <c r="M637" s="137"/>
      <c r="N637" s="137"/>
      <c r="O637" s="137"/>
      <c r="P637" s="137"/>
      <c r="Q637" s="137"/>
      <c r="R637" s="137"/>
      <c r="S637" s="137"/>
      <c r="T637" s="137"/>
    </row>
    <row r="638" s="92" customFormat="1" ht="16.5" customHeight="1" spans="1:2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  <c r="K638" s="137"/>
      <c r="L638" s="137"/>
      <c r="M638" s="137"/>
      <c r="N638" s="137"/>
      <c r="O638" s="137"/>
      <c r="P638" s="137"/>
      <c r="Q638" s="137"/>
      <c r="R638" s="137"/>
      <c r="S638" s="137"/>
      <c r="T638" s="137"/>
    </row>
    <row r="639" s="92" customFormat="1" ht="16.5" customHeight="1" spans="1:2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  <c r="K639" s="137"/>
      <c r="L639" s="137"/>
      <c r="M639" s="137"/>
      <c r="N639" s="137"/>
      <c r="O639" s="137"/>
      <c r="P639" s="137"/>
      <c r="Q639" s="137"/>
      <c r="R639" s="137"/>
      <c r="S639" s="137"/>
      <c r="T639" s="137"/>
    </row>
    <row r="640" s="92" customFormat="1" ht="16.5" customHeight="1" spans="1:2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  <c r="K640" s="137"/>
      <c r="L640" s="137"/>
      <c r="M640" s="137"/>
      <c r="N640" s="137"/>
      <c r="O640" s="137"/>
      <c r="P640" s="137"/>
      <c r="Q640" s="137"/>
      <c r="R640" s="137"/>
      <c r="S640" s="137"/>
      <c r="T640" s="137"/>
    </row>
    <row r="641" s="92" customFormat="1" ht="16.5" customHeight="1" spans="1:2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  <c r="K641" s="137"/>
      <c r="L641" s="137"/>
      <c r="M641" s="137"/>
      <c r="N641" s="137"/>
      <c r="O641" s="137"/>
      <c r="P641" s="137"/>
      <c r="Q641" s="137"/>
      <c r="R641" s="137"/>
      <c r="S641" s="137"/>
      <c r="T641" s="137"/>
    </row>
    <row r="642" s="92" customFormat="1" ht="16.5" customHeight="1" spans="1:2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  <c r="K642" s="137"/>
      <c r="L642" s="137"/>
      <c r="M642" s="137"/>
      <c r="N642" s="137"/>
      <c r="O642" s="137"/>
      <c r="P642" s="137"/>
      <c r="Q642" s="137"/>
      <c r="R642" s="137"/>
      <c r="S642" s="137"/>
      <c r="T642" s="137"/>
    </row>
    <row r="643" s="92" customFormat="1" ht="16.5" customHeight="1" spans="1:2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  <c r="K643" s="137"/>
      <c r="L643" s="137"/>
      <c r="M643" s="137"/>
      <c r="N643" s="137"/>
      <c r="O643" s="137"/>
      <c r="P643" s="137"/>
      <c r="Q643" s="137"/>
      <c r="R643" s="137"/>
      <c r="S643" s="137"/>
      <c r="T643" s="137"/>
    </row>
    <row r="644" s="92" customFormat="1" ht="16.5" customHeight="1" spans="1:2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  <c r="K644" s="137"/>
      <c r="L644" s="137"/>
      <c r="M644" s="137"/>
      <c r="N644" s="137"/>
      <c r="O644" s="137"/>
      <c r="P644" s="137"/>
      <c r="Q644" s="137"/>
      <c r="R644" s="137"/>
      <c r="S644" s="137"/>
      <c r="T644" s="137"/>
    </row>
    <row r="645" s="92" customFormat="1" ht="16.5" customHeight="1" spans="1:2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  <c r="K645" s="137"/>
      <c r="L645" s="137"/>
      <c r="M645" s="137"/>
      <c r="N645" s="137"/>
      <c r="O645" s="137"/>
      <c r="P645" s="137"/>
      <c r="Q645" s="137"/>
      <c r="R645" s="137"/>
      <c r="S645" s="137"/>
      <c r="T645" s="137"/>
    </row>
    <row r="646" s="92" customFormat="1" ht="16.5" customHeight="1" spans="1:2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  <c r="K646" s="137"/>
      <c r="L646" s="137"/>
      <c r="M646" s="137"/>
      <c r="N646" s="137"/>
      <c r="O646" s="137"/>
      <c r="P646" s="137"/>
      <c r="Q646" s="137"/>
      <c r="R646" s="137"/>
      <c r="S646" s="137"/>
      <c r="T646" s="137"/>
    </row>
    <row r="647" s="92" customFormat="1" ht="16.5" customHeight="1" spans="1:2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  <c r="K647" s="137"/>
      <c r="L647" s="137"/>
      <c r="M647" s="137"/>
      <c r="N647" s="137"/>
      <c r="O647" s="137"/>
      <c r="P647" s="137"/>
      <c r="Q647" s="137"/>
      <c r="R647" s="137"/>
      <c r="S647" s="137"/>
      <c r="T647" s="137"/>
    </row>
    <row r="648" s="92" customFormat="1" ht="16.5" customHeight="1" spans="1:2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  <c r="K648" s="137"/>
      <c r="L648" s="137"/>
      <c r="M648" s="137"/>
      <c r="N648" s="137"/>
      <c r="O648" s="137"/>
      <c r="P648" s="137"/>
      <c r="Q648" s="137"/>
      <c r="R648" s="137"/>
      <c r="S648" s="137"/>
      <c r="T648" s="137"/>
    </row>
    <row r="649" s="92" customFormat="1" ht="16.5" customHeight="1" spans="1:2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  <c r="K649" s="137"/>
      <c r="L649" s="137"/>
      <c r="M649" s="137"/>
      <c r="N649" s="137"/>
      <c r="O649" s="137"/>
      <c r="P649" s="137"/>
      <c r="Q649" s="137"/>
      <c r="R649" s="137"/>
      <c r="S649" s="137"/>
      <c r="T649" s="137"/>
    </row>
    <row r="650" s="92" customFormat="1" ht="16.5" customHeight="1" spans="1:2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  <c r="K650" s="137"/>
      <c r="L650" s="137"/>
      <c r="M650" s="137"/>
      <c r="N650" s="137"/>
      <c r="O650" s="137"/>
      <c r="P650" s="137"/>
      <c r="Q650" s="137"/>
      <c r="R650" s="137"/>
      <c r="S650" s="137"/>
      <c r="T650" s="137"/>
    </row>
    <row r="651" s="92" customFormat="1" ht="16.5" customHeight="1" spans="1:2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  <c r="K651" s="137"/>
      <c r="L651" s="137"/>
      <c r="M651" s="137"/>
      <c r="N651" s="137"/>
      <c r="O651" s="137"/>
      <c r="P651" s="137"/>
      <c r="Q651" s="137"/>
      <c r="R651" s="137"/>
      <c r="S651" s="137"/>
      <c r="T651" s="137"/>
    </row>
    <row r="652" s="92" customFormat="1" ht="16.5" customHeight="1" spans="1:2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  <c r="K652" s="137"/>
      <c r="L652" s="137"/>
      <c r="M652" s="137"/>
      <c r="N652" s="137"/>
      <c r="O652" s="137"/>
      <c r="P652" s="137"/>
      <c r="Q652" s="137"/>
      <c r="R652" s="137"/>
      <c r="S652" s="137"/>
      <c r="T652" s="137"/>
    </row>
    <row r="653" s="92" customFormat="1" ht="16.5" customHeight="1" spans="1:2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  <c r="K653" s="137"/>
      <c r="L653" s="137"/>
      <c r="M653" s="137"/>
      <c r="N653" s="137"/>
      <c r="O653" s="137"/>
      <c r="P653" s="137"/>
      <c r="Q653" s="137"/>
      <c r="R653" s="137"/>
      <c r="S653" s="137"/>
      <c r="T653" s="137"/>
    </row>
    <row r="654" s="92" customFormat="1" ht="16.5" customHeight="1" spans="1:2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  <c r="K654" s="137"/>
      <c r="L654" s="137"/>
      <c r="M654" s="137"/>
      <c r="N654" s="137"/>
      <c r="O654" s="137"/>
      <c r="P654" s="137"/>
      <c r="Q654" s="137"/>
      <c r="R654" s="137"/>
      <c r="S654" s="137"/>
      <c r="T654" s="137"/>
    </row>
    <row r="655" s="92" customFormat="1" ht="16.5" customHeight="1" spans="1:2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  <c r="K655" s="137"/>
      <c r="L655" s="137"/>
      <c r="M655" s="137"/>
      <c r="N655" s="137"/>
      <c r="O655" s="137"/>
      <c r="P655" s="137"/>
      <c r="Q655" s="137"/>
      <c r="R655" s="137"/>
      <c r="S655" s="137"/>
      <c r="T655" s="137"/>
    </row>
    <row r="656" s="92" customFormat="1" ht="16.5" customHeight="1" spans="1:2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  <c r="K656" s="137"/>
      <c r="L656" s="137"/>
      <c r="M656" s="137"/>
      <c r="N656" s="137"/>
      <c r="O656" s="137"/>
      <c r="P656" s="137"/>
      <c r="Q656" s="137"/>
      <c r="R656" s="137"/>
      <c r="S656" s="137"/>
      <c r="T656" s="137"/>
    </row>
    <row r="657" s="92" customFormat="1" ht="16.5" customHeight="1" spans="1:2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  <c r="K657" s="137"/>
      <c r="L657" s="137"/>
      <c r="M657" s="137"/>
      <c r="N657" s="137"/>
      <c r="O657" s="137"/>
      <c r="P657" s="137"/>
      <c r="Q657" s="137"/>
      <c r="R657" s="137"/>
      <c r="S657" s="137"/>
      <c r="T657" s="137"/>
    </row>
    <row r="658" s="92" customFormat="1" ht="16.5" customHeight="1" spans="1:20">
      <c r="A658" s="137"/>
      <c r="B658" s="137"/>
      <c r="C658" s="137"/>
      <c r="D658" s="137"/>
      <c r="E658" s="137"/>
      <c r="F658" s="137"/>
      <c r="G658" s="137"/>
      <c r="H658" s="137"/>
      <c r="I658" s="137"/>
      <c r="J658" s="137"/>
      <c r="K658" s="137"/>
      <c r="L658" s="137"/>
      <c r="M658" s="137"/>
      <c r="N658" s="137"/>
      <c r="O658" s="137"/>
      <c r="P658" s="137"/>
      <c r="Q658" s="137"/>
      <c r="R658" s="137"/>
      <c r="S658" s="137"/>
      <c r="T658" s="137"/>
    </row>
    <row r="659" s="92" customFormat="1" ht="16.5" customHeight="1" spans="1:20">
      <c r="A659" s="137"/>
      <c r="B659" s="137"/>
      <c r="C659" s="137"/>
      <c r="D659" s="137"/>
      <c r="E659" s="137"/>
      <c r="F659" s="137"/>
      <c r="G659" s="137"/>
      <c r="H659" s="137"/>
      <c r="I659" s="137"/>
      <c r="J659" s="137"/>
      <c r="K659" s="137"/>
      <c r="L659" s="137"/>
      <c r="M659" s="137"/>
      <c r="N659" s="137"/>
      <c r="O659" s="137"/>
      <c r="P659" s="137"/>
      <c r="Q659" s="137"/>
      <c r="R659" s="137"/>
      <c r="S659" s="137"/>
      <c r="T659" s="137"/>
    </row>
    <row r="660" s="92" customFormat="1" ht="16.5" customHeight="1" spans="1:20">
      <c r="A660" s="137"/>
      <c r="B660" s="137"/>
      <c r="C660" s="137"/>
      <c r="D660" s="137"/>
      <c r="E660" s="137"/>
      <c r="F660" s="137"/>
      <c r="G660" s="137"/>
      <c r="H660" s="137"/>
      <c r="I660" s="137"/>
      <c r="J660" s="137"/>
      <c r="K660" s="137"/>
      <c r="L660" s="137"/>
      <c r="M660" s="137"/>
      <c r="N660" s="137"/>
      <c r="O660" s="137"/>
      <c r="P660" s="137"/>
      <c r="Q660" s="137"/>
      <c r="R660" s="137"/>
      <c r="S660" s="137"/>
      <c r="T660" s="137"/>
    </row>
    <row r="661" s="92" customFormat="1" ht="16.5" customHeight="1" spans="1:20">
      <c r="A661" s="137"/>
      <c r="B661" s="137"/>
      <c r="C661" s="137"/>
      <c r="D661" s="137"/>
      <c r="E661" s="137"/>
      <c r="F661" s="137"/>
      <c r="G661" s="137"/>
      <c r="H661" s="137"/>
      <c r="I661" s="137"/>
      <c r="J661" s="137"/>
      <c r="K661" s="137"/>
      <c r="L661" s="137"/>
      <c r="M661" s="137"/>
      <c r="N661" s="137"/>
      <c r="O661" s="137"/>
      <c r="P661" s="137"/>
      <c r="Q661" s="137"/>
      <c r="R661" s="137"/>
      <c r="S661" s="137"/>
      <c r="T661" s="137"/>
    </row>
    <row r="662" s="92" customFormat="1" ht="16.5" customHeight="1" spans="1:20">
      <c r="A662" s="137"/>
      <c r="B662" s="137"/>
      <c r="C662" s="137"/>
      <c r="D662" s="137"/>
      <c r="E662" s="137"/>
      <c r="F662" s="137"/>
      <c r="G662" s="137"/>
      <c r="H662" s="137"/>
      <c r="I662" s="137"/>
      <c r="J662" s="137"/>
      <c r="K662" s="137"/>
      <c r="L662" s="137"/>
      <c r="M662" s="137"/>
      <c r="N662" s="137"/>
      <c r="O662" s="137"/>
      <c r="P662" s="137"/>
      <c r="Q662" s="137"/>
      <c r="R662" s="137"/>
      <c r="S662" s="137"/>
      <c r="T662" s="137"/>
    </row>
    <row r="663" s="92" customFormat="1" ht="16.5" customHeight="1" spans="1:20">
      <c r="A663" s="137"/>
      <c r="B663" s="137"/>
      <c r="C663" s="137"/>
      <c r="D663" s="137"/>
      <c r="E663" s="137"/>
      <c r="F663" s="137"/>
      <c r="G663" s="137"/>
      <c r="H663" s="137"/>
      <c r="I663" s="137"/>
      <c r="J663" s="137"/>
      <c r="K663" s="137"/>
      <c r="L663" s="137"/>
      <c r="M663" s="137"/>
      <c r="N663" s="137"/>
      <c r="O663" s="137"/>
      <c r="P663" s="137"/>
      <c r="Q663" s="137"/>
      <c r="R663" s="137"/>
      <c r="S663" s="137"/>
      <c r="T663" s="137"/>
    </row>
    <row r="664" s="92" customFormat="1" ht="16.5" customHeight="1" spans="1:20">
      <c r="A664" s="137"/>
      <c r="B664" s="137"/>
      <c r="C664" s="137"/>
      <c r="D664" s="137"/>
      <c r="E664" s="137"/>
      <c r="F664" s="137"/>
      <c r="G664" s="137"/>
      <c r="H664" s="137"/>
      <c r="I664" s="137"/>
      <c r="J664" s="137"/>
      <c r="K664" s="137"/>
      <c r="L664" s="137"/>
      <c r="M664" s="137"/>
      <c r="N664" s="137"/>
      <c r="O664" s="137"/>
      <c r="P664" s="137"/>
      <c r="Q664" s="137"/>
      <c r="R664" s="137"/>
      <c r="S664" s="137"/>
      <c r="T664" s="137"/>
    </row>
    <row r="665" s="92" customFormat="1" ht="16.5" customHeight="1" spans="1:20">
      <c r="A665" s="137"/>
      <c r="B665" s="137"/>
      <c r="C665" s="137"/>
      <c r="D665" s="137"/>
      <c r="E665" s="137"/>
      <c r="F665" s="137"/>
      <c r="G665" s="137"/>
      <c r="H665" s="137"/>
      <c r="I665" s="137"/>
      <c r="J665" s="137"/>
      <c r="K665" s="137"/>
      <c r="L665" s="137"/>
      <c r="M665" s="137"/>
      <c r="N665" s="137"/>
      <c r="O665" s="137"/>
      <c r="P665" s="137"/>
      <c r="Q665" s="137"/>
      <c r="R665" s="137"/>
      <c r="S665" s="137"/>
      <c r="T665" s="137"/>
    </row>
    <row r="666" s="92" customFormat="1" ht="16.5" customHeight="1" spans="1:20">
      <c r="A666" s="137"/>
      <c r="B666" s="137"/>
      <c r="C666" s="137"/>
      <c r="D666" s="137"/>
      <c r="E666" s="137"/>
      <c r="F666" s="137"/>
      <c r="G666" s="137"/>
      <c r="H666" s="137"/>
      <c r="I666" s="137"/>
      <c r="J666" s="137"/>
      <c r="K666" s="137"/>
      <c r="L666" s="137"/>
      <c r="M666" s="137"/>
      <c r="N666" s="137"/>
      <c r="O666" s="137"/>
      <c r="P666" s="137"/>
      <c r="Q666" s="137"/>
      <c r="R666" s="137"/>
      <c r="S666" s="137"/>
      <c r="T666" s="137"/>
    </row>
    <row r="667" s="92" customFormat="1" ht="16.5" customHeight="1" spans="1:20">
      <c r="A667" s="137"/>
      <c r="B667" s="137"/>
      <c r="C667" s="137"/>
      <c r="D667" s="137"/>
      <c r="E667" s="137"/>
      <c r="F667" s="137"/>
      <c r="G667" s="137"/>
      <c r="H667" s="137"/>
      <c r="I667" s="137"/>
      <c r="J667" s="137"/>
      <c r="K667" s="137"/>
      <c r="L667" s="137"/>
      <c r="M667" s="137"/>
      <c r="N667" s="137"/>
      <c r="O667" s="137"/>
      <c r="P667" s="137"/>
      <c r="Q667" s="137"/>
      <c r="R667" s="137"/>
      <c r="S667" s="137"/>
      <c r="T667" s="137"/>
    </row>
    <row r="668" s="92" customFormat="1" ht="16.5" customHeight="1" spans="1:20">
      <c r="A668" s="137"/>
      <c r="B668" s="137"/>
      <c r="C668" s="137"/>
      <c r="D668" s="137"/>
      <c r="E668" s="137"/>
      <c r="F668" s="137"/>
      <c r="G668" s="137"/>
      <c r="H668" s="137"/>
      <c r="I668" s="137"/>
      <c r="J668" s="137"/>
      <c r="K668" s="137"/>
      <c r="L668" s="137"/>
      <c r="M668" s="137"/>
      <c r="N668" s="137"/>
      <c r="O668" s="137"/>
      <c r="P668" s="137"/>
      <c r="Q668" s="137"/>
      <c r="R668" s="137"/>
      <c r="S668" s="137"/>
      <c r="T668" s="137"/>
    </row>
    <row r="669" s="92" customFormat="1" ht="16.5" customHeight="1" spans="1:20">
      <c r="A669" s="137"/>
      <c r="B669" s="137"/>
      <c r="C669" s="137"/>
      <c r="D669" s="137"/>
      <c r="E669" s="137"/>
      <c r="F669" s="137"/>
      <c r="G669" s="137"/>
      <c r="H669" s="137"/>
      <c r="I669" s="137"/>
      <c r="J669" s="137"/>
      <c r="K669" s="137"/>
      <c r="L669" s="137"/>
      <c r="M669" s="137"/>
      <c r="N669" s="137"/>
      <c r="O669" s="137"/>
      <c r="P669" s="137"/>
      <c r="Q669" s="137"/>
      <c r="R669" s="137"/>
      <c r="S669" s="137"/>
      <c r="T669" s="137"/>
    </row>
    <row r="670" s="92" customFormat="1" ht="16.5" customHeight="1" spans="1:20">
      <c r="A670" s="137"/>
      <c r="B670" s="137"/>
      <c r="C670" s="137"/>
      <c r="D670" s="137"/>
      <c r="E670" s="137"/>
      <c r="F670" s="137"/>
      <c r="G670" s="137"/>
      <c r="H670" s="137"/>
      <c r="I670" s="137"/>
      <c r="J670" s="137"/>
      <c r="K670" s="137"/>
      <c r="L670" s="137"/>
      <c r="M670" s="137"/>
      <c r="N670" s="137"/>
      <c r="O670" s="137"/>
      <c r="P670" s="137"/>
      <c r="Q670" s="137"/>
      <c r="R670" s="137"/>
      <c r="S670" s="137"/>
      <c r="T670" s="137"/>
    </row>
    <row r="671" s="92" customFormat="1" ht="16.5" customHeight="1" spans="1:20">
      <c r="A671" s="137"/>
      <c r="B671" s="137"/>
      <c r="C671" s="137"/>
      <c r="D671" s="137"/>
      <c r="E671" s="137"/>
      <c r="F671" s="137"/>
      <c r="G671" s="137"/>
      <c r="H671" s="137"/>
      <c r="I671" s="137"/>
      <c r="J671" s="137"/>
      <c r="K671" s="137"/>
      <c r="L671" s="137"/>
      <c r="M671" s="137"/>
      <c r="N671" s="137"/>
      <c r="O671" s="137"/>
      <c r="P671" s="137"/>
      <c r="Q671" s="137"/>
      <c r="R671" s="137"/>
      <c r="S671" s="137"/>
      <c r="T671" s="137"/>
    </row>
    <row r="672" s="92" customFormat="1" ht="16.5" customHeight="1" spans="1:20">
      <c r="A672" s="137"/>
      <c r="B672" s="137"/>
      <c r="C672" s="137"/>
      <c r="D672" s="137"/>
      <c r="E672" s="137"/>
      <c r="F672" s="137"/>
      <c r="G672" s="137"/>
      <c r="H672" s="137"/>
      <c r="I672" s="137"/>
      <c r="J672" s="137"/>
      <c r="K672" s="137"/>
      <c r="L672" s="137"/>
      <c r="M672" s="137"/>
      <c r="N672" s="137"/>
      <c r="O672" s="137"/>
      <c r="P672" s="137"/>
      <c r="Q672" s="137"/>
      <c r="R672" s="137"/>
      <c r="S672" s="137"/>
      <c r="T672" s="137"/>
    </row>
    <row r="673" s="92" customFormat="1" ht="16.5" customHeight="1" spans="1:20">
      <c r="A673" s="137"/>
      <c r="B673" s="137"/>
      <c r="C673" s="137"/>
      <c r="D673" s="137"/>
      <c r="E673" s="137"/>
      <c r="F673" s="137"/>
      <c r="G673" s="137"/>
      <c r="H673" s="137"/>
      <c r="I673" s="137"/>
      <c r="J673" s="137"/>
      <c r="K673" s="137"/>
      <c r="L673" s="137"/>
      <c r="M673" s="137"/>
      <c r="N673" s="137"/>
      <c r="O673" s="137"/>
      <c r="P673" s="137"/>
      <c r="Q673" s="137"/>
      <c r="R673" s="137"/>
      <c r="S673" s="137"/>
      <c r="T673" s="137"/>
    </row>
    <row r="674" s="92" customFormat="1" ht="16.5" customHeight="1" spans="1:20">
      <c r="A674" s="137"/>
      <c r="B674" s="137"/>
      <c r="C674" s="137"/>
      <c r="D674" s="137"/>
      <c r="E674" s="137"/>
      <c r="F674" s="137"/>
      <c r="G674" s="137"/>
      <c r="H674" s="137"/>
      <c r="I674" s="137"/>
      <c r="J674" s="137"/>
      <c r="K674" s="137"/>
      <c r="L674" s="137"/>
      <c r="M674" s="137"/>
      <c r="N674" s="137"/>
      <c r="O674" s="137"/>
      <c r="P674" s="137"/>
      <c r="Q674" s="137"/>
      <c r="R674" s="137"/>
      <c r="S674" s="137"/>
      <c r="T674" s="137"/>
    </row>
    <row r="675" s="92" customFormat="1" ht="16.5" customHeight="1" spans="1:20">
      <c r="A675" s="137"/>
      <c r="B675" s="137"/>
      <c r="C675" s="137"/>
      <c r="D675" s="137"/>
      <c r="E675" s="137"/>
      <c r="F675" s="137"/>
      <c r="G675" s="137"/>
      <c r="H675" s="137"/>
      <c r="I675" s="137"/>
      <c r="J675" s="137"/>
      <c r="K675" s="137"/>
      <c r="L675" s="137"/>
      <c r="M675" s="137"/>
      <c r="N675" s="137"/>
      <c r="O675" s="137"/>
      <c r="P675" s="137"/>
      <c r="Q675" s="137"/>
      <c r="R675" s="137"/>
      <c r="S675" s="137"/>
      <c r="T675" s="137"/>
    </row>
    <row r="676" s="92" customFormat="1" ht="16.5" customHeight="1" spans="1:2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  <c r="K676" s="137"/>
      <c r="L676" s="137"/>
      <c r="M676" s="137"/>
      <c r="N676" s="137"/>
      <c r="O676" s="137"/>
      <c r="P676" s="137"/>
      <c r="Q676" s="137"/>
      <c r="R676" s="137"/>
      <c r="S676" s="137"/>
      <c r="T676" s="137"/>
    </row>
    <row r="677" s="92" customFormat="1" ht="16.5" customHeight="1" spans="1:2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  <c r="K677" s="137"/>
      <c r="L677" s="137"/>
      <c r="M677" s="137"/>
      <c r="N677" s="137"/>
      <c r="O677" s="137"/>
      <c r="P677" s="137"/>
      <c r="Q677" s="137"/>
      <c r="R677" s="137"/>
      <c r="S677" s="137"/>
      <c r="T677" s="137"/>
    </row>
    <row r="678" s="92" customFormat="1" ht="16.5" customHeight="1" spans="1:2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  <c r="K678" s="137"/>
      <c r="L678" s="137"/>
      <c r="M678" s="137"/>
      <c r="N678" s="137"/>
      <c r="O678" s="137"/>
      <c r="P678" s="137"/>
      <c r="Q678" s="137"/>
      <c r="R678" s="137"/>
      <c r="S678" s="137"/>
      <c r="T678" s="137"/>
    </row>
    <row r="679" s="92" customFormat="1" ht="16.5" customHeight="1" spans="1:2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  <c r="K679" s="137"/>
      <c r="L679" s="137"/>
      <c r="M679" s="137"/>
      <c r="N679" s="137"/>
      <c r="O679" s="137"/>
      <c r="P679" s="137"/>
      <c r="Q679" s="137"/>
      <c r="R679" s="137"/>
      <c r="S679" s="137"/>
      <c r="T679" s="137"/>
    </row>
    <row r="680" s="92" customFormat="1" ht="16.5" customHeight="1" spans="1:2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  <c r="K680" s="137"/>
      <c r="L680" s="137"/>
      <c r="M680" s="137"/>
      <c r="N680" s="137"/>
      <c r="O680" s="137"/>
      <c r="P680" s="137"/>
      <c r="Q680" s="137"/>
      <c r="R680" s="137"/>
      <c r="S680" s="137"/>
      <c r="T680" s="137"/>
    </row>
    <row r="681" s="92" customFormat="1" ht="16.5" customHeight="1" spans="1:2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  <c r="K681" s="137"/>
      <c r="L681" s="137"/>
      <c r="M681" s="137"/>
      <c r="N681" s="137"/>
      <c r="O681" s="137"/>
      <c r="P681" s="137"/>
      <c r="Q681" s="137"/>
      <c r="R681" s="137"/>
      <c r="S681" s="137"/>
      <c r="T681" s="137"/>
    </row>
    <row r="682" s="92" customFormat="1" ht="16.5" customHeight="1" spans="1:2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  <c r="K682" s="137"/>
      <c r="L682" s="137"/>
      <c r="M682" s="137"/>
      <c r="N682" s="137"/>
      <c r="O682" s="137"/>
      <c r="P682" s="137"/>
      <c r="Q682" s="137"/>
      <c r="R682" s="137"/>
      <c r="S682" s="137"/>
      <c r="T682" s="137"/>
    </row>
    <row r="683" s="92" customFormat="1" ht="16.5" customHeight="1" spans="1:2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  <c r="K683" s="137"/>
      <c r="L683" s="137"/>
      <c r="M683" s="137"/>
      <c r="N683" s="137"/>
      <c r="O683" s="137"/>
      <c r="P683" s="137"/>
      <c r="Q683" s="137"/>
      <c r="R683" s="137"/>
      <c r="S683" s="137"/>
      <c r="T683" s="137"/>
    </row>
    <row r="684" s="92" customFormat="1" ht="16.5" customHeight="1" spans="1:2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  <c r="K684" s="137"/>
      <c r="L684" s="137"/>
      <c r="M684" s="137"/>
      <c r="N684" s="137"/>
      <c r="O684" s="137"/>
      <c r="P684" s="137"/>
      <c r="Q684" s="137"/>
      <c r="R684" s="137"/>
      <c r="S684" s="137"/>
      <c r="T684" s="137"/>
    </row>
    <row r="685" s="92" customFormat="1" ht="16.5" customHeight="1" spans="1:2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  <c r="K685" s="137"/>
      <c r="L685" s="137"/>
      <c r="M685" s="137"/>
      <c r="N685" s="137"/>
      <c r="O685" s="137"/>
      <c r="P685" s="137"/>
      <c r="Q685" s="137"/>
      <c r="R685" s="137"/>
      <c r="S685" s="137"/>
      <c r="T685" s="137"/>
    </row>
    <row r="686" s="92" customFormat="1" ht="16.5" customHeight="1" spans="1:2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  <c r="K686" s="137"/>
      <c r="L686" s="137"/>
      <c r="M686" s="137"/>
      <c r="N686" s="137"/>
      <c r="O686" s="137"/>
      <c r="P686" s="137"/>
      <c r="Q686" s="137"/>
      <c r="R686" s="137"/>
      <c r="S686" s="137"/>
      <c r="T686" s="137"/>
    </row>
    <row r="687" s="92" customFormat="1" ht="16.5" customHeight="1" spans="1:2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  <c r="K687" s="137"/>
      <c r="L687" s="137"/>
      <c r="M687" s="137"/>
      <c r="N687" s="137"/>
      <c r="O687" s="137"/>
      <c r="P687" s="137"/>
      <c r="Q687" s="137"/>
      <c r="R687" s="137"/>
      <c r="S687" s="137"/>
      <c r="T687" s="137"/>
    </row>
    <row r="688" s="92" customFormat="1" ht="16.5" customHeight="1" spans="1:2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  <c r="K688" s="137"/>
      <c r="L688" s="137"/>
      <c r="M688" s="137"/>
      <c r="N688" s="137"/>
      <c r="O688" s="137"/>
      <c r="P688" s="137"/>
      <c r="Q688" s="137"/>
      <c r="R688" s="137"/>
      <c r="S688" s="137"/>
      <c r="T688" s="137"/>
    </row>
    <row r="689" s="92" customFormat="1" ht="16.5" customHeight="1" spans="1:2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  <c r="K689" s="137"/>
      <c r="L689" s="137"/>
      <c r="M689" s="137"/>
      <c r="N689" s="137"/>
      <c r="O689" s="137"/>
      <c r="P689" s="137"/>
      <c r="Q689" s="137"/>
      <c r="R689" s="137"/>
      <c r="S689" s="137"/>
      <c r="T689" s="137"/>
    </row>
    <row r="690" s="92" customFormat="1" ht="16.5" customHeight="1" spans="1:2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  <c r="K690" s="137"/>
      <c r="L690" s="137"/>
      <c r="M690" s="137"/>
      <c r="N690" s="137"/>
      <c r="O690" s="137"/>
      <c r="P690" s="137"/>
      <c r="Q690" s="137"/>
      <c r="R690" s="137"/>
      <c r="S690" s="137"/>
      <c r="T690" s="137"/>
    </row>
    <row r="691" s="92" customFormat="1" ht="16.5" customHeight="1" spans="1:2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  <c r="K691" s="137"/>
      <c r="L691" s="137"/>
      <c r="M691" s="137"/>
      <c r="N691" s="137"/>
      <c r="O691" s="137"/>
      <c r="P691" s="137"/>
      <c r="Q691" s="137"/>
      <c r="R691" s="137"/>
      <c r="S691" s="137"/>
      <c r="T691" s="137"/>
    </row>
    <row r="692" s="92" customFormat="1" ht="16.5" customHeight="1" spans="1:2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  <c r="K692" s="137"/>
      <c r="L692" s="137"/>
      <c r="M692" s="137"/>
      <c r="N692" s="137"/>
      <c r="O692" s="137"/>
      <c r="P692" s="137"/>
      <c r="Q692" s="137"/>
      <c r="R692" s="137"/>
      <c r="S692" s="137"/>
      <c r="T692" s="137"/>
    </row>
    <row r="693" s="92" customFormat="1" ht="16.5" customHeight="1" spans="1:2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  <c r="K693" s="137"/>
      <c r="L693" s="137"/>
      <c r="M693" s="137"/>
      <c r="N693" s="137"/>
      <c r="O693" s="137"/>
      <c r="P693" s="137"/>
      <c r="Q693" s="137"/>
      <c r="R693" s="137"/>
      <c r="S693" s="137"/>
      <c r="T693" s="137"/>
    </row>
    <row r="694" s="92" customFormat="1" ht="16.5" customHeight="1" spans="1:2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</row>
    <row r="695" s="92" customFormat="1" ht="16.5" customHeight="1" spans="1:2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  <c r="K695" s="137"/>
      <c r="L695" s="137"/>
      <c r="M695" s="137"/>
      <c r="N695" s="137"/>
      <c r="O695" s="137"/>
      <c r="P695" s="137"/>
      <c r="Q695" s="137"/>
      <c r="R695" s="137"/>
      <c r="S695" s="137"/>
      <c r="T695" s="137"/>
    </row>
    <row r="696" s="92" customFormat="1" ht="16.5" customHeight="1" spans="1:2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  <c r="K696" s="137"/>
      <c r="L696" s="137"/>
      <c r="M696" s="137"/>
      <c r="N696" s="137"/>
      <c r="O696" s="137"/>
      <c r="P696" s="137"/>
      <c r="Q696" s="137"/>
      <c r="R696" s="137"/>
      <c r="S696" s="137"/>
      <c r="T696" s="137"/>
    </row>
    <row r="697" s="92" customFormat="1" ht="16.5" customHeight="1" spans="1:2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  <c r="K697" s="137"/>
      <c r="L697" s="137"/>
      <c r="M697" s="137"/>
      <c r="N697" s="137"/>
      <c r="O697" s="137"/>
      <c r="P697" s="137"/>
      <c r="Q697" s="137"/>
      <c r="R697" s="137"/>
      <c r="S697" s="137"/>
      <c r="T697" s="137"/>
    </row>
    <row r="698" s="92" customFormat="1" ht="16.5" customHeight="1" spans="1:2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  <c r="K698" s="137"/>
      <c r="L698" s="137"/>
      <c r="M698" s="137"/>
      <c r="N698" s="137"/>
      <c r="O698" s="137"/>
      <c r="P698" s="137"/>
      <c r="Q698" s="137"/>
      <c r="R698" s="137"/>
      <c r="S698" s="137"/>
      <c r="T698" s="137"/>
    </row>
    <row r="699" s="92" customFormat="1" ht="16.5" customHeight="1" spans="1:2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  <c r="K699" s="137"/>
      <c r="L699" s="137"/>
      <c r="M699" s="137"/>
      <c r="N699" s="137"/>
      <c r="O699" s="137"/>
      <c r="P699" s="137"/>
      <c r="Q699" s="137"/>
      <c r="R699" s="137"/>
      <c r="S699" s="137"/>
      <c r="T699" s="137"/>
    </row>
    <row r="700" s="92" customFormat="1" ht="16.5" customHeight="1" spans="1:2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  <c r="K700" s="137"/>
      <c r="L700" s="137"/>
      <c r="M700" s="137"/>
      <c r="N700" s="137"/>
      <c r="O700" s="137"/>
      <c r="P700" s="137"/>
      <c r="Q700" s="137"/>
      <c r="R700" s="137"/>
      <c r="S700" s="137"/>
      <c r="T700" s="137"/>
    </row>
    <row r="701" s="92" customFormat="1" ht="16.5" customHeight="1" spans="1:2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  <c r="K701" s="137"/>
      <c r="L701" s="137"/>
      <c r="M701" s="137"/>
      <c r="N701" s="137"/>
      <c r="O701" s="137"/>
      <c r="P701" s="137"/>
      <c r="Q701" s="137"/>
      <c r="R701" s="137"/>
      <c r="S701" s="137"/>
      <c r="T701" s="137"/>
    </row>
    <row r="702" s="92" customFormat="1" ht="16.5" customHeight="1" spans="1:2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  <c r="K702" s="137"/>
      <c r="L702" s="137"/>
      <c r="M702" s="137"/>
      <c r="N702" s="137"/>
      <c r="O702" s="137"/>
      <c r="P702" s="137"/>
      <c r="Q702" s="137"/>
      <c r="R702" s="137"/>
      <c r="S702" s="137"/>
      <c r="T702" s="137"/>
    </row>
    <row r="703" s="92" customFormat="1" ht="16.5" customHeight="1" spans="1:2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  <c r="K703" s="137"/>
      <c r="L703" s="137"/>
      <c r="M703" s="137"/>
      <c r="N703" s="137"/>
      <c r="O703" s="137"/>
      <c r="P703" s="137"/>
      <c r="Q703" s="137"/>
      <c r="R703" s="137"/>
      <c r="S703" s="137"/>
      <c r="T703" s="137"/>
    </row>
    <row r="704" s="92" customFormat="1" ht="16.5" customHeight="1" spans="1:2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  <c r="K704" s="137"/>
      <c r="L704" s="137"/>
      <c r="M704" s="137"/>
      <c r="N704" s="137"/>
      <c r="O704" s="137"/>
      <c r="P704" s="137"/>
      <c r="Q704" s="137"/>
      <c r="R704" s="137"/>
      <c r="S704" s="137"/>
      <c r="T704" s="137"/>
    </row>
    <row r="705" s="92" customFormat="1" ht="16.5" customHeight="1" spans="1:20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  <c r="K705" s="137"/>
      <c r="L705" s="137"/>
      <c r="M705" s="137"/>
      <c r="N705" s="137"/>
      <c r="O705" s="137"/>
      <c r="P705" s="137"/>
      <c r="Q705" s="137"/>
      <c r="R705" s="137"/>
      <c r="S705" s="137"/>
      <c r="T705" s="137"/>
    </row>
    <row r="706" s="92" customFormat="1" ht="16.5" customHeight="1" spans="1:20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  <c r="K706" s="137"/>
      <c r="L706" s="137"/>
      <c r="M706" s="137"/>
      <c r="N706" s="137"/>
      <c r="O706" s="137"/>
      <c r="P706" s="137"/>
      <c r="Q706" s="137"/>
      <c r="R706" s="137"/>
      <c r="S706" s="137"/>
      <c r="T706" s="137"/>
    </row>
    <row r="707" s="92" customFormat="1" ht="16.5" customHeight="1" spans="1:20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  <c r="K707" s="137"/>
      <c r="L707" s="137"/>
      <c r="M707" s="137"/>
      <c r="N707" s="137"/>
      <c r="O707" s="137"/>
      <c r="P707" s="137"/>
      <c r="Q707" s="137"/>
      <c r="R707" s="137"/>
      <c r="S707" s="137"/>
      <c r="T707" s="137"/>
    </row>
    <row r="708" s="92" customFormat="1" ht="16.5" customHeight="1" spans="1:20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  <c r="K708" s="137"/>
      <c r="L708" s="137"/>
      <c r="M708" s="137"/>
      <c r="N708" s="137"/>
      <c r="O708" s="137"/>
      <c r="P708" s="137"/>
      <c r="Q708" s="137"/>
      <c r="R708" s="137"/>
      <c r="S708" s="137"/>
      <c r="T708" s="137"/>
    </row>
    <row r="709" s="92" customFormat="1" ht="16.5" customHeight="1" spans="1:20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  <c r="K709" s="137"/>
      <c r="L709" s="137"/>
      <c r="M709" s="137"/>
      <c r="N709" s="137"/>
      <c r="O709" s="137"/>
      <c r="P709" s="137"/>
      <c r="Q709" s="137"/>
      <c r="R709" s="137"/>
      <c r="S709" s="137"/>
      <c r="T709" s="137"/>
    </row>
    <row r="710" s="92" customFormat="1" ht="16.5" customHeight="1" spans="1:20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  <c r="K710" s="137"/>
      <c r="L710" s="137"/>
      <c r="M710" s="137"/>
      <c r="N710" s="137"/>
      <c r="O710" s="137"/>
      <c r="P710" s="137"/>
      <c r="Q710" s="137"/>
      <c r="R710" s="137"/>
      <c r="S710" s="137"/>
      <c r="T710" s="137"/>
    </row>
    <row r="711" s="92" customFormat="1" ht="16.5" customHeight="1" spans="1:20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  <c r="K711" s="137"/>
      <c r="L711" s="137"/>
      <c r="M711" s="137"/>
      <c r="N711" s="137"/>
      <c r="O711" s="137"/>
      <c r="P711" s="137"/>
      <c r="Q711" s="137"/>
      <c r="R711" s="137"/>
      <c r="S711" s="137"/>
      <c r="T711" s="137"/>
    </row>
    <row r="712" s="92" customFormat="1" ht="16.5" customHeight="1" spans="1:20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  <c r="K712" s="137"/>
      <c r="L712" s="137"/>
      <c r="M712" s="137"/>
      <c r="N712" s="137"/>
      <c r="O712" s="137"/>
      <c r="P712" s="137"/>
      <c r="Q712" s="137"/>
      <c r="R712" s="137"/>
      <c r="S712" s="137"/>
      <c r="T712" s="137"/>
    </row>
    <row r="713" s="92" customFormat="1" ht="16.5" customHeight="1" spans="1:20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  <c r="K713" s="137"/>
      <c r="L713" s="137"/>
      <c r="M713" s="137"/>
      <c r="N713" s="137"/>
      <c r="O713" s="137"/>
      <c r="P713" s="137"/>
      <c r="Q713" s="137"/>
      <c r="R713" s="137"/>
      <c r="S713" s="137"/>
      <c r="T713" s="137"/>
    </row>
    <row r="714" s="92" customFormat="1" ht="16.5" customHeight="1" spans="1:20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  <c r="K714" s="137"/>
      <c r="L714" s="137"/>
      <c r="M714" s="137"/>
      <c r="N714" s="137"/>
      <c r="O714" s="137"/>
      <c r="P714" s="137"/>
      <c r="Q714" s="137"/>
      <c r="R714" s="137"/>
      <c r="S714" s="137"/>
      <c r="T714" s="137"/>
    </row>
    <row r="715" s="92" customFormat="1" ht="16.5" customHeight="1" spans="1:20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  <c r="K715" s="137"/>
      <c r="L715" s="137"/>
      <c r="M715" s="137"/>
      <c r="N715" s="137"/>
      <c r="O715" s="137"/>
      <c r="P715" s="137"/>
      <c r="Q715" s="137"/>
      <c r="R715" s="137"/>
      <c r="S715" s="137"/>
      <c r="T715" s="137"/>
    </row>
    <row r="716" s="92" customFormat="1" ht="16.5" customHeight="1" spans="1:20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  <c r="K716" s="137"/>
      <c r="L716" s="137"/>
      <c r="M716" s="137"/>
      <c r="N716" s="137"/>
      <c r="O716" s="137"/>
      <c r="P716" s="137"/>
      <c r="Q716" s="137"/>
      <c r="R716" s="137"/>
      <c r="S716" s="137"/>
      <c r="T716" s="137"/>
    </row>
    <row r="717" s="92" customFormat="1" ht="16.5" customHeight="1" spans="1:20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  <c r="K717" s="137"/>
      <c r="L717" s="137"/>
      <c r="M717" s="137"/>
      <c r="N717" s="137"/>
      <c r="O717" s="137"/>
      <c r="P717" s="137"/>
      <c r="Q717" s="137"/>
      <c r="R717" s="137"/>
      <c r="S717" s="137"/>
      <c r="T717" s="137"/>
    </row>
    <row r="718" s="92" customFormat="1" ht="16.5" customHeight="1" spans="1:20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  <c r="K718" s="137"/>
      <c r="L718" s="137"/>
      <c r="M718" s="137"/>
      <c r="N718" s="137"/>
      <c r="O718" s="137"/>
      <c r="P718" s="137"/>
      <c r="Q718" s="137"/>
      <c r="R718" s="137"/>
      <c r="S718" s="137"/>
      <c r="T718" s="137"/>
    </row>
    <row r="719" s="92" customFormat="1" ht="16.5" customHeight="1" spans="1:20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  <c r="K719" s="137"/>
      <c r="L719" s="137"/>
      <c r="M719" s="137"/>
      <c r="N719" s="137"/>
      <c r="O719" s="137"/>
      <c r="P719" s="137"/>
      <c r="Q719" s="137"/>
      <c r="R719" s="137"/>
      <c r="S719" s="137"/>
      <c r="T719" s="137"/>
    </row>
    <row r="720" s="92" customFormat="1" ht="16.5" customHeight="1" spans="1:20">
      <c r="A720" s="137"/>
      <c r="B720" s="137"/>
      <c r="C720" s="137"/>
      <c r="D720" s="137"/>
      <c r="E720" s="137"/>
      <c r="F720" s="137"/>
      <c r="G720" s="137"/>
      <c r="H720" s="137"/>
      <c r="I720" s="137"/>
      <c r="J720" s="137"/>
      <c r="K720" s="137"/>
      <c r="L720" s="137"/>
      <c r="M720" s="137"/>
      <c r="N720" s="137"/>
      <c r="O720" s="137"/>
      <c r="P720" s="137"/>
      <c r="Q720" s="137"/>
      <c r="R720" s="137"/>
      <c r="S720" s="137"/>
      <c r="T720" s="137"/>
    </row>
    <row r="721" s="92" customFormat="1" ht="16.5" customHeight="1" spans="1:20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  <c r="K721" s="137"/>
      <c r="L721" s="137"/>
      <c r="M721" s="137"/>
      <c r="N721" s="137"/>
      <c r="O721" s="137"/>
      <c r="P721" s="137"/>
      <c r="Q721" s="137"/>
      <c r="R721" s="137"/>
      <c r="S721" s="137"/>
      <c r="T721" s="137"/>
    </row>
    <row r="722" s="92" customFormat="1" ht="16.5" customHeight="1" spans="1:20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  <c r="K722" s="137"/>
      <c r="L722" s="137"/>
      <c r="M722" s="137"/>
      <c r="N722" s="137"/>
      <c r="O722" s="137"/>
      <c r="P722" s="137"/>
      <c r="Q722" s="137"/>
      <c r="R722" s="137"/>
      <c r="S722" s="137"/>
      <c r="T722" s="137"/>
    </row>
    <row r="723" s="92" customFormat="1" ht="16.5" customHeight="1" spans="1:20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  <c r="K723" s="137"/>
      <c r="L723" s="137"/>
      <c r="M723" s="137"/>
      <c r="N723" s="137"/>
      <c r="O723" s="137"/>
      <c r="P723" s="137"/>
      <c r="Q723" s="137"/>
      <c r="R723" s="137"/>
      <c r="S723" s="137"/>
      <c r="T723" s="137"/>
    </row>
    <row r="724" s="92" customFormat="1" ht="16.5" customHeight="1" spans="1:20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  <c r="K724" s="137"/>
      <c r="L724" s="137"/>
      <c r="M724" s="137"/>
      <c r="N724" s="137"/>
      <c r="O724" s="137"/>
      <c r="P724" s="137"/>
      <c r="Q724" s="137"/>
      <c r="R724" s="137"/>
      <c r="S724" s="137"/>
      <c r="T724" s="137"/>
    </row>
    <row r="725" s="92" customFormat="1" ht="16.5" customHeight="1" spans="1:20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  <c r="K725" s="137"/>
      <c r="L725" s="137"/>
      <c r="M725" s="137"/>
      <c r="N725" s="137"/>
      <c r="O725" s="137"/>
      <c r="P725" s="137"/>
      <c r="Q725" s="137"/>
      <c r="R725" s="137"/>
      <c r="S725" s="137"/>
      <c r="T725" s="137"/>
    </row>
    <row r="726" s="92" customFormat="1" ht="16.5" customHeight="1" spans="1:20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  <c r="K726" s="137"/>
      <c r="L726" s="137"/>
      <c r="M726" s="137"/>
      <c r="N726" s="137"/>
      <c r="O726" s="137"/>
      <c r="P726" s="137"/>
      <c r="Q726" s="137"/>
      <c r="R726" s="137"/>
      <c r="S726" s="137"/>
      <c r="T726" s="137"/>
    </row>
    <row r="727" s="92" customFormat="1" ht="16.5" customHeight="1" spans="1:20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  <c r="K727" s="137"/>
      <c r="L727" s="137"/>
      <c r="M727" s="137"/>
      <c r="N727" s="137"/>
      <c r="O727" s="137"/>
      <c r="P727" s="137"/>
      <c r="Q727" s="137"/>
      <c r="R727" s="137"/>
      <c r="S727" s="137"/>
      <c r="T727" s="137"/>
    </row>
    <row r="728" s="92" customFormat="1" ht="16.5" customHeight="1" spans="1:20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  <c r="K728" s="137"/>
      <c r="L728" s="137"/>
      <c r="M728" s="137"/>
      <c r="N728" s="137"/>
      <c r="O728" s="137"/>
      <c r="P728" s="137"/>
      <c r="Q728" s="137"/>
      <c r="R728" s="137"/>
      <c r="S728" s="137"/>
      <c r="T728" s="137"/>
    </row>
    <row r="729" s="92" customFormat="1" ht="16.5" customHeight="1" spans="1:20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  <c r="K729" s="137"/>
      <c r="L729" s="137"/>
      <c r="M729" s="137"/>
      <c r="N729" s="137"/>
      <c r="O729" s="137"/>
      <c r="P729" s="137"/>
      <c r="Q729" s="137"/>
      <c r="R729" s="137"/>
      <c r="S729" s="137"/>
      <c r="T729" s="137"/>
    </row>
    <row r="730" s="92" customFormat="1" ht="16.5" customHeight="1" spans="1:20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  <c r="K730" s="137"/>
      <c r="L730" s="137"/>
      <c r="M730" s="137"/>
      <c r="N730" s="137"/>
      <c r="O730" s="137"/>
      <c r="P730" s="137"/>
      <c r="Q730" s="137"/>
      <c r="R730" s="137"/>
      <c r="S730" s="137"/>
      <c r="T730" s="137"/>
    </row>
    <row r="731" s="92" customFormat="1" ht="16.5" customHeight="1" spans="1:20">
      <c r="A731" s="137"/>
      <c r="B731" s="137"/>
      <c r="C731" s="137"/>
      <c r="D731" s="137"/>
      <c r="E731" s="137"/>
      <c r="F731" s="137"/>
      <c r="G731" s="137"/>
      <c r="H731" s="137"/>
      <c r="I731" s="137"/>
      <c r="J731" s="137"/>
      <c r="K731" s="137"/>
      <c r="L731" s="137"/>
      <c r="M731" s="137"/>
      <c r="N731" s="137"/>
      <c r="O731" s="137"/>
      <c r="P731" s="137"/>
      <c r="Q731" s="137"/>
      <c r="R731" s="137"/>
      <c r="S731" s="137"/>
      <c r="T731" s="137"/>
    </row>
    <row r="732" s="92" customFormat="1" ht="16.5" customHeight="1" spans="1:20">
      <c r="A732" s="137"/>
      <c r="B732" s="137"/>
      <c r="C732" s="137"/>
      <c r="D732" s="137"/>
      <c r="E732" s="137"/>
      <c r="F732" s="137"/>
      <c r="G732" s="137"/>
      <c r="H732" s="137"/>
      <c r="I732" s="137"/>
      <c r="J732" s="137"/>
      <c r="K732" s="137"/>
      <c r="L732" s="137"/>
      <c r="M732" s="137"/>
      <c r="N732" s="137"/>
      <c r="O732" s="137"/>
      <c r="P732" s="137"/>
      <c r="Q732" s="137"/>
      <c r="R732" s="137"/>
      <c r="S732" s="137"/>
      <c r="T732" s="137"/>
    </row>
    <row r="733" s="92" customFormat="1" ht="16.5" customHeight="1" spans="1:20">
      <c r="A733" s="137"/>
      <c r="B733" s="137"/>
      <c r="C733" s="137"/>
      <c r="D733" s="137"/>
      <c r="E733" s="137"/>
      <c r="F733" s="137"/>
      <c r="G733" s="137"/>
      <c r="H733" s="137"/>
      <c r="I733" s="137"/>
      <c r="J733" s="137"/>
      <c r="K733" s="137"/>
      <c r="L733" s="137"/>
      <c r="M733" s="137"/>
      <c r="N733" s="137"/>
      <c r="O733" s="137"/>
      <c r="P733" s="137"/>
      <c r="Q733" s="137"/>
      <c r="R733" s="137"/>
      <c r="S733" s="137"/>
      <c r="T733" s="137"/>
    </row>
    <row r="734" s="92" customFormat="1" ht="16.5" customHeight="1" spans="1:20">
      <c r="A734" s="137"/>
      <c r="B734" s="137"/>
      <c r="C734" s="137"/>
      <c r="D734" s="137"/>
      <c r="E734" s="137"/>
      <c r="F734" s="137"/>
      <c r="G734" s="137"/>
      <c r="H734" s="137"/>
      <c r="I734" s="137"/>
      <c r="J734" s="137"/>
      <c r="K734" s="137"/>
      <c r="L734" s="137"/>
      <c r="M734" s="137"/>
      <c r="N734" s="137"/>
      <c r="O734" s="137"/>
      <c r="P734" s="137"/>
      <c r="Q734" s="137"/>
      <c r="R734" s="137"/>
      <c r="S734" s="137"/>
      <c r="T734" s="137"/>
    </row>
    <row r="735" s="92" customFormat="1" ht="16.5" customHeight="1" spans="1:20">
      <c r="A735" s="137"/>
      <c r="B735" s="137"/>
      <c r="C735" s="137"/>
      <c r="D735" s="137"/>
      <c r="E735" s="137"/>
      <c r="F735" s="137"/>
      <c r="G735" s="137"/>
      <c r="H735" s="137"/>
      <c r="I735" s="137"/>
      <c r="J735" s="137"/>
      <c r="K735" s="137"/>
      <c r="L735" s="137"/>
      <c r="M735" s="137"/>
      <c r="N735" s="137"/>
      <c r="O735" s="137"/>
      <c r="P735" s="137"/>
      <c r="Q735" s="137"/>
      <c r="R735" s="137"/>
      <c r="S735" s="137"/>
      <c r="T735" s="137"/>
    </row>
    <row r="736" s="92" customFormat="1" ht="16.5" customHeight="1" spans="1:20">
      <c r="A736" s="137"/>
      <c r="B736" s="137"/>
      <c r="C736" s="137"/>
      <c r="D736" s="137"/>
      <c r="E736" s="137"/>
      <c r="F736" s="137"/>
      <c r="G736" s="137"/>
      <c r="H736" s="137"/>
      <c r="I736" s="137"/>
      <c r="J736" s="137"/>
      <c r="K736" s="137"/>
      <c r="L736" s="137"/>
      <c r="M736" s="137"/>
      <c r="N736" s="137"/>
      <c r="O736" s="137"/>
      <c r="P736" s="137"/>
      <c r="Q736" s="137"/>
      <c r="R736" s="137"/>
      <c r="S736" s="137"/>
      <c r="T736" s="137"/>
    </row>
    <row r="737" s="92" customFormat="1" ht="16.5" customHeight="1" spans="1:20">
      <c r="A737" s="137"/>
      <c r="B737" s="137"/>
      <c r="C737" s="137"/>
      <c r="D737" s="137"/>
      <c r="E737" s="137"/>
      <c r="F737" s="137"/>
      <c r="G737" s="137"/>
      <c r="H737" s="137"/>
      <c r="I737" s="137"/>
      <c r="J737" s="137"/>
      <c r="K737" s="137"/>
      <c r="L737" s="137"/>
      <c r="M737" s="137"/>
      <c r="N737" s="137"/>
      <c r="O737" s="137"/>
      <c r="P737" s="137"/>
      <c r="Q737" s="137"/>
      <c r="R737" s="137"/>
      <c r="S737" s="137"/>
      <c r="T737" s="137"/>
    </row>
    <row r="738" s="92" customFormat="1" ht="16.5" customHeight="1" spans="1:20">
      <c r="A738" s="137"/>
      <c r="B738" s="137"/>
      <c r="C738" s="137"/>
      <c r="D738" s="137"/>
      <c r="E738" s="137"/>
      <c r="F738" s="137"/>
      <c r="G738" s="137"/>
      <c r="H738" s="137"/>
      <c r="I738" s="137"/>
      <c r="J738" s="137"/>
      <c r="K738" s="137"/>
      <c r="L738" s="137"/>
      <c r="M738" s="137"/>
      <c r="N738" s="137"/>
      <c r="O738" s="137"/>
      <c r="P738" s="137"/>
      <c r="Q738" s="137"/>
      <c r="R738" s="137"/>
      <c r="S738" s="137"/>
      <c r="T738" s="137"/>
    </row>
    <row r="739" s="92" customFormat="1" ht="16.5" customHeight="1" spans="1:20">
      <c r="A739" s="137"/>
      <c r="B739" s="137"/>
      <c r="C739" s="137"/>
      <c r="D739" s="137"/>
      <c r="E739" s="137"/>
      <c r="F739" s="137"/>
      <c r="G739" s="137"/>
      <c r="H739" s="137"/>
      <c r="I739" s="137"/>
      <c r="J739" s="137"/>
      <c r="K739" s="137"/>
      <c r="L739" s="137"/>
      <c r="M739" s="137"/>
      <c r="N739" s="137"/>
      <c r="O739" s="137"/>
      <c r="P739" s="137"/>
      <c r="Q739" s="137"/>
      <c r="R739" s="137"/>
      <c r="S739" s="137"/>
      <c r="T739" s="137"/>
    </row>
    <row r="740" s="92" customFormat="1" ht="16.5" customHeight="1" spans="1:20">
      <c r="A740" s="137"/>
      <c r="B740" s="137"/>
      <c r="C740" s="137"/>
      <c r="D740" s="137"/>
      <c r="E740" s="137"/>
      <c r="F740" s="137"/>
      <c r="G740" s="137"/>
      <c r="H740" s="137"/>
      <c r="I740" s="137"/>
      <c r="J740" s="137"/>
      <c r="K740" s="137"/>
      <c r="L740" s="137"/>
      <c r="M740" s="137"/>
      <c r="N740" s="137"/>
      <c r="O740" s="137"/>
      <c r="P740" s="137"/>
      <c r="Q740" s="137"/>
      <c r="R740" s="137"/>
      <c r="S740" s="137"/>
      <c r="T740" s="137"/>
    </row>
    <row r="741" s="92" customFormat="1" ht="16.5" customHeight="1" spans="1:20">
      <c r="A741" s="137"/>
      <c r="B741" s="137"/>
      <c r="C741" s="137"/>
      <c r="D741" s="137"/>
      <c r="E741" s="137"/>
      <c r="F741" s="137"/>
      <c r="G741" s="137"/>
      <c r="H741" s="137"/>
      <c r="I741" s="137"/>
      <c r="J741" s="137"/>
      <c r="K741" s="137"/>
      <c r="L741" s="137"/>
      <c r="M741" s="137"/>
      <c r="N741" s="137"/>
      <c r="O741" s="137"/>
      <c r="P741" s="137"/>
      <c r="Q741" s="137"/>
      <c r="R741" s="137"/>
      <c r="S741" s="137"/>
      <c r="T741" s="137"/>
    </row>
    <row r="742" s="92" customFormat="1" ht="16.5" customHeight="1" spans="1:20">
      <c r="A742" s="137"/>
      <c r="B742" s="137"/>
      <c r="C742" s="137"/>
      <c r="D742" s="137"/>
      <c r="E742" s="137"/>
      <c r="F742" s="137"/>
      <c r="G742" s="137"/>
      <c r="H742" s="137"/>
      <c r="I742" s="137"/>
      <c r="J742" s="137"/>
      <c r="K742" s="137"/>
      <c r="L742" s="137"/>
      <c r="M742" s="137"/>
      <c r="N742" s="137"/>
      <c r="O742" s="137"/>
      <c r="P742" s="137"/>
      <c r="Q742" s="137"/>
      <c r="R742" s="137"/>
      <c r="S742" s="137"/>
      <c r="T742" s="137"/>
    </row>
    <row r="743" s="92" customFormat="1" ht="16.5" customHeight="1" spans="1:20">
      <c r="A743" s="137"/>
      <c r="B743" s="137"/>
      <c r="C743" s="137"/>
      <c r="D743" s="137"/>
      <c r="E743" s="137"/>
      <c r="F743" s="137"/>
      <c r="G743" s="137"/>
      <c r="H743" s="137"/>
      <c r="I743" s="137"/>
      <c r="J743" s="137"/>
      <c r="K743" s="137"/>
      <c r="L743" s="137"/>
      <c r="M743" s="137"/>
      <c r="N743" s="137"/>
      <c r="O743" s="137"/>
      <c r="P743" s="137"/>
      <c r="Q743" s="137"/>
      <c r="R743" s="137"/>
      <c r="S743" s="137"/>
      <c r="T743" s="137"/>
    </row>
    <row r="744" s="92" customFormat="1" ht="16.5" customHeight="1" spans="1:20">
      <c r="A744" s="137"/>
      <c r="B744" s="137"/>
      <c r="C744" s="137"/>
      <c r="D744" s="137"/>
      <c r="E744" s="137"/>
      <c r="F744" s="137"/>
      <c r="G744" s="137"/>
      <c r="H744" s="137"/>
      <c r="I744" s="137"/>
      <c r="J744" s="137"/>
      <c r="K744" s="137"/>
      <c r="L744" s="137"/>
      <c r="M744" s="137"/>
      <c r="N744" s="137"/>
      <c r="O744" s="137"/>
      <c r="P744" s="137"/>
      <c r="Q744" s="137"/>
      <c r="R744" s="137"/>
      <c r="S744" s="137"/>
      <c r="T744" s="137"/>
    </row>
    <row r="745" s="92" customFormat="1" ht="16.5" customHeight="1" spans="1:20">
      <c r="A745" s="137"/>
      <c r="B745" s="137"/>
      <c r="C745" s="137"/>
      <c r="D745" s="137"/>
      <c r="E745" s="137"/>
      <c r="F745" s="137"/>
      <c r="G745" s="137"/>
      <c r="H745" s="137"/>
      <c r="I745" s="137"/>
      <c r="J745" s="137"/>
      <c r="K745" s="137"/>
      <c r="L745" s="137"/>
      <c r="M745" s="137"/>
      <c r="N745" s="137"/>
      <c r="O745" s="137"/>
      <c r="P745" s="137"/>
      <c r="Q745" s="137"/>
      <c r="R745" s="137"/>
      <c r="S745" s="137"/>
      <c r="T745" s="137"/>
    </row>
    <row r="746" s="92" customFormat="1" ht="16.5" customHeight="1" spans="1:20">
      <c r="A746" s="137"/>
      <c r="B746" s="137"/>
      <c r="C746" s="137"/>
      <c r="D746" s="137"/>
      <c r="E746" s="137"/>
      <c r="F746" s="137"/>
      <c r="G746" s="137"/>
      <c r="H746" s="137"/>
      <c r="I746" s="137"/>
      <c r="J746" s="137"/>
      <c r="K746" s="137"/>
      <c r="L746" s="137"/>
      <c r="M746" s="137"/>
      <c r="N746" s="137"/>
      <c r="O746" s="137"/>
      <c r="P746" s="137"/>
      <c r="Q746" s="137"/>
      <c r="R746" s="137"/>
      <c r="S746" s="137"/>
      <c r="T746" s="137"/>
    </row>
    <row r="747" s="92" customFormat="1" ht="16.5" customHeight="1" spans="1:20">
      <c r="A747" s="137"/>
      <c r="B747" s="137"/>
      <c r="C747" s="137"/>
      <c r="D747" s="137"/>
      <c r="E747" s="137"/>
      <c r="F747" s="137"/>
      <c r="G747" s="137"/>
      <c r="H747" s="137"/>
      <c r="I747" s="137"/>
      <c r="J747" s="137"/>
      <c r="K747" s="137"/>
      <c r="L747" s="137"/>
      <c r="M747" s="137"/>
      <c r="N747" s="137"/>
      <c r="O747" s="137"/>
      <c r="P747" s="137"/>
      <c r="Q747" s="137"/>
      <c r="R747" s="137"/>
      <c r="S747" s="137"/>
      <c r="T747" s="137"/>
    </row>
    <row r="748" s="92" customFormat="1" ht="16.5" customHeight="1" spans="1:20">
      <c r="A748" s="137"/>
      <c r="B748" s="137"/>
      <c r="C748" s="137"/>
      <c r="D748" s="137"/>
      <c r="E748" s="137"/>
      <c r="F748" s="137"/>
      <c r="G748" s="137"/>
      <c r="H748" s="137"/>
      <c r="I748" s="137"/>
      <c r="J748" s="137"/>
      <c r="K748" s="137"/>
      <c r="L748" s="137"/>
      <c r="M748" s="137"/>
      <c r="N748" s="137"/>
      <c r="O748" s="137"/>
      <c r="P748" s="137"/>
      <c r="Q748" s="137"/>
      <c r="R748" s="137"/>
      <c r="S748" s="137"/>
      <c r="T748" s="137"/>
    </row>
    <row r="749" s="92" customFormat="1" ht="16.5" customHeight="1" spans="1:20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K749" s="137"/>
      <c r="L749" s="137"/>
      <c r="M749" s="137"/>
      <c r="N749" s="137"/>
      <c r="O749" s="137"/>
      <c r="P749" s="137"/>
      <c r="Q749" s="137"/>
      <c r="R749" s="137"/>
      <c r="S749" s="137"/>
      <c r="T749" s="137"/>
    </row>
    <row r="750" s="92" customFormat="1" ht="16.5" customHeight="1" spans="1:20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K750" s="137"/>
      <c r="L750" s="137"/>
      <c r="M750" s="137"/>
      <c r="N750" s="137"/>
      <c r="O750" s="137"/>
      <c r="P750" s="137"/>
      <c r="Q750" s="137"/>
      <c r="R750" s="137"/>
      <c r="S750" s="137"/>
      <c r="T750" s="137"/>
    </row>
    <row r="751" s="92" customFormat="1" ht="16.5" customHeight="1" spans="1:20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K751" s="137"/>
      <c r="L751" s="137"/>
      <c r="M751" s="137"/>
      <c r="N751" s="137"/>
      <c r="O751" s="137"/>
      <c r="P751" s="137"/>
      <c r="Q751" s="137"/>
      <c r="R751" s="137"/>
      <c r="S751" s="137"/>
      <c r="T751" s="137"/>
    </row>
    <row r="752" s="92" customFormat="1" ht="16.5" customHeight="1" spans="1:20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K752" s="137"/>
      <c r="L752" s="137"/>
      <c r="M752" s="137"/>
      <c r="N752" s="137"/>
      <c r="O752" s="137"/>
      <c r="P752" s="137"/>
      <c r="Q752" s="137"/>
      <c r="R752" s="137"/>
      <c r="S752" s="137"/>
      <c r="T752" s="137"/>
    </row>
    <row r="753" s="92" customFormat="1" ht="16.5" customHeight="1" spans="1:20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K753" s="137"/>
      <c r="L753" s="137"/>
      <c r="M753" s="137"/>
      <c r="N753" s="137"/>
      <c r="O753" s="137"/>
      <c r="P753" s="137"/>
      <c r="Q753" s="137"/>
      <c r="R753" s="137"/>
      <c r="S753" s="137"/>
      <c r="T753" s="137"/>
    </row>
    <row r="754" s="92" customFormat="1" ht="16.5" customHeight="1" spans="1:20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  <c r="K754" s="137"/>
      <c r="L754" s="137"/>
      <c r="M754" s="137"/>
      <c r="N754" s="137"/>
      <c r="O754" s="137"/>
      <c r="P754" s="137"/>
      <c r="Q754" s="137"/>
      <c r="R754" s="137"/>
      <c r="S754" s="137"/>
      <c r="T754" s="137"/>
    </row>
    <row r="755" s="92" customFormat="1" ht="16.5" customHeight="1" spans="1:20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  <c r="K755" s="137"/>
      <c r="L755" s="137"/>
      <c r="M755" s="137"/>
      <c r="N755" s="137"/>
      <c r="O755" s="137"/>
      <c r="P755" s="137"/>
      <c r="Q755" s="137"/>
      <c r="R755" s="137"/>
      <c r="S755" s="137"/>
      <c r="T755" s="137"/>
    </row>
    <row r="756" s="92" customFormat="1" ht="16.5" customHeight="1" spans="1:20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  <c r="K756" s="137"/>
      <c r="L756" s="137"/>
      <c r="M756" s="137"/>
      <c r="N756" s="137"/>
      <c r="O756" s="137"/>
      <c r="P756" s="137"/>
      <c r="Q756" s="137"/>
      <c r="R756" s="137"/>
      <c r="S756" s="137"/>
      <c r="T756" s="137"/>
    </row>
    <row r="757" s="92" customFormat="1" ht="16.5" customHeight="1" spans="1:20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  <c r="K757" s="137"/>
      <c r="L757" s="137"/>
      <c r="M757" s="137"/>
      <c r="N757" s="137"/>
      <c r="O757" s="137"/>
      <c r="P757" s="137"/>
      <c r="Q757" s="137"/>
      <c r="R757" s="137"/>
      <c r="S757" s="137"/>
      <c r="T757" s="137"/>
    </row>
    <row r="758" s="92" customFormat="1" ht="16.5" customHeight="1" spans="1:20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  <c r="K758" s="137"/>
      <c r="L758" s="137"/>
      <c r="M758" s="137"/>
      <c r="N758" s="137"/>
      <c r="O758" s="137"/>
      <c r="P758" s="137"/>
      <c r="Q758" s="137"/>
      <c r="R758" s="137"/>
      <c r="S758" s="137"/>
      <c r="T758" s="137"/>
    </row>
    <row r="759" s="92" customFormat="1" ht="16.5" customHeight="1" spans="1:20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  <c r="K759" s="137"/>
      <c r="L759" s="137"/>
      <c r="M759" s="137"/>
      <c r="N759" s="137"/>
      <c r="O759" s="137"/>
      <c r="P759" s="137"/>
      <c r="Q759" s="137"/>
      <c r="R759" s="137"/>
      <c r="S759" s="137"/>
      <c r="T759" s="137"/>
    </row>
    <row r="760" s="92" customFormat="1" ht="16.5" customHeight="1" spans="1:20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  <c r="K760" s="137"/>
      <c r="L760" s="137"/>
      <c r="M760" s="137"/>
      <c r="N760" s="137"/>
      <c r="O760" s="137"/>
      <c r="P760" s="137"/>
      <c r="Q760" s="137"/>
      <c r="R760" s="137"/>
      <c r="S760" s="137"/>
      <c r="T760" s="137"/>
    </row>
    <row r="761" s="92" customFormat="1" ht="16.5" customHeight="1" spans="1:20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  <c r="K761" s="137"/>
      <c r="L761" s="137"/>
      <c r="M761" s="137"/>
      <c r="N761" s="137"/>
      <c r="O761" s="137"/>
      <c r="P761" s="137"/>
      <c r="Q761" s="137"/>
      <c r="R761" s="137"/>
      <c r="S761" s="137"/>
      <c r="T761" s="137"/>
    </row>
    <row r="762" s="92" customFormat="1" ht="16.5" customHeight="1" spans="1:20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  <c r="K762" s="137"/>
      <c r="L762" s="137"/>
      <c r="M762" s="137"/>
      <c r="N762" s="137"/>
      <c r="O762" s="137"/>
      <c r="P762" s="137"/>
      <c r="Q762" s="137"/>
      <c r="R762" s="137"/>
      <c r="S762" s="137"/>
      <c r="T762" s="137"/>
    </row>
    <row r="763" s="92" customFormat="1" ht="16.5" customHeight="1" spans="1:20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  <c r="K763" s="137"/>
      <c r="L763" s="137"/>
      <c r="M763" s="137"/>
      <c r="N763" s="137"/>
      <c r="O763" s="137"/>
      <c r="P763" s="137"/>
      <c r="Q763" s="137"/>
      <c r="R763" s="137"/>
      <c r="S763" s="137"/>
      <c r="T763" s="137"/>
    </row>
    <row r="764" s="92" customFormat="1" ht="16.5" customHeight="1" spans="1:20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  <c r="K764" s="137"/>
      <c r="L764" s="137"/>
      <c r="M764" s="137"/>
      <c r="N764" s="137"/>
      <c r="O764" s="137"/>
      <c r="P764" s="137"/>
      <c r="Q764" s="137"/>
      <c r="R764" s="137"/>
      <c r="S764" s="137"/>
      <c r="T764" s="137"/>
    </row>
    <row r="765" s="92" customFormat="1" ht="16.5" customHeight="1" spans="1:20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  <c r="K765" s="137"/>
      <c r="L765" s="137"/>
      <c r="M765" s="137"/>
      <c r="N765" s="137"/>
      <c r="O765" s="137"/>
      <c r="P765" s="137"/>
      <c r="Q765" s="137"/>
      <c r="R765" s="137"/>
      <c r="S765" s="137"/>
      <c r="T765" s="137"/>
    </row>
    <row r="766" s="92" customFormat="1" ht="16.5" customHeight="1" spans="1:20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  <c r="K766" s="137"/>
      <c r="L766" s="137"/>
      <c r="M766" s="137"/>
      <c r="N766" s="137"/>
      <c r="O766" s="137"/>
      <c r="P766" s="137"/>
      <c r="Q766" s="137"/>
      <c r="R766" s="137"/>
      <c r="S766" s="137"/>
      <c r="T766" s="137"/>
    </row>
    <row r="767" s="92" customFormat="1" ht="16.5" customHeight="1" spans="1:20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  <c r="K767" s="137"/>
      <c r="L767" s="137"/>
      <c r="M767" s="137"/>
      <c r="N767" s="137"/>
      <c r="O767" s="137"/>
      <c r="P767" s="137"/>
      <c r="Q767" s="137"/>
      <c r="R767" s="137"/>
      <c r="S767" s="137"/>
      <c r="T767" s="137"/>
    </row>
    <row r="768" s="92" customFormat="1" ht="16.5" customHeight="1" spans="1:20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  <c r="K768" s="137"/>
      <c r="L768" s="137"/>
      <c r="M768" s="137"/>
      <c r="N768" s="137"/>
      <c r="O768" s="137"/>
      <c r="P768" s="137"/>
      <c r="Q768" s="137"/>
      <c r="R768" s="137"/>
      <c r="S768" s="137"/>
      <c r="T768" s="137"/>
    </row>
    <row r="769" s="92" customFormat="1" ht="16.5" customHeight="1" spans="1:2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  <c r="K769" s="137"/>
      <c r="L769" s="137"/>
      <c r="M769" s="137"/>
      <c r="N769" s="137"/>
      <c r="O769" s="137"/>
      <c r="P769" s="137"/>
      <c r="Q769" s="137"/>
      <c r="R769" s="137"/>
      <c r="S769" s="137"/>
      <c r="T769" s="137"/>
    </row>
    <row r="770" s="92" customFormat="1" ht="16.5" customHeight="1" spans="1:2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  <c r="K770" s="137"/>
      <c r="L770" s="137"/>
      <c r="M770" s="137"/>
      <c r="N770" s="137"/>
      <c r="O770" s="137"/>
      <c r="P770" s="137"/>
      <c r="Q770" s="137"/>
      <c r="R770" s="137"/>
      <c r="S770" s="137"/>
      <c r="T770" s="137"/>
    </row>
    <row r="771" s="92" customFormat="1" ht="16.5" customHeight="1" spans="1:2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  <c r="K771" s="137"/>
      <c r="L771" s="137"/>
      <c r="M771" s="137"/>
      <c r="N771" s="137"/>
      <c r="O771" s="137"/>
      <c r="P771" s="137"/>
      <c r="Q771" s="137"/>
      <c r="R771" s="137"/>
      <c r="S771" s="137"/>
      <c r="T771" s="137"/>
    </row>
    <row r="772" s="92" customFormat="1" ht="16.5" customHeight="1" spans="1:2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  <c r="K772" s="137"/>
      <c r="L772" s="137"/>
      <c r="M772" s="137"/>
      <c r="N772" s="137"/>
      <c r="O772" s="137"/>
      <c r="P772" s="137"/>
      <c r="Q772" s="137"/>
      <c r="R772" s="137"/>
      <c r="S772" s="137"/>
      <c r="T772" s="137"/>
    </row>
    <row r="773" s="92" customFormat="1" ht="16.5" customHeight="1" spans="1:2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  <c r="K773" s="137"/>
      <c r="L773" s="137"/>
      <c r="M773" s="137"/>
      <c r="N773" s="137"/>
      <c r="O773" s="137"/>
      <c r="P773" s="137"/>
      <c r="Q773" s="137"/>
      <c r="R773" s="137"/>
      <c r="S773" s="137"/>
      <c r="T773" s="137"/>
    </row>
    <row r="774" s="92" customFormat="1" ht="16.5" customHeight="1" spans="1:2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  <c r="K774" s="137"/>
      <c r="L774" s="137"/>
      <c r="M774" s="137"/>
      <c r="N774" s="137"/>
      <c r="O774" s="137"/>
      <c r="P774" s="137"/>
      <c r="Q774" s="137"/>
      <c r="R774" s="137"/>
      <c r="S774" s="137"/>
      <c r="T774" s="137"/>
    </row>
    <row r="775" s="92" customFormat="1" ht="16.5" customHeight="1" spans="1:2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  <c r="K775" s="137"/>
      <c r="L775" s="137"/>
      <c r="M775" s="137"/>
      <c r="N775" s="137"/>
      <c r="O775" s="137"/>
      <c r="P775" s="137"/>
      <c r="Q775" s="137"/>
      <c r="R775" s="137"/>
      <c r="S775" s="137"/>
      <c r="T775" s="137"/>
    </row>
    <row r="776" s="92" customFormat="1" ht="16.5" customHeight="1" spans="1:2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  <c r="K776" s="137"/>
      <c r="L776" s="137"/>
      <c r="M776" s="137"/>
      <c r="N776" s="137"/>
      <c r="O776" s="137"/>
      <c r="P776" s="137"/>
      <c r="Q776" s="137"/>
      <c r="R776" s="137"/>
      <c r="S776" s="137"/>
      <c r="T776" s="137"/>
    </row>
    <row r="777" s="92" customFormat="1" ht="16.5" customHeight="1" spans="1:2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  <c r="K777" s="137"/>
      <c r="L777" s="137"/>
      <c r="M777" s="137"/>
      <c r="N777" s="137"/>
      <c r="O777" s="137"/>
      <c r="P777" s="137"/>
      <c r="Q777" s="137"/>
      <c r="R777" s="137"/>
      <c r="S777" s="137"/>
      <c r="T777" s="137"/>
    </row>
    <row r="778" s="92" customFormat="1" ht="16.5" customHeight="1" spans="1:2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  <c r="K778" s="137"/>
      <c r="L778" s="137"/>
      <c r="M778" s="137"/>
      <c r="N778" s="137"/>
      <c r="O778" s="137"/>
      <c r="P778" s="137"/>
      <c r="Q778" s="137"/>
      <c r="R778" s="137"/>
      <c r="S778" s="137"/>
      <c r="T778" s="137"/>
    </row>
    <row r="779" s="92" customFormat="1" ht="16.5" customHeight="1" spans="1:2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  <c r="K779" s="137"/>
      <c r="L779" s="137"/>
      <c r="M779" s="137"/>
      <c r="N779" s="137"/>
      <c r="O779" s="137"/>
      <c r="P779" s="137"/>
      <c r="Q779" s="137"/>
      <c r="R779" s="137"/>
      <c r="S779" s="137"/>
      <c r="T779" s="137"/>
    </row>
    <row r="780" s="92" customFormat="1" ht="16.5" customHeight="1" spans="1:2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  <c r="K780" s="137"/>
      <c r="L780" s="137"/>
      <c r="M780" s="137"/>
      <c r="N780" s="137"/>
      <c r="O780" s="137"/>
      <c r="P780" s="137"/>
      <c r="Q780" s="137"/>
      <c r="R780" s="137"/>
      <c r="S780" s="137"/>
      <c r="T780" s="137"/>
    </row>
    <row r="781" s="92" customFormat="1" ht="16.5" customHeight="1" spans="1:2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  <c r="K781" s="137"/>
      <c r="L781" s="137"/>
      <c r="M781" s="137"/>
      <c r="N781" s="137"/>
      <c r="O781" s="137"/>
      <c r="P781" s="137"/>
      <c r="Q781" s="137"/>
      <c r="R781" s="137"/>
      <c r="S781" s="137"/>
      <c r="T781" s="137"/>
    </row>
    <row r="782" s="92" customFormat="1" ht="16.5" customHeight="1" spans="1:2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  <c r="K782" s="137"/>
      <c r="L782" s="137"/>
      <c r="M782" s="137"/>
      <c r="N782" s="137"/>
      <c r="O782" s="137"/>
      <c r="P782" s="137"/>
      <c r="Q782" s="137"/>
      <c r="R782" s="137"/>
      <c r="S782" s="137"/>
      <c r="T782" s="137"/>
    </row>
    <row r="783" s="92" customFormat="1" ht="16.5" customHeight="1" spans="1:2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  <c r="K783" s="137"/>
      <c r="L783" s="137"/>
      <c r="M783" s="137"/>
      <c r="N783" s="137"/>
      <c r="O783" s="137"/>
      <c r="P783" s="137"/>
      <c r="Q783" s="137"/>
      <c r="R783" s="137"/>
      <c r="S783" s="137"/>
      <c r="T783" s="137"/>
    </row>
    <row r="784" s="92" customFormat="1" ht="16.5" customHeight="1" spans="1:2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  <c r="K784" s="137"/>
      <c r="L784" s="137"/>
      <c r="M784" s="137"/>
      <c r="N784" s="137"/>
      <c r="O784" s="137"/>
      <c r="P784" s="137"/>
      <c r="Q784" s="137"/>
      <c r="R784" s="137"/>
      <c r="S784" s="137"/>
      <c r="T784" s="137"/>
    </row>
    <row r="785" s="92" customFormat="1" ht="16.5" customHeight="1" spans="1:2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  <c r="K785" s="137"/>
      <c r="L785" s="137"/>
      <c r="M785" s="137"/>
      <c r="N785" s="137"/>
      <c r="O785" s="137"/>
      <c r="P785" s="137"/>
      <c r="Q785" s="137"/>
      <c r="R785" s="137"/>
      <c r="S785" s="137"/>
      <c r="T785" s="137"/>
    </row>
    <row r="786" s="92" customFormat="1" ht="16.5" customHeight="1" spans="1:2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  <c r="K786" s="137"/>
      <c r="L786" s="137"/>
      <c r="M786" s="137"/>
      <c r="N786" s="137"/>
      <c r="O786" s="137"/>
      <c r="P786" s="137"/>
      <c r="Q786" s="137"/>
      <c r="R786" s="137"/>
      <c r="S786" s="137"/>
      <c r="T786" s="137"/>
    </row>
    <row r="787" s="92" customFormat="1" ht="16.5" customHeight="1" spans="1:2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  <c r="K787" s="137"/>
      <c r="L787" s="137"/>
      <c r="M787" s="137"/>
      <c r="N787" s="137"/>
      <c r="O787" s="137"/>
      <c r="P787" s="137"/>
      <c r="Q787" s="137"/>
      <c r="R787" s="137"/>
      <c r="S787" s="137"/>
      <c r="T787" s="137"/>
    </row>
    <row r="788" s="92" customFormat="1" ht="16.5" customHeight="1" spans="1:2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  <c r="K788" s="137"/>
      <c r="L788" s="137"/>
      <c r="M788" s="137"/>
      <c r="N788" s="137"/>
      <c r="O788" s="137"/>
      <c r="P788" s="137"/>
      <c r="Q788" s="137"/>
      <c r="R788" s="137"/>
      <c r="S788" s="137"/>
      <c r="T788" s="137"/>
    </row>
    <row r="789" s="92" customFormat="1" ht="16.5" customHeight="1" spans="1:2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  <c r="K789" s="137"/>
      <c r="L789" s="137"/>
      <c r="M789" s="137"/>
      <c r="N789" s="137"/>
      <c r="O789" s="137"/>
      <c r="P789" s="137"/>
      <c r="Q789" s="137"/>
      <c r="R789" s="137"/>
      <c r="S789" s="137"/>
      <c r="T789" s="137"/>
    </row>
    <row r="790" s="92" customFormat="1" ht="16.5" customHeight="1" spans="1:2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  <c r="K790" s="137"/>
      <c r="L790" s="137"/>
      <c r="M790" s="137"/>
      <c r="N790" s="137"/>
      <c r="O790" s="137"/>
      <c r="P790" s="137"/>
      <c r="Q790" s="137"/>
      <c r="R790" s="137"/>
      <c r="S790" s="137"/>
      <c r="T790" s="137"/>
    </row>
    <row r="791" s="92" customFormat="1" ht="16.5" customHeight="1" spans="1:2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  <c r="K791" s="137"/>
      <c r="L791" s="137"/>
      <c r="M791" s="137"/>
      <c r="N791" s="137"/>
      <c r="O791" s="137"/>
      <c r="P791" s="137"/>
      <c r="Q791" s="137"/>
      <c r="R791" s="137"/>
      <c r="S791" s="137"/>
      <c r="T791" s="137"/>
    </row>
    <row r="792" s="92" customFormat="1" ht="16.5" customHeight="1" spans="1:2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  <c r="K792" s="137"/>
      <c r="L792" s="137"/>
      <c r="M792" s="137"/>
      <c r="N792" s="137"/>
      <c r="O792" s="137"/>
      <c r="P792" s="137"/>
      <c r="Q792" s="137"/>
      <c r="R792" s="137"/>
      <c r="S792" s="137"/>
      <c r="T792" s="137"/>
    </row>
    <row r="793" s="92" customFormat="1" ht="16.5" customHeight="1" spans="1:2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  <c r="K793" s="137"/>
      <c r="L793" s="137"/>
      <c r="M793" s="137"/>
      <c r="N793" s="137"/>
      <c r="O793" s="137"/>
      <c r="P793" s="137"/>
      <c r="Q793" s="137"/>
      <c r="R793" s="137"/>
      <c r="S793" s="137"/>
      <c r="T793" s="137"/>
    </row>
    <row r="794" s="92" customFormat="1" ht="16.5" customHeight="1" spans="1:2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  <c r="K794" s="137"/>
      <c r="L794" s="137"/>
      <c r="M794" s="137"/>
      <c r="N794" s="137"/>
      <c r="O794" s="137"/>
      <c r="P794" s="137"/>
      <c r="Q794" s="137"/>
      <c r="R794" s="137"/>
      <c r="S794" s="137"/>
      <c r="T794" s="137"/>
    </row>
    <row r="795" s="92" customFormat="1" ht="16.5" customHeight="1" spans="1:2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  <c r="K795" s="137"/>
      <c r="L795" s="137"/>
      <c r="M795" s="137"/>
      <c r="N795" s="137"/>
      <c r="O795" s="137"/>
      <c r="P795" s="137"/>
      <c r="Q795" s="137"/>
      <c r="R795" s="137"/>
      <c r="S795" s="137"/>
      <c r="T795" s="137"/>
    </row>
    <row r="796" s="92" customFormat="1" ht="16.5" customHeight="1" spans="1:2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  <c r="K796" s="137"/>
      <c r="L796" s="137"/>
      <c r="M796" s="137"/>
      <c r="N796" s="137"/>
      <c r="O796" s="137"/>
      <c r="P796" s="137"/>
      <c r="Q796" s="137"/>
      <c r="R796" s="137"/>
      <c r="S796" s="137"/>
      <c r="T796" s="137"/>
    </row>
    <row r="797" s="92" customFormat="1" ht="16.5" customHeight="1" spans="1:2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  <c r="K797" s="137"/>
      <c r="L797" s="137"/>
      <c r="M797" s="137"/>
      <c r="N797" s="137"/>
      <c r="O797" s="137"/>
      <c r="P797" s="137"/>
      <c r="Q797" s="137"/>
      <c r="R797" s="137"/>
      <c r="S797" s="137"/>
      <c r="T797" s="137"/>
    </row>
    <row r="798" s="92" customFormat="1" ht="16.5" customHeight="1" spans="1:2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  <c r="K798" s="137"/>
      <c r="L798" s="137"/>
      <c r="M798" s="137"/>
      <c r="N798" s="137"/>
      <c r="O798" s="137"/>
      <c r="P798" s="137"/>
      <c r="Q798" s="137"/>
      <c r="R798" s="137"/>
      <c r="S798" s="137"/>
      <c r="T798" s="137"/>
    </row>
    <row r="799" s="92" customFormat="1" ht="16.5" customHeight="1" spans="1:2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  <c r="K799" s="137"/>
      <c r="L799" s="137"/>
      <c r="M799" s="137"/>
      <c r="N799" s="137"/>
      <c r="O799" s="137"/>
      <c r="P799" s="137"/>
      <c r="Q799" s="137"/>
      <c r="R799" s="137"/>
      <c r="S799" s="137"/>
      <c r="T799" s="137"/>
    </row>
    <row r="800" s="92" customFormat="1" ht="16.5" customHeight="1" spans="1:2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  <c r="K800" s="137"/>
      <c r="L800" s="137"/>
      <c r="M800" s="137"/>
      <c r="N800" s="137"/>
      <c r="O800" s="137"/>
      <c r="P800" s="137"/>
      <c r="Q800" s="137"/>
      <c r="R800" s="137"/>
      <c r="S800" s="137"/>
      <c r="T800" s="137"/>
    </row>
    <row r="801" s="92" customFormat="1" ht="16.5" customHeight="1" spans="1:20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  <c r="K801" s="137"/>
      <c r="L801" s="137"/>
      <c r="M801" s="137"/>
      <c r="N801" s="137"/>
      <c r="O801" s="137"/>
      <c r="P801" s="137"/>
      <c r="Q801" s="137"/>
      <c r="R801" s="137"/>
      <c r="S801" s="137"/>
      <c r="T801" s="137"/>
    </row>
    <row r="802" s="92" customFormat="1" ht="16.5" customHeight="1" spans="1:20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  <c r="K802" s="137"/>
      <c r="L802" s="137"/>
      <c r="M802" s="137"/>
      <c r="N802" s="137"/>
      <c r="O802" s="137"/>
      <c r="P802" s="137"/>
      <c r="Q802" s="137"/>
      <c r="R802" s="137"/>
      <c r="S802" s="137"/>
      <c r="T802" s="137"/>
    </row>
    <row r="803" s="92" customFormat="1" ht="16.5" customHeight="1" spans="1:20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  <c r="K803" s="137"/>
      <c r="L803" s="137"/>
      <c r="M803" s="137"/>
      <c r="N803" s="137"/>
      <c r="O803" s="137"/>
      <c r="P803" s="137"/>
      <c r="Q803" s="137"/>
      <c r="R803" s="137"/>
      <c r="S803" s="137"/>
      <c r="T803" s="137"/>
    </row>
    <row r="804" s="92" customFormat="1" ht="16.5" customHeight="1" spans="1:20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  <c r="K804" s="137"/>
      <c r="L804" s="137"/>
      <c r="M804" s="137"/>
      <c r="N804" s="137"/>
      <c r="O804" s="137"/>
      <c r="P804" s="137"/>
      <c r="Q804" s="137"/>
      <c r="R804" s="137"/>
      <c r="S804" s="137"/>
      <c r="T804" s="137"/>
    </row>
    <row r="805" s="92" customFormat="1" ht="16.5" customHeight="1" spans="1:20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  <c r="K805" s="137"/>
      <c r="L805" s="137"/>
      <c r="M805" s="137"/>
      <c r="N805" s="137"/>
      <c r="O805" s="137"/>
      <c r="P805" s="137"/>
      <c r="Q805" s="137"/>
      <c r="R805" s="137"/>
      <c r="S805" s="137"/>
      <c r="T805" s="137"/>
    </row>
    <row r="806" s="92" customFormat="1" ht="16.5" customHeight="1" spans="1:20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  <c r="K806" s="137"/>
      <c r="L806" s="137"/>
      <c r="M806" s="137"/>
      <c r="N806" s="137"/>
      <c r="O806" s="137"/>
      <c r="P806" s="137"/>
      <c r="Q806" s="137"/>
      <c r="R806" s="137"/>
      <c r="S806" s="137"/>
      <c r="T806" s="137"/>
    </row>
    <row r="807" s="92" customFormat="1" ht="16.5" customHeight="1" spans="1:20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  <c r="K807" s="137"/>
      <c r="L807" s="137"/>
      <c r="M807" s="137"/>
      <c r="N807" s="137"/>
      <c r="O807" s="137"/>
      <c r="P807" s="137"/>
      <c r="Q807" s="137"/>
      <c r="R807" s="137"/>
      <c r="S807" s="137"/>
      <c r="T807" s="137"/>
    </row>
    <row r="808" s="92" customFormat="1" ht="16.5" customHeight="1" spans="1:20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  <c r="K808" s="137"/>
      <c r="L808" s="137"/>
      <c r="M808" s="137"/>
      <c r="N808" s="137"/>
      <c r="O808" s="137"/>
      <c r="P808" s="137"/>
      <c r="Q808" s="137"/>
      <c r="R808" s="137"/>
      <c r="S808" s="137"/>
      <c r="T808" s="137"/>
    </row>
    <row r="809" s="92" customFormat="1" ht="16.5" customHeight="1" spans="1:20">
      <c r="A809" s="137"/>
      <c r="B809" s="137"/>
      <c r="C809" s="137"/>
      <c r="D809" s="137"/>
      <c r="E809" s="137"/>
      <c r="F809" s="137"/>
      <c r="G809" s="137"/>
      <c r="H809" s="137"/>
      <c r="I809" s="137"/>
      <c r="J809" s="137"/>
      <c r="K809" s="137"/>
      <c r="L809" s="137"/>
      <c r="M809" s="137"/>
      <c r="N809" s="137"/>
      <c r="O809" s="137"/>
      <c r="P809" s="137"/>
      <c r="Q809" s="137"/>
      <c r="R809" s="137"/>
      <c r="S809" s="137"/>
      <c r="T809" s="137"/>
    </row>
    <row r="810" s="92" customFormat="1" ht="16.5" customHeight="1" spans="1:20">
      <c r="A810" s="137"/>
      <c r="B810" s="137"/>
      <c r="C810" s="137"/>
      <c r="D810" s="137"/>
      <c r="E810" s="137"/>
      <c r="F810" s="137"/>
      <c r="G810" s="137"/>
      <c r="H810" s="137"/>
      <c r="I810" s="137"/>
      <c r="J810" s="137"/>
      <c r="K810" s="137"/>
      <c r="L810" s="137"/>
      <c r="M810" s="137"/>
      <c r="N810" s="137"/>
      <c r="O810" s="137"/>
      <c r="P810" s="137"/>
      <c r="Q810" s="137"/>
      <c r="R810" s="137"/>
      <c r="S810" s="137"/>
      <c r="T810" s="137"/>
    </row>
    <row r="811" s="92" customFormat="1" ht="16.5" customHeight="1" spans="1:20">
      <c r="A811" s="137"/>
      <c r="B811" s="137"/>
      <c r="C811" s="137"/>
      <c r="D811" s="137"/>
      <c r="E811" s="137"/>
      <c r="F811" s="137"/>
      <c r="G811" s="137"/>
      <c r="H811" s="137"/>
      <c r="I811" s="137"/>
      <c r="J811" s="137"/>
      <c r="K811" s="137"/>
      <c r="L811" s="137"/>
      <c r="M811" s="137"/>
      <c r="N811" s="137"/>
      <c r="O811" s="137"/>
      <c r="P811" s="137"/>
      <c r="Q811" s="137"/>
      <c r="R811" s="137"/>
      <c r="S811" s="137"/>
      <c r="T811" s="137"/>
    </row>
    <row r="812" s="92" customFormat="1" ht="16.5" customHeight="1" spans="1:20">
      <c r="A812" s="137"/>
      <c r="B812" s="137"/>
      <c r="C812" s="137"/>
      <c r="D812" s="137"/>
      <c r="E812" s="137"/>
      <c r="F812" s="137"/>
      <c r="G812" s="137"/>
      <c r="H812" s="137"/>
      <c r="I812" s="137"/>
      <c r="J812" s="137"/>
      <c r="K812" s="137"/>
      <c r="L812" s="137"/>
      <c r="M812" s="137"/>
      <c r="N812" s="137"/>
      <c r="O812" s="137"/>
      <c r="P812" s="137"/>
      <c r="Q812" s="137"/>
      <c r="R812" s="137"/>
      <c r="S812" s="137"/>
      <c r="T812" s="137"/>
    </row>
    <row r="813" s="92" customFormat="1" ht="16.5" customHeight="1" spans="1:20">
      <c r="A813" s="137"/>
      <c r="B813" s="137"/>
      <c r="C813" s="137"/>
      <c r="D813" s="137"/>
      <c r="E813" s="137"/>
      <c r="F813" s="137"/>
      <c r="G813" s="137"/>
      <c r="H813" s="137"/>
      <c r="I813" s="137"/>
      <c r="J813" s="137"/>
      <c r="K813" s="137"/>
      <c r="L813" s="137"/>
      <c r="M813" s="137"/>
      <c r="N813" s="137"/>
      <c r="O813" s="137"/>
      <c r="P813" s="137"/>
      <c r="Q813" s="137"/>
      <c r="R813" s="137"/>
      <c r="S813" s="137"/>
      <c r="T813" s="137"/>
    </row>
    <row r="814" s="92" customFormat="1" ht="16.5" customHeight="1" spans="1:20">
      <c r="A814" s="137"/>
      <c r="B814" s="137"/>
      <c r="C814" s="137"/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</row>
    <row r="815" s="92" customFormat="1" ht="16.5" customHeight="1" spans="1:20">
      <c r="A815" s="137"/>
      <c r="B815" s="137"/>
      <c r="C815" s="137"/>
      <c r="D815" s="137"/>
      <c r="E815" s="137"/>
      <c r="F815" s="137"/>
      <c r="G815" s="137"/>
      <c r="H815" s="137"/>
      <c r="I815" s="137"/>
      <c r="J815" s="137"/>
      <c r="K815" s="137"/>
      <c r="L815" s="137"/>
      <c r="M815" s="137"/>
      <c r="N815" s="137"/>
      <c r="O815" s="137"/>
      <c r="P815" s="137"/>
      <c r="Q815" s="137"/>
      <c r="R815" s="137"/>
      <c r="S815" s="137"/>
      <c r="T815" s="137"/>
    </row>
    <row r="816" s="92" customFormat="1" ht="16.5" customHeight="1" spans="1:20">
      <c r="A816" s="137"/>
      <c r="B816" s="137"/>
      <c r="C816" s="137"/>
      <c r="D816" s="137"/>
      <c r="E816" s="137"/>
      <c r="F816" s="137"/>
      <c r="G816" s="137"/>
      <c r="H816" s="137"/>
      <c r="I816" s="137"/>
      <c r="J816" s="137"/>
      <c r="K816" s="137"/>
      <c r="L816" s="137"/>
      <c r="M816" s="137"/>
      <c r="N816" s="137"/>
      <c r="O816" s="137"/>
      <c r="P816" s="137"/>
      <c r="Q816" s="137"/>
      <c r="R816" s="137"/>
      <c r="S816" s="137"/>
      <c r="T816" s="137"/>
    </row>
    <row r="817" s="92" customFormat="1" ht="16.5" customHeight="1" spans="1:20">
      <c r="A817" s="137"/>
      <c r="B817" s="137"/>
      <c r="C817" s="137"/>
      <c r="D817" s="137"/>
      <c r="E817" s="137"/>
      <c r="F817" s="137"/>
      <c r="G817" s="137"/>
      <c r="H817" s="137"/>
      <c r="I817" s="137"/>
      <c r="J817" s="137"/>
      <c r="K817" s="137"/>
      <c r="L817" s="137"/>
      <c r="M817" s="137"/>
      <c r="N817" s="137"/>
      <c r="O817" s="137"/>
      <c r="P817" s="137"/>
      <c r="Q817" s="137"/>
      <c r="R817" s="137"/>
      <c r="S817" s="137"/>
      <c r="T817" s="137"/>
    </row>
    <row r="818" s="92" customFormat="1" ht="16.5" customHeight="1" spans="1:20">
      <c r="A818" s="137"/>
      <c r="B818" s="137"/>
      <c r="C818" s="137"/>
      <c r="D818" s="137"/>
      <c r="E818" s="137"/>
      <c r="F818" s="137"/>
      <c r="G818" s="137"/>
      <c r="H818" s="137"/>
      <c r="I818" s="137"/>
      <c r="J818" s="137"/>
      <c r="K818" s="137"/>
      <c r="L818" s="137"/>
      <c r="M818" s="137"/>
      <c r="N818" s="137"/>
      <c r="O818" s="137"/>
      <c r="P818" s="137"/>
      <c r="Q818" s="137"/>
      <c r="R818" s="137"/>
      <c r="S818" s="137"/>
      <c r="T818" s="137"/>
    </row>
    <row r="819" s="92" customFormat="1" ht="16.5" customHeight="1" spans="1:20">
      <c r="A819" s="137"/>
      <c r="B819" s="137"/>
      <c r="C819" s="137"/>
      <c r="D819" s="137"/>
      <c r="E819" s="137"/>
      <c r="F819" s="137"/>
      <c r="G819" s="137"/>
      <c r="H819" s="137"/>
      <c r="I819" s="137"/>
      <c r="J819" s="137"/>
      <c r="K819" s="137"/>
      <c r="L819" s="137"/>
      <c r="M819" s="137"/>
      <c r="N819" s="137"/>
      <c r="O819" s="137"/>
      <c r="P819" s="137"/>
      <c r="Q819" s="137"/>
      <c r="R819" s="137"/>
      <c r="S819" s="137"/>
      <c r="T819" s="137"/>
    </row>
    <row r="820" s="92" customFormat="1" ht="16.5" customHeight="1" spans="1:20">
      <c r="A820" s="137"/>
      <c r="B820" s="137"/>
      <c r="C820" s="137"/>
      <c r="D820" s="137"/>
      <c r="E820" s="137"/>
      <c r="F820" s="137"/>
      <c r="G820" s="137"/>
      <c r="H820" s="137"/>
      <c r="I820" s="137"/>
      <c r="J820" s="137"/>
      <c r="K820" s="137"/>
      <c r="L820" s="137"/>
      <c r="M820" s="137"/>
      <c r="N820" s="137"/>
      <c r="O820" s="137"/>
      <c r="P820" s="137"/>
      <c r="Q820" s="137"/>
      <c r="R820" s="137"/>
      <c r="S820" s="137"/>
      <c r="T820" s="137"/>
    </row>
    <row r="821" s="92" customFormat="1" ht="16.5" customHeight="1" spans="1:20">
      <c r="A821" s="137"/>
      <c r="B821" s="137"/>
      <c r="C821" s="137"/>
      <c r="D821" s="137"/>
      <c r="E821" s="137"/>
      <c r="F821" s="137"/>
      <c r="G821" s="137"/>
      <c r="H821" s="137"/>
      <c r="I821" s="137"/>
      <c r="J821" s="137"/>
      <c r="K821" s="137"/>
      <c r="L821" s="137"/>
      <c r="M821" s="137"/>
      <c r="N821" s="137"/>
      <c r="O821" s="137"/>
      <c r="P821" s="137"/>
      <c r="Q821" s="137"/>
      <c r="R821" s="137"/>
      <c r="S821" s="137"/>
      <c r="T821" s="137"/>
    </row>
    <row r="822" s="92" customFormat="1" ht="16.5" customHeight="1" spans="1:20">
      <c r="A822" s="137"/>
      <c r="B822" s="137"/>
      <c r="C822" s="137"/>
      <c r="D822" s="137"/>
      <c r="E822" s="137"/>
      <c r="F822" s="137"/>
      <c r="G822" s="137"/>
      <c r="H822" s="137"/>
      <c r="I822" s="137"/>
      <c r="J822" s="137"/>
      <c r="K822" s="137"/>
      <c r="L822" s="137"/>
      <c r="M822" s="137"/>
      <c r="N822" s="137"/>
      <c r="O822" s="137"/>
      <c r="P822" s="137"/>
      <c r="Q822" s="137"/>
      <c r="R822" s="137"/>
      <c r="S822" s="137"/>
      <c r="T822" s="137"/>
    </row>
    <row r="823" s="92" customFormat="1" ht="16.5" customHeight="1" spans="1:20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  <c r="K823" s="137"/>
      <c r="L823" s="137"/>
      <c r="M823" s="137"/>
      <c r="N823" s="137"/>
      <c r="O823" s="137"/>
      <c r="P823" s="137"/>
      <c r="Q823" s="137"/>
      <c r="R823" s="137"/>
      <c r="S823" s="137"/>
      <c r="T823" s="137"/>
    </row>
    <row r="824" s="92" customFormat="1" ht="16.5" customHeight="1" spans="1:20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  <c r="K824" s="137"/>
      <c r="L824" s="137"/>
      <c r="M824" s="137"/>
      <c r="N824" s="137"/>
      <c r="O824" s="137"/>
      <c r="P824" s="137"/>
      <c r="Q824" s="137"/>
      <c r="R824" s="137"/>
      <c r="S824" s="137"/>
      <c r="T824" s="137"/>
    </row>
    <row r="825" s="92" customFormat="1" ht="16.5" customHeight="1" spans="1:20">
      <c r="A825" s="137"/>
      <c r="B825" s="137"/>
      <c r="C825" s="137"/>
      <c r="D825" s="137"/>
      <c r="E825" s="137"/>
      <c r="F825" s="137"/>
      <c r="G825" s="137"/>
      <c r="H825" s="137"/>
      <c r="I825" s="137"/>
      <c r="J825" s="137"/>
      <c r="K825" s="137"/>
      <c r="L825" s="137"/>
      <c r="M825" s="137"/>
      <c r="N825" s="137"/>
      <c r="O825" s="137"/>
      <c r="P825" s="137"/>
      <c r="Q825" s="137"/>
      <c r="R825" s="137"/>
      <c r="S825" s="137"/>
      <c r="T825" s="137"/>
    </row>
    <row r="826" s="92" customFormat="1" ht="16.5" customHeight="1" spans="1:20">
      <c r="A826" s="137"/>
      <c r="B826" s="137"/>
      <c r="C826" s="137"/>
      <c r="D826" s="137"/>
      <c r="E826" s="137"/>
      <c r="F826" s="137"/>
      <c r="G826" s="137"/>
      <c r="H826" s="137"/>
      <c r="I826" s="137"/>
      <c r="J826" s="137"/>
      <c r="K826" s="137"/>
      <c r="L826" s="137"/>
      <c r="M826" s="137"/>
      <c r="N826" s="137"/>
      <c r="O826" s="137"/>
      <c r="P826" s="137"/>
      <c r="Q826" s="137"/>
      <c r="R826" s="137"/>
      <c r="S826" s="137"/>
      <c r="T826" s="137"/>
    </row>
    <row r="827" s="92" customFormat="1" ht="16.5" customHeight="1" spans="1:20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  <c r="K827" s="137"/>
      <c r="L827" s="137"/>
      <c r="M827" s="137"/>
      <c r="N827" s="137"/>
      <c r="O827" s="137"/>
      <c r="P827" s="137"/>
      <c r="Q827" s="137"/>
      <c r="R827" s="137"/>
      <c r="S827" s="137"/>
      <c r="T827" s="137"/>
    </row>
    <row r="828" s="92" customFormat="1" ht="16.5" customHeight="1" spans="1:20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  <c r="K828" s="137"/>
      <c r="L828" s="137"/>
      <c r="M828" s="137"/>
      <c r="N828" s="137"/>
      <c r="O828" s="137"/>
      <c r="P828" s="137"/>
      <c r="Q828" s="137"/>
      <c r="R828" s="137"/>
      <c r="S828" s="137"/>
      <c r="T828" s="137"/>
    </row>
    <row r="829" s="92" customFormat="1" ht="16.5" customHeight="1" spans="1:20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  <c r="K829" s="137"/>
      <c r="L829" s="137"/>
      <c r="M829" s="137"/>
      <c r="N829" s="137"/>
      <c r="O829" s="137"/>
      <c r="P829" s="137"/>
      <c r="Q829" s="137"/>
      <c r="R829" s="137"/>
      <c r="S829" s="137"/>
      <c r="T829" s="137"/>
    </row>
    <row r="830" s="92" customFormat="1" ht="16.5" customHeight="1" spans="1:20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  <c r="K830" s="137"/>
      <c r="L830" s="137"/>
      <c r="M830" s="137"/>
      <c r="N830" s="137"/>
      <c r="O830" s="137"/>
      <c r="P830" s="137"/>
      <c r="Q830" s="137"/>
      <c r="R830" s="137"/>
      <c r="S830" s="137"/>
      <c r="T830" s="137"/>
    </row>
    <row r="831" s="92" customFormat="1" ht="16.5" customHeight="1" spans="1:20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  <c r="K831" s="137"/>
      <c r="L831" s="137"/>
      <c r="M831" s="137"/>
      <c r="N831" s="137"/>
      <c r="O831" s="137"/>
      <c r="P831" s="137"/>
      <c r="Q831" s="137"/>
      <c r="R831" s="137"/>
      <c r="S831" s="137"/>
      <c r="T831" s="137"/>
    </row>
    <row r="832" s="92" customFormat="1" ht="16.5" customHeight="1" spans="1:20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  <c r="K832" s="137"/>
      <c r="L832" s="137"/>
      <c r="M832" s="137"/>
      <c r="N832" s="137"/>
      <c r="O832" s="137"/>
      <c r="P832" s="137"/>
      <c r="Q832" s="137"/>
      <c r="R832" s="137"/>
      <c r="S832" s="137"/>
      <c r="T832" s="137"/>
    </row>
    <row r="833" s="92" customFormat="1" ht="16.5" customHeight="1" spans="1:20">
      <c r="A833" s="137"/>
      <c r="B833" s="137"/>
      <c r="C833" s="137"/>
      <c r="D833" s="137"/>
      <c r="E833" s="137"/>
      <c r="F833" s="137"/>
      <c r="G833" s="137"/>
      <c r="H833" s="137"/>
      <c r="I833" s="137"/>
      <c r="J833" s="137"/>
      <c r="K833" s="137"/>
      <c r="L833" s="137"/>
      <c r="M833" s="137"/>
      <c r="N833" s="137"/>
      <c r="O833" s="137"/>
      <c r="P833" s="137"/>
      <c r="Q833" s="137"/>
      <c r="R833" s="137"/>
      <c r="S833" s="137"/>
      <c r="T833" s="137"/>
    </row>
    <row r="834" s="92" customFormat="1" ht="16.5" customHeight="1" spans="1:20">
      <c r="A834" s="137"/>
      <c r="B834" s="137"/>
      <c r="C834" s="137"/>
      <c r="D834" s="137"/>
      <c r="E834" s="137"/>
      <c r="F834" s="137"/>
      <c r="G834" s="137"/>
      <c r="H834" s="137"/>
      <c r="I834" s="137"/>
      <c r="J834" s="137"/>
      <c r="K834" s="137"/>
      <c r="L834" s="137"/>
      <c r="M834" s="137"/>
      <c r="N834" s="137"/>
      <c r="O834" s="137"/>
      <c r="P834" s="137"/>
      <c r="Q834" s="137"/>
      <c r="R834" s="137"/>
      <c r="S834" s="137"/>
      <c r="T834" s="137"/>
    </row>
    <row r="835" s="92" customFormat="1" ht="16.5" customHeight="1" spans="1:20">
      <c r="A835" s="137"/>
      <c r="B835" s="137"/>
      <c r="C835" s="137"/>
      <c r="D835" s="137"/>
      <c r="E835" s="137"/>
      <c r="F835" s="137"/>
      <c r="G835" s="137"/>
      <c r="H835" s="137"/>
      <c r="I835" s="137"/>
      <c r="J835" s="137"/>
      <c r="K835" s="137"/>
      <c r="L835" s="137"/>
      <c r="M835" s="137"/>
      <c r="N835" s="137"/>
      <c r="O835" s="137"/>
      <c r="P835" s="137"/>
      <c r="Q835" s="137"/>
      <c r="R835" s="137"/>
      <c r="S835" s="137"/>
      <c r="T835" s="137"/>
    </row>
    <row r="836" s="92" customFormat="1" ht="16.5" customHeight="1" spans="1:20">
      <c r="A836" s="137"/>
      <c r="B836" s="137"/>
      <c r="C836" s="137"/>
      <c r="D836" s="137"/>
      <c r="E836" s="137"/>
      <c r="F836" s="137"/>
      <c r="G836" s="137"/>
      <c r="H836" s="137"/>
      <c r="I836" s="137"/>
      <c r="J836" s="137"/>
      <c r="K836" s="137"/>
      <c r="L836" s="137"/>
      <c r="M836" s="137"/>
      <c r="N836" s="137"/>
      <c r="O836" s="137"/>
      <c r="P836" s="137"/>
      <c r="Q836" s="137"/>
      <c r="R836" s="137"/>
      <c r="S836" s="137"/>
      <c r="T836" s="137"/>
    </row>
    <row r="837" s="92" customFormat="1" ht="16.5" customHeight="1" spans="1:20">
      <c r="A837" s="137"/>
      <c r="B837" s="137"/>
      <c r="C837" s="137"/>
      <c r="D837" s="137"/>
      <c r="E837" s="137"/>
      <c r="F837" s="137"/>
      <c r="G837" s="137"/>
      <c r="H837" s="137"/>
      <c r="I837" s="137"/>
      <c r="J837" s="137"/>
      <c r="K837" s="137"/>
      <c r="L837" s="137"/>
      <c r="M837" s="137"/>
      <c r="N837" s="137"/>
      <c r="O837" s="137"/>
      <c r="P837" s="137"/>
      <c r="Q837" s="137"/>
      <c r="R837" s="137"/>
      <c r="S837" s="137"/>
      <c r="T837" s="137"/>
    </row>
    <row r="838" s="92" customFormat="1" ht="16.5" customHeight="1" spans="1:20">
      <c r="A838" s="137"/>
      <c r="B838" s="137"/>
      <c r="C838" s="137"/>
      <c r="D838" s="137"/>
      <c r="E838" s="137"/>
      <c r="F838" s="137"/>
      <c r="G838" s="137"/>
      <c r="H838" s="137"/>
      <c r="I838" s="137"/>
      <c r="J838" s="137"/>
      <c r="K838" s="137"/>
      <c r="L838" s="137"/>
      <c r="M838" s="137"/>
      <c r="N838" s="137"/>
      <c r="O838" s="137"/>
      <c r="P838" s="137"/>
      <c r="Q838" s="137"/>
      <c r="R838" s="137"/>
      <c r="S838" s="137"/>
      <c r="T838" s="137"/>
    </row>
    <row r="839" s="92" customFormat="1" ht="16.5" customHeight="1" spans="1:20">
      <c r="A839" s="137"/>
      <c r="B839" s="137"/>
      <c r="C839" s="137"/>
      <c r="D839" s="137"/>
      <c r="E839" s="137"/>
      <c r="F839" s="137"/>
      <c r="G839" s="137"/>
      <c r="H839" s="137"/>
      <c r="I839" s="137"/>
      <c r="J839" s="137"/>
      <c r="K839" s="137"/>
      <c r="L839" s="137"/>
      <c r="M839" s="137"/>
      <c r="N839" s="137"/>
      <c r="O839" s="137"/>
      <c r="P839" s="137"/>
      <c r="Q839" s="137"/>
      <c r="R839" s="137"/>
      <c r="S839" s="137"/>
      <c r="T839" s="137"/>
    </row>
    <row r="840" s="92" customFormat="1" ht="16.5" customHeight="1" spans="1:20">
      <c r="A840" s="137"/>
      <c r="B840" s="137"/>
      <c r="C840" s="137"/>
      <c r="D840" s="137"/>
      <c r="E840" s="137"/>
      <c r="F840" s="137"/>
      <c r="G840" s="137"/>
      <c r="H840" s="137"/>
      <c r="I840" s="137"/>
      <c r="J840" s="137"/>
      <c r="K840" s="137"/>
      <c r="L840" s="137"/>
      <c r="M840" s="137"/>
      <c r="N840" s="137"/>
      <c r="O840" s="137"/>
      <c r="P840" s="137"/>
      <c r="Q840" s="137"/>
      <c r="R840" s="137"/>
      <c r="S840" s="137"/>
      <c r="T840" s="137"/>
    </row>
    <row r="841" s="92" customFormat="1" ht="16.5" customHeight="1" spans="1:20">
      <c r="A841" s="137"/>
      <c r="B841" s="137"/>
      <c r="C841" s="137"/>
      <c r="D841" s="137"/>
      <c r="E841" s="137"/>
      <c r="F841" s="137"/>
      <c r="G841" s="137"/>
      <c r="H841" s="137"/>
      <c r="I841" s="137"/>
      <c r="J841" s="137"/>
      <c r="K841" s="137"/>
      <c r="L841" s="137"/>
      <c r="M841" s="137"/>
      <c r="N841" s="137"/>
      <c r="O841" s="137"/>
      <c r="P841" s="137"/>
      <c r="Q841" s="137"/>
      <c r="R841" s="137"/>
      <c r="S841" s="137"/>
      <c r="T841" s="137"/>
    </row>
    <row r="842" s="92" customFormat="1" ht="16.5" customHeight="1" spans="1:20">
      <c r="A842" s="137"/>
      <c r="B842" s="137"/>
      <c r="C842" s="137"/>
      <c r="D842" s="137"/>
      <c r="E842" s="137"/>
      <c r="F842" s="137"/>
      <c r="G842" s="137"/>
      <c r="H842" s="137"/>
      <c r="I842" s="137"/>
      <c r="J842" s="137"/>
      <c r="K842" s="137"/>
      <c r="L842" s="137"/>
      <c r="M842" s="137"/>
      <c r="N842" s="137"/>
      <c r="O842" s="137"/>
      <c r="P842" s="137"/>
      <c r="Q842" s="137"/>
      <c r="R842" s="137"/>
      <c r="S842" s="137"/>
      <c r="T842" s="137"/>
    </row>
    <row r="843" s="92" customFormat="1" ht="16.5" customHeight="1" spans="1:20">
      <c r="A843" s="137"/>
      <c r="B843" s="137"/>
      <c r="C843" s="137"/>
      <c r="D843" s="137"/>
      <c r="E843" s="137"/>
      <c r="F843" s="137"/>
      <c r="G843" s="137"/>
      <c r="H843" s="137"/>
      <c r="I843" s="137"/>
      <c r="J843" s="137"/>
      <c r="K843" s="137"/>
      <c r="L843" s="137"/>
      <c r="M843" s="137"/>
      <c r="N843" s="137"/>
      <c r="O843" s="137"/>
      <c r="P843" s="137"/>
      <c r="Q843" s="137"/>
      <c r="R843" s="137"/>
      <c r="S843" s="137"/>
      <c r="T843" s="137"/>
    </row>
    <row r="844" s="92" customFormat="1" ht="16.5" customHeight="1" spans="1:20">
      <c r="A844" s="137"/>
      <c r="B844" s="137"/>
      <c r="C844" s="137"/>
      <c r="D844" s="137"/>
      <c r="E844" s="137"/>
      <c r="F844" s="137"/>
      <c r="G844" s="137"/>
      <c r="H844" s="137"/>
      <c r="I844" s="137"/>
      <c r="J844" s="137"/>
      <c r="K844" s="137"/>
      <c r="L844" s="137"/>
      <c r="M844" s="137"/>
      <c r="N844" s="137"/>
      <c r="O844" s="137"/>
      <c r="P844" s="137"/>
      <c r="Q844" s="137"/>
      <c r="R844" s="137"/>
      <c r="S844" s="137"/>
      <c r="T844" s="137"/>
    </row>
    <row r="845" s="92" customFormat="1" ht="16.5" customHeight="1" spans="1:20">
      <c r="A845" s="137"/>
      <c r="B845" s="137"/>
      <c r="C845" s="137"/>
      <c r="D845" s="137"/>
      <c r="E845" s="137"/>
      <c r="F845" s="137"/>
      <c r="G845" s="137"/>
      <c r="H845" s="137"/>
      <c r="I845" s="137"/>
      <c r="J845" s="137"/>
      <c r="K845" s="137"/>
      <c r="L845" s="137"/>
      <c r="M845" s="137"/>
      <c r="N845" s="137"/>
      <c r="O845" s="137"/>
      <c r="P845" s="137"/>
      <c r="Q845" s="137"/>
      <c r="R845" s="137"/>
      <c r="S845" s="137"/>
      <c r="T845" s="137"/>
    </row>
    <row r="846" s="92" customFormat="1" ht="16.5" customHeight="1" spans="1:20">
      <c r="A846" s="137"/>
      <c r="B846" s="137"/>
      <c r="C846" s="137"/>
      <c r="D846" s="137"/>
      <c r="E846" s="137"/>
      <c r="F846" s="137"/>
      <c r="G846" s="137"/>
      <c r="H846" s="137"/>
      <c r="I846" s="137"/>
      <c r="J846" s="137"/>
      <c r="K846" s="137"/>
      <c r="L846" s="137"/>
      <c r="M846" s="137"/>
      <c r="N846" s="137"/>
      <c r="O846" s="137"/>
      <c r="P846" s="137"/>
      <c r="Q846" s="137"/>
      <c r="R846" s="137"/>
      <c r="S846" s="137"/>
      <c r="T846" s="137"/>
    </row>
    <row r="847" s="92" customFormat="1" ht="16.5" customHeight="1" spans="1:20">
      <c r="A847" s="137"/>
      <c r="B847" s="137"/>
      <c r="C847" s="137"/>
      <c r="D847" s="137"/>
      <c r="E847" s="137"/>
      <c r="F847" s="137"/>
      <c r="G847" s="137"/>
      <c r="H847" s="137"/>
      <c r="I847" s="137"/>
      <c r="J847" s="137"/>
      <c r="K847" s="137"/>
      <c r="L847" s="137"/>
      <c r="M847" s="137"/>
      <c r="N847" s="137"/>
      <c r="O847" s="137"/>
      <c r="P847" s="137"/>
      <c r="Q847" s="137"/>
      <c r="R847" s="137"/>
      <c r="S847" s="137"/>
      <c r="T847" s="137"/>
    </row>
    <row r="848" s="92" customFormat="1" ht="16.5" customHeight="1" spans="1:20">
      <c r="A848" s="137"/>
      <c r="B848" s="137"/>
      <c r="C848" s="137"/>
      <c r="D848" s="137"/>
      <c r="E848" s="137"/>
      <c r="F848" s="137"/>
      <c r="G848" s="137"/>
      <c r="H848" s="137"/>
      <c r="I848" s="137"/>
      <c r="J848" s="137"/>
      <c r="K848" s="137"/>
      <c r="L848" s="137"/>
      <c r="M848" s="137"/>
      <c r="N848" s="137"/>
      <c r="O848" s="137"/>
      <c r="P848" s="137"/>
      <c r="Q848" s="137"/>
      <c r="R848" s="137"/>
      <c r="S848" s="137"/>
      <c r="T848" s="137"/>
    </row>
    <row r="849" s="92" customFormat="1" ht="16.5" customHeight="1" spans="1:20">
      <c r="A849" s="137"/>
      <c r="B849" s="137"/>
      <c r="C849" s="137"/>
      <c r="D849" s="137"/>
      <c r="E849" s="137"/>
      <c r="F849" s="137"/>
      <c r="G849" s="137"/>
      <c r="H849" s="137"/>
      <c r="I849" s="137"/>
      <c r="J849" s="137"/>
      <c r="K849" s="137"/>
      <c r="L849" s="137"/>
      <c r="M849" s="137"/>
      <c r="N849" s="137"/>
      <c r="O849" s="137"/>
      <c r="P849" s="137"/>
      <c r="Q849" s="137"/>
      <c r="R849" s="137"/>
      <c r="S849" s="137"/>
      <c r="T849" s="137"/>
    </row>
    <row r="850" s="92" customFormat="1" ht="16.5" customHeight="1" spans="1:20">
      <c r="A850" s="137"/>
      <c r="B850" s="137"/>
      <c r="C850" s="137"/>
      <c r="D850" s="137"/>
      <c r="E850" s="137"/>
      <c r="F850" s="137"/>
      <c r="G850" s="137"/>
      <c r="H850" s="137"/>
      <c r="I850" s="137"/>
      <c r="J850" s="137"/>
      <c r="K850" s="137"/>
      <c r="L850" s="137"/>
      <c r="M850" s="137"/>
      <c r="N850" s="137"/>
      <c r="O850" s="137"/>
      <c r="P850" s="137"/>
      <c r="Q850" s="137"/>
      <c r="R850" s="137"/>
      <c r="S850" s="137"/>
      <c r="T850" s="137"/>
    </row>
    <row r="851" s="92" customFormat="1" ht="16.5" customHeight="1" spans="1:20">
      <c r="A851" s="137"/>
      <c r="B851" s="137"/>
      <c r="C851" s="137"/>
      <c r="D851" s="137"/>
      <c r="E851" s="137"/>
      <c r="F851" s="137"/>
      <c r="G851" s="137"/>
      <c r="H851" s="137"/>
      <c r="I851" s="137"/>
      <c r="J851" s="137"/>
      <c r="K851" s="137"/>
      <c r="L851" s="137"/>
      <c r="M851" s="137"/>
      <c r="N851" s="137"/>
      <c r="O851" s="137"/>
      <c r="P851" s="137"/>
      <c r="Q851" s="137"/>
      <c r="R851" s="137"/>
      <c r="S851" s="137"/>
      <c r="T851" s="137"/>
    </row>
    <row r="852" s="92" customFormat="1" ht="16.5" customHeight="1" spans="1:20">
      <c r="A852" s="137"/>
      <c r="B852" s="137"/>
      <c r="C852" s="137"/>
      <c r="D852" s="137"/>
      <c r="E852" s="137"/>
      <c r="F852" s="137"/>
      <c r="G852" s="137"/>
      <c r="H852" s="137"/>
      <c r="I852" s="137"/>
      <c r="J852" s="137"/>
      <c r="K852" s="137"/>
      <c r="L852" s="137"/>
      <c r="M852" s="137"/>
      <c r="N852" s="137"/>
      <c r="O852" s="137"/>
      <c r="P852" s="137"/>
      <c r="Q852" s="137"/>
      <c r="R852" s="137"/>
      <c r="S852" s="137"/>
      <c r="T852" s="137"/>
    </row>
    <row r="853" s="92" customFormat="1" ht="16.5" customHeight="1" spans="1:20">
      <c r="A853" s="137"/>
      <c r="B853" s="137"/>
      <c r="C853" s="137"/>
      <c r="D853" s="137"/>
      <c r="E853" s="137"/>
      <c r="F853" s="137"/>
      <c r="G853" s="137"/>
      <c r="H853" s="137"/>
      <c r="I853" s="137"/>
      <c r="J853" s="137"/>
      <c r="K853" s="137"/>
      <c r="L853" s="137"/>
      <c r="M853" s="137"/>
      <c r="N853" s="137"/>
      <c r="O853" s="137"/>
      <c r="P853" s="137"/>
      <c r="Q853" s="137"/>
      <c r="R853" s="137"/>
      <c r="S853" s="137"/>
      <c r="T853" s="137"/>
    </row>
    <row r="854" s="92" customFormat="1" ht="16.5" customHeight="1" spans="1:20">
      <c r="A854" s="137"/>
      <c r="B854" s="137"/>
      <c r="C854" s="137"/>
      <c r="D854" s="137"/>
      <c r="E854" s="137"/>
      <c r="F854" s="137"/>
      <c r="G854" s="137"/>
      <c r="H854" s="137"/>
      <c r="I854" s="137"/>
      <c r="J854" s="137"/>
      <c r="K854" s="137"/>
      <c r="L854" s="137"/>
      <c r="M854" s="137"/>
      <c r="N854" s="137"/>
      <c r="O854" s="137"/>
      <c r="P854" s="137"/>
      <c r="Q854" s="137"/>
      <c r="R854" s="137"/>
      <c r="S854" s="137"/>
      <c r="T854" s="137"/>
    </row>
    <row r="855" s="92" customFormat="1" ht="16.5" customHeight="1" spans="1:20">
      <c r="A855" s="137"/>
      <c r="B855" s="137"/>
      <c r="C855" s="137"/>
      <c r="D855" s="137"/>
      <c r="E855" s="137"/>
      <c r="F855" s="137"/>
      <c r="G855" s="137"/>
      <c r="H855" s="137"/>
      <c r="I855" s="137"/>
      <c r="J855" s="137"/>
      <c r="K855" s="137"/>
      <c r="L855" s="137"/>
      <c r="M855" s="137"/>
      <c r="N855" s="137"/>
      <c r="O855" s="137"/>
      <c r="P855" s="137"/>
      <c r="Q855" s="137"/>
      <c r="R855" s="137"/>
      <c r="S855" s="137"/>
      <c r="T855" s="137"/>
    </row>
    <row r="856" s="92" customFormat="1" ht="16.5" customHeight="1" spans="1:20">
      <c r="A856" s="137"/>
      <c r="B856" s="137"/>
      <c r="C856" s="137"/>
      <c r="D856" s="137"/>
      <c r="E856" s="137"/>
      <c r="F856" s="137"/>
      <c r="G856" s="137"/>
      <c r="H856" s="137"/>
      <c r="I856" s="137"/>
      <c r="J856" s="137"/>
      <c r="K856" s="137"/>
      <c r="L856" s="137"/>
      <c r="M856" s="137"/>
      <c r="N856" s="137"/>
      <c r="O856" s="137"/>
      <c r="P856" s="137"/>
      <c r="Q856" s="137"/>
      <c r="R856" s="137"/>
      <c r="S856" s="137"/>
      <c r="T856" s="137"/>
    </row>
    <row r="857" s="92" customFormat="1" ht="16.5" customHeight="1" spans="1:20">
      <c r="A857" s="137"/>
      <c r="B857" s="137"/>
      <c r="C857" s="137"/>
      <c r="D857" s="137"/>
      <c r="E857" s="137"/>
      <c r="F857" s="137"/>
      <c r="G857" s="137"/>
      <c r="H857" s="137"/>
      <c r="I857" s="137"/>
      <c r="J857" s="137"/>
      <c r="K857" s="137"/>
      <c r="L857" s="137"/>
      <c r="M857" s="137"/>
      <c r="N857" s="137"/>
      <c r="O857" s="137"/>
      <c r="P857" s="137"/>
      <c r="Q857" s="137"/>
      <c r="R857" s="137"/>
      <c r="S857" s="137"/>
      <c r="T857" s="137"/>
    </row>
    <row r="858" s="92" customFormat="1" ht="16.5" customHeight="1" spans="1:20">
      <c r="A858" s="137"/>
      <c r="B858" s="137"/>
      <c r="C858" s="137"/>
      <c r="D858" s="137"/>
      <c r="E858" s="137"/>
      <c r="F858" s="137"/>
      <c r="G858" s="137"/>
      <c r="H858" s="137"/>
      <c r="I858" s="137"/>
      <c r="J858" s="137"/>
      <c r="K858" s="137"/>
      <c r="L858" s="137"/>
      <c r="M858" s="137"/>
      <c r="N858" s="137"/>
      <c r="O858" s="137"/>
      <c r="P858" s="137"/>
      <c r="Q858" s="137"/>
      <c r="R858" s="137"/>
      <c r="S858" s="137"/>
      <c r="T858" s="137"/>
    </row>
    <row r="859" s="92" customFormat="1" ht="16.5" customHeight="1" spans="1:20">
      <c r="A859" s="137"/>
      <c r="B859" s="137"/>
      <c r="C859" s="137"/>
      <c r="D859" s="137"/>
      <c r="E859" s="137"/>
      <c r="F859" s="137"/>
      <c r="G859" s="137"/>
      <c r="H859" s="137"/>
      <c r="I859" s="137"/>
      <c r="J859" s="137"/>
      <c r="K859" s="137"/>
      <c r="L859" s="137"/>
      <c r="M859" s="137"/>
      <c r="N859" s="137"/>
      <c r="O859" s="137"/>
      <c r="P859" s="137"/>
      <c r="Q859" s="137"/>
      <c r="R859" s="137"/>
      <c r="S859" s="137"/>
      <c r="T859" s="137"/>
    </row>
    <row r="860" s="92" customFormat="1" ht="16.5" customHeight="1" spans="1:20">
      <c r="A860" s="137"/>
      <c r="B860" s="137"/>
      <c r="C860" s="137"/>
      <c r="D860" s="137"/>
      <c r="E860" s="137"/>
      <c r="F860" s="137"/>
      <c r="G860" s="137"/>
      <c r="H860" s="137"/>
      <c r="I860" s="137"/>
      <c r="J860" s="137"/>
      <c r="K860" s="137"/>
      <c r="L860" s="137"/>
      <c r="M860" s="137"/>
      <c r="N860" s="137"/>
      <c r="O860" s="137"/>
      <c r="P860" s="137"/>
      <c r="Q860" s="137"/>
      <c r="R860" s="137"/>
      <c r="S860" s="137"/>
      <c r="T860" s="137"/>
    </row>
    <row r="861" s="92" customFormat="1" ht="16.5" customHeight="1" spans="1:20">
      <c r="A861" s="137"/>
      <c r="B861" s="137"/>
      <c r="C861" s="137"/>
      <c r="D861" s="137"/>
      <c r="E861" s="137"/>
      <c r="F861" s="137"/>
      <c r="G861" s="137"/>
      <c r="H861" s="137"/>
      <c r="I861" s="137"/>
      <c r="J861" s="137"/>
      <c r="K861" s="137"/>
      <c r="L861" s="137"/>
      <c r="M861" s="137"/>
      <c r="N861" s="137"/>
      <c r="O861" s="137"/>
      <c r="P861" s="137"/>
      <c r="Q861" s="137"/>
      <c r="R861" s="137"/>
      <c r="S861" s="137"/>
      <c r="T861" s="137"/>
    </row>
    <row r="862" s="92" customFormat="1" ht="16.5" customHeight="1" spans="1:20">
      <c r="A862" s="137"/>
      <c r="B862" s="137"/>
      <c r="C862" s="137"/>
      <c r="D862" s="137"/>
      <c r="E862" s="137"/>
      <c r="F862" s="137"/>
      <c r="G862" s="137"/>
      <c r="H862" s="137"/>
      <c r="I862" s="137"/>
      <c r="J862" s="137"/>
      <c r="K862" s="137"/>
      <c r="L862" s="137"/>
      <c r="M862" s="137"/>
      <c r="N862" s="137"/>
      <c r="O862" s="137"/>
      <c r="P862" s="137"/>
      <c r="Q862" s="137"/>
      <c r="R862" s="137"/>
      <c r="S862" s="137"/>
      <c r="T862" s="137"/>
    </row>
    <row r="863" s="92" customFormat="1" ht="16.5" customHeight="1" spans="1:20">
      <c r="A863" s="137"/>
      <c r="B863" s="137"/>
      <c r="C863" s="137"/>
      <c r="D863" s="137"/>
      <c r="E863" s="137"/>
      <c r="F863" s="137"/>
      <c r="G863" s="137"/>
      <c r="H863" s="137"/>
      <c r="I863" s="137"/>
      <c r="J863" s="137"/>
      <c r="K863" s="137"/>
      <c r="L863" s="137"/>
      <c r="M863" s="137"/>
      <c r="N863" s="137"/>
      <c r="O863" s="137"/>
      <c r="P863" s="137"/>
      <c r="Q863" s="137"/>
      <c r="R863" s="137"/>
      <c r="S863" s="137"/>
      <c r="T863" s="137"/>
    </row>
    <row r="864" s="92" customFormat="1" ht="16.5" customHeight="1" spans="1:20">
      <c r="A864" s="137"/>
      <c r="B864" s="137"/>
      <c r="C864" s="137"/>
      <c r="D864" s="137"/>
      <c r="E864" s="137"/>
      <c r="F864" s="137"/>
      <c r="G864" s="137"/>
      <c r="H864" s="137"/>
      <c r="I864" s="137"/>
      <c r="J864" s="137"/>
      <c r="K864" s="137"/>
      <c r="L864" s="137"/>
      <c r="M864" s="137"/>
      <c r="N864" s="137"/>
      <c r="O864" s="137"/>
      <c r="P864" s="137"/>
      <c r="Q864" s="137"/>
      <c r="R864" s="137"/>
      <c r="S864" s="137"/>
      <c r="T864" s="137"/>
    </row>
    <row r="865" s="92" customFormat="1" ht="16.5" customHeight="1" spans="1:20">
      <c r="A865" s="137"/>
      <c r="B865" s="137"/>
      <c r="C865" s="137"/>
      <c r="D865" s="137"/>
      <c r="E865" s="137"/>
      <c r="F865" s="137"/>
      <c r="G865" s="137"/>
      <c r="H865" s="137"/>
      <c r="I865" s="137"/>
      <c r="J865" s="137"/>
      <c r="K865" s="137"/>
      <c r="L865" s="137"/>
      <c r="M865" s="137"/>
      <c r="N865" s="137"/>
      <c r="O865" s="137"/>
      <c r="P865" s="137"/>
      <c r="Q865" s="137"/>
      <c r="R865" s="137"/>
      <c r="S865" s="137"/>
      <c r="T865" s="137"/>
    </row>
    <row r="866" s="92" customFormat="1" ht="16.5" customHeight="1" spans="1:20">
      <c r="A866" s="137"/>
      <c r="B866" s="137"/>
      <c r="C866" s="137"/>
      <c r="D866" s="137"/>
      <c r="E866" s="137"/>
      <c r="F866" s="137"/>
      <c r="G866" s="137"/>
      <c r="H866" s="137"/>
      <c r="I866" s="137"/>
      <c r="J866" s="137"/>
      <c r="K866" s="137"/>
      <c r="L866" s="137"/>
      <c r="M866" s="137"/>
      <c r="N866" s="137"/>
      <c r="O866" s="137"/>
      <c r="P866" s="137"/>
      <c r="Q866" s="137"/>
      <c r="R866" s="137"/>
      <c r="S866" s="137"/>
      <c r="T866" s="137"/>
    </row>
    <row r="867" s="92" customFormat="1" ht="16.5" customHeight="1" spans="1:20">
      <c r="A867" s="137"/>
      <c r="B867" s="137"/>
      <c r="C867" s="137"/>
      <c r="D867" s="137"/>
      <c r="E867" s="137"/>
      <c r="F867" s="137"/>
      <c r="G867" s="137"/>
      <c r="H867" s="137"/>
      <c r="I867" s="137"/>
      <c r="J867" s="137"/>
      <c r="K867" s="137"/>
      <c r="L867" s="137"/>
      <c r="M867" s="137"/>
      <c r="N867" s="137"/>
      <c r="O867" s="137"/>
      <c r="P867" s="137"/>
      <c r="Q867" s="137"/>
      <c r="R867" s="137"/>
      <c r="S867" s="137"/>
      <c r="T867" s="137"/>
    </row>
    <row r="868" s="92" customFormat="1" ht="16.5" customHeight="1" spans="1:20">
      <c r="A868" s="137"/>
      <c r="B868" s="137"/>
      <c r="C868" s="137"/>
      <c r="D868" s="137"/>
      <c r="E868" s="137"/>
      <c r="F868" s="137"/>
      <c r="G868" s="137"/>
      <c r="H868" s="137"/>
      <c r="I868" s="137"/>
      <c r="J868" s="137"/>
      <c r="K868" s="137"/>
      <c r="L868" s="137"/>
      <c r="M868" s="137"/>
      <c r="N868" s="137"/>
      <c r="O868" s="137"/>
      <c r="P868" s="137"/>
      <c r="Q868" s="137"/>
      <c r="R868" s="137"/>
      <c r="S868" s="137"/>
      <c r="T868" s="137"/>
    </row>
    <row r="869" s="92" customFormat="1" ht="16.5" customHeight="1" spans="1:20">
      <c r="A869" s="137"/>
      <c r="B869" s="137"/>
      <c r="C869" s="137"/>
      <c r="D869" s="137"/>
      <c r="E869" s="137"/>
      <c r="F869" s="137"/>
      <c r="G869" s="137"/>
      <c r="H869" s="137"/>
      <c r="I869" s="137"/>
      <c r="J869" s="137"/>
      <c r="K869" s="137"/>
      <c r="L869" s="137"/>
      <c r="M869" s="137"/>
      <c r="N869" s="137"/>
      <c r="O869" s="137"/>
      <c r="P869" s="137"/>
      <c r="Q869" s="137"/>
      <c r="R869" s="137"/>
      <c r="S869" s="137"/>
      <c r="T869" s="137"/>
    </row>
    <row r="870" s="92" customFormat="1" ht="16.5" customHeight="1" spans="1:20">
      <c r="A870" s="137"/>
      <c r="B870" s="137"/>
      <c r="C870" s="137"/>
      <c r="D870" s="137"/>
      <c r="E870" s="137"/>
      <c r="F870" s="137"/>
      <c r="G870" s="137"/>
      <c r="H870" s="137"/>
      <c r="I870" s="137"/>
      <c r="J870" s="137"/>
      <c r="K870" s="137"/>
      <c r="L870" s="137"/>
      <c r="M870" s="137"/>
      <c r="N870" s="137"/>
      <c r="O870" s="137"/>
      <c r="P870" s="137"/>
      <c r="Q870" s="137"/>
      <c r="R870" s="137"/>
      <c r="S870" s="137"/>
      <c r="T870" s="137"/>
    </row>
    <row r="871" s="92" customFormat="1" ht="16.5" customHeight="1" spans="1:20">
      <c r="A871" s="137"/>
      <c r="B871" s="137"/>
      <c r="C871" s="137"/>
      <c r="D871" s="137"/>
      <c r="E871" s="137"/>
      <c r="F871" s="137"/>
      <c r="G871" s="137"/>
      <c r="H871" s="137"/>
      <c r="I871" s="137"/>
      <c r="J871" s="137"/>
      <c r="K871" s="137"/>
      <c r="L871" s="137"/>
      <c r="M871" s="137"/>
      <c r="N871" s="137"/>
      <c r="O871" s="137"/>
      <c r="P871" s="137"/>
      <c r="Q871" s="137"/>
      <c r="R871" s="137"/>
      <c r="S871" s="137"/>
      <c r="T871" s="137"/>
    </row>
    <row r="872" s="92" customFormat="1" ht="16.5" customHeight="1" spans="1:20">
      <c r="A872" s="137"/>
      <c r="B872" s="137"/>
      <c r="C872" s="137"/>
      <c r="D872" s="137"/>
      <c r="E872" s="137"/>
      <c r="F872" s="137"/>
      <c r="G872" s="137"/>
      <c r="H872" s="137"/>
      <c r="I872" s="137"/>
      <c r="J872" s="137"/>
      <c r="K872" s="137"/>
      <c r="L872" s="137"/>
      <c r="M872" s="137"/>
      <c r="N872" s="137"/>
      <c r="O872" s="137"/>
      <c r="P872" s="137"/>
      <c r="Q872" s="137"/>
      <c r="R872" s="137"/>
      <c r="S872" s="137"/>
      <c r="T872" s="137"/>
    </row>
    <row r="873" s="92" customFormat="1" ht="16.5" customHeight="1" spans="1:20">
      <c r="A873" s="137"/>
      <c r="B873" s="137"/>
      <c r="C873" s="137"/>
      <c r="D873" s="137"/>
      <c r="E873" s="137"/>
      <c r="F873" s="137"/>
      <c r="G873" s="137"/>
      <c r="H873" s="137"/>
      <c r="I873" s="137"/>
      <c r="J873" s="137"/>
      <c r="K873" s="137"/>
      <c r="L873" s="137"/>
      <c r="M873" s="137"/>
      <c r="N873" s="137"/>
      <c r="O873" s="137"/>
      <c r="P873" s="137"/>
      <c r="Q873" s="137"/>
      <c r="R873" s="137"/>
      <c r="S873" s="137"/>
      <c r="T873" s="137"/>
    </row>
    <row r="874" s="92" customFormat="1" ht="16.5" customHeight="1" spans="1:20">
      <c r="A874" s="137"/>
      <c r="B874" s="137"/>
      <c r="C874" s="137"/>
      <c r="D874" s="137"/>
      <c r="E874" s="137"/>
      <c r="F874" s="137"/>
      <c r="G874" s="137"/>
      <c r="H874" s="137"/>
      <c r="I874" s="137"/>
      <c r="J874" s="137"/>
      <c r="K874" s="137"/>
      <c r="L874" s="137"/>
      <c r="M874" s="137"/>
      <c r="N874" s="137"/>
      <c r="O874" s="137"/>
      <c r="P874" s="137"/>
      <c r="Q874" s="137"/>
      <c r="R874" s="137"/>
      <c r="S874" s="137"/>
      <c r="T874" s="137"/>
    </row>
    <row r="875" s="92" customFormat="1" ht="16.5" customHeight="1" spans="1:20">
      <c r="A875" s="137"/>
      <c r="B875" s="137"/>
      <c r="C875" s="137"/>
      <c r="D875" s="137"/>
      <c r="E875" s="137"/>
      <c r="F875" s="137"/>
      <c r="G875" s="137"/>
      <c r="H875" s="137"/>
      <c r="I875" s="137"/>
      <c r="J875" s="137"/>
      <c r="K875" s="137"/>
      <c r="L875" s="137"/>
      <c r="M875" s="137"/>
      <c r="N875" s="137"/>
      <c r="O875" s="137"/>
      <c r="P875" s="137"/>
      <c r="Q875" s="137"/>
      <c r="R875" s="137"/>
      <c r="S875" s="137"/>
      <c r="T875" s="137"/>
    </row>
    <row r="876" s="92" customFormat="1" ht="16.5" customHeight="1" spans="1:20">
      <c r="A876" s="137"/>
      <c r="B876" s="137"/>
      <c r="C876" s="137"/>
      <c r="D876" s="137"/>
      <c r="E876" s="137"/>
      <c r="F876" s="137"/>
      <c r="G876" s="137"/>
      <c r="H876" s="137"/>
      <c r="I876" s="137"/>
      <c r="J876" s="137"/>
      <c r="K876" s="137"/>
      <c r="L876" s="137"/>
      <c r="M876" s="137"/>
      <c r="N876" s="137"/>
      <c r="O876" s="137"/>
      <c r="P876" s="137"/>
      <c r="Q876" s="137"/>
      <c r="R876" s="137"/>
      <c r="S876" s="137"/>
      <c r="T876" s="137"/>
    </row>
    <row r="877" s="92" customFormat="1" ht="16.5" customHeight="1" spans="1:20">
      <c r="A877" s="137"/>
      <c r="B877" s="137"/>
      <c r="C877" s="137"/>
      <c r="D877" s="137"/>
      <c r="E877" s="137"/>
      <c r="F877" s="137"/>
      <c r="G877" s="137"/>
      <c r="H877" s="137"/>
      <c r="I877" s="137"/>
      <c r="J877" s="137"/>
      <c r="K877" s="137"/>
      <c r="L877" s="137"/>
      <c r="M877" s="137"/>
      <c r="N877" s="137"/>
      <c r="O877" s="137"/>
      <c r="P877" s="137"/>
      <c r="Q877" s="137"/>
      <c r="R877" s="137"/>
      <c r="S877" s="137"/>
      <c r="T877" s="137"/>
    </row>
    <row r="878" s="92" customFormat="1" ht="16.5" customHeight="1" spans="1:20">
      <c r="A878" s="137"/>
      <c r="B878" s="137"/>
      <c r="C878" s="137"/>
      <c r="D878" s="137"/>
      <c r="E878" s="137"/>
      <c r="F878" s="137"/>
      <c r="G878" s="137"/>
      <c r="H878" s="137"/>
      <c r="I878" s="137"/>
      <c r="J878" s="137"/>
      <c r="K878" s="137"/>
      <c r="L878" s="137"/>
      <c r="M878" s="137"/>
      <c r="N878" s="137"/>
      <c r="O878" s="137"/>
      <c r="P878" s="137"/>
      <c r="Q878" s="137"/>
      <c r="R878" s="137"/>
      <c r="S878" s="137"/>
      <c r="T878" s="137"/>
    </row>
    <row r="879" s="92" customFormat="1" ht="16.5" customHeight="1" spans="1:20">
      <c r="A879" s="137"/>
      <c r="B879" s="137"/>
      <c r="C879" s="137"/>
      <c r="D879" s="137"/>
      <c r="E879" s="137"/>
      <c r="F879" s="137"/>
      <c r="G879" s="137"/>
      <c r="H879" s="137"/>
      <c r="I879" s="137"/>
      <c r="J879" s="137"/>
      <c r="K879" s="137"/>
      <c r="L879" s="137"/>
      <c r="M879" s="137"/>
      <c r="N879" s="137"/>
      <c r="O879" s="137"/>
      <c r="P879" s="137"/>
      <c r="Q879" s="137"/>
      <c r="R879" s="137"/>
      <c r="S879" s="137"/>
      <c r="T879" s="137"/>
    </row>
    <row r="880" s="92" customFormat="1" ht="16.5" customHeight="1" spans="1:20">
      <c r="A880" s="137"/>
      <c r="B880" s="137"/>
      <c r="C880" s="137"/>
      <c r="D880" s="137"/>
      <c r="E880" s="137"/>
      <c r="F880" s="137"/>
      <c r="G880" s="137"/>
      <c r="H880" s="137"/>
      <c r="I880" s="137"/>
      <c r="J880" s="137"/>
      <c r="K880" s="137"/>
      <c r="L880" s="137"/>
      <c r="M880" s="137"/>
      <c r="N880" s="137"/>
      <c r="O880" s="137"/>
      <c r="P880" s="137"/>
      <c r="Q880" s="137"/>
      <c r="R880" s="137"/>
      <c r="S880" s="137"/>
      <c r="T880" s="137"/>
    </row>
    <row r="881" s="92" customFormat="1" ht="16.5" customHeight="1" spans="1:20">
      <c r="A881" s="137"/>
      <c r="B881" s="137"/>
      <c r="C881" s="137"/>
      <c r="D881" s="137"/>
      <c r="E881" s="137"/>
      <c r="F881" s="137"/>
      <c r="G881" s="137"/>
      <c r="H881" s="137"/>
      <c r="I881" s="137"/>
      <c r="J881" s="137"/>
      <c r="K881" s="137"/>
      <c r="L881" s="137"/>
      <c r="M881" s="137"/>
      <c r="N881" s="137"/>
      <c r="O881" s="137"/>
      <c r="P881" s="137"/>
      <c r="Q881" s="137"/>
      <c r="R881" s="137"/>
      <c r="S881" s="137"/>
      <c r="T881" s="137"/>
    </row>
  </sheetData>
  <mergeCells count="46">
    <mergeCell ref="A1:C1"/>
    <mergeCell ref="G1:O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G2:J4"/>
    <mergeCell ref="K2:O4"/>
    <mergeCell ref="G5:J6"/>
    <mergeCell ref="K5:O6"/>
    <mergeCell ref="A7:E8"/>
  </mergeCells>
  <conditionalFormatting sqref="O9">
    <cfRule type="notContainsBlanks" dxfId="0" priority="25">
      <formula>LEN(TRIM(O9))&gt;0</formula>
    </cfRule>
  </conditionalFormatting>
  <conditionalFormatting sqref="P9">
    <cfRule type="notContainsBlanks" dxfId="0" priority="26">
      <formula>LEN(TRIM(P9))&gt;0</formula>
    </cfRule>
  </conditionalFormatting>
  <conditionalFormatting sqref="O16">
    <cfRule type="notContainsBlanks" dxfId="0" priority="22">
      <formula>LEN(TRIM(O16))&gt;0</formula>
    </cfRule>
  </conditionalFormatting>
  <conditionalFormatting sqref="O26">
    <cfRule type="notContainsBlanks" dxfId="0" priority="20">
      <formula>LEN(TRIM(O26))&gt;0</formula>
    </cfRule>
  </conditionalFormatting>
  <conditionalFormatting sqref="O10:O13">
    <cfRule type="notContainsBlanks" dxfId="0" priority="24">
      <formula>LEN(TRIM(O10))&gt;0</formula>
    </cfRule>
  </conditionalFormatting>
  <conditionalFormatting sqref="O14:O15">
    <cfRule type="notContainsBlanks" dxfId="0" priority="23">
      <formula>LEN(TRIM(O14))&gt;0</formula>
    </cfRule>
  </conditionalFormatting>
  <conditionalFormatting sqref="O22:O25">
    <cfRule type="notContainsBlanks" dxfId="0" priority="21">
      <formula>LEN(TRIM(O22))&gt;0</formula>
    </cfRule>
  </conditionalFormatting>
  <conditionalFormatting sqref="K9:N33">
    <cfRule type="notContainsBlanks" dxfId="0" priority="18">
      <formula>LEN(TRIM(K9))&gt;0</formula>
    </cfRule>
  </conditionalFormatting>
  <conditionalFormatting sqref="O17:O21 O27:O32">
    <cfRule type="notContainsBlanks" dxfId="0" priority="19">
      <formula>LEN(TRIM(O17))&gt;0</formula>
    </cfRule>
  </conditionalFormatting>
  <dataValidations count="7">
    <dataValidation type="list" allowBlank="1" showInputMessage="1" showErrorMessage="1" sqref="D2:F2">
      <formula1>"SARAH PUNTER, SOPHIA SOLOMONSON"</formula1>
    </dataValidation>
    <dataValidation type="list" allowBlank="1" showInputMessage="1" showErrorMessage="1" sqref="D3:F3">
      <formula1>"SARAH P, SOPHIA S, DIANE C, NATASHIA M"</formula1>
    </dataValidation>
    <dataValidation type="list" allowBlank="1" showInputMessage="1" showErrorMessage="1" sqref="D4:F4">
      <formula1>"HANNAH SCHNABEL, HEATHER ENCINAS,"</formula1>
    </dataValidation>
    <dataValidation type="list" allowBlank="1" showInputMessage="1" showErrorMessage="1" sqref="B5">
      <formula1>"XS-XXL, 1X-3X, XXS-3XL"</formula1>
    </dataValidation>
    <dataValidation type="list" allowBlank="1" showInputMessage="1" showErrorMessage="1" sqref="D5:F5">
      <formula1>"ANY AVAILABLE, WHITE"</formula1>
    </dataValidation>
    <dataValidation type="list" allowBlank="1" showInputMessage="1" showErrorMessage="1" sqref="B6">
      <formula1>"SMALL, 1X, SM/1X"</formula1>
    </dataValidation>
    <dataValidation type="list" allowBlank="1" showInputMessage="1" showErrorMessage="1" sqref="D6:F6">
      <formula1>"CHIFFON,MATTE SATIN,SHINY SATIN,VELVET,LUXE KNIT/ITY,CREPE"</formula1>
    </dataValidation>
  </dataValidations>
  <pageMargins left="0.7" right="0.7" top="0.75" bottom="0.75" header="0.3" footer="0.3"/>
  <pageSetup paperSize="9" scale="53" fitToHeight="0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77"/>
  <sheetViews>
    <sheetView view="pageBreakPreview" zoomScale="70" zoomScaleNormal="70" workbookViewId="0">
      <selection activeCell="F34" sqref="F34"/>
    </sheetView>
  </sheetViews>
  <sheetFormatPr defaultColWidth="12.8318584070796" defaultRowHeight="15" customHeight="1"/>
  <cols>
    <col min="1" max="1" width="6.33628318584071" style="2" customWidth="1"/>
    <col min="2" max="2" width="16.5044247787611" style="2" customWidth="1"/>
    <col min="3" max="3" width="27.3362831858407" style="2" customWidth="1"/>
    <col min="4" max="4" width="23.3362831858407" style="2" customWidth="1"/>
    <col min="5" max="5" width="21.8318584070796" style="2" customWidth="1"/>
    <col min="6" max="6" width="46.6194690265487" style="2" customWidth="1"/>
    <col min="7" max="7" width="10.3362831858407" style="2" customWidth="1"/>
    <col min="8" max="8" width="11.5752212389381" style="2" customWidth="1"/>
    <col min="9" max="9" width="10" style="2" customWidth="1"/>
    <col min="10" max="10" width="10.9203539823009" style="2" customWidth="1"/>
    <col min="11" max="11" width="11.858407079646" style="2" customWidth="1"/>
    <col min="12" max="12" width="23" style="2" customWidth="1"/>
    <col min="13" max="13" width="7.50442477876106" style="2" customWidth="1"/>
    <col min="14" max="14" width="11.5044247787611" style="2" customWidth="1"/>
    <col min="15" max="15" width="32.6637168141593" style="2" customWidth="1"/>
    <col min="16" max="17" width="13.6637168141593" style="2" customWidth="1"/>
    <col min="18" max="16384" width="12.8318584070796" style="2"/>
  </cols>
  <sheetData>
    <row r="1" s="1" customFormat="1" ht="33.75" customHeight="1" spans="1:26">
      <c r="A1" s="3" t="s">
        <v>0</v>
      </c>
      <c r="B1" s="4"/>
      <c r="C1" s="5"/>
      <c r="D1" s="6" t="s">
        <v>1</v>
      </c>
      <c r="E1" s="7" t="s">
        <v>2</v>
      </c>
      <c r="F1" s="8"/>
      <c r="G1" s="9"/>
      <c r="H1" s="10"/>
      <c r="I1" s="10"/>
      <c r="J1" s="10"/>
      <c r="K1" s="10"/>
      <c r="L1" s="10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="1" customFormat="1" ht="13.5" customHeight="1" spans="1:26">
      <c r="A2" s="11" t="s">
        <v>3</v>
      </c>
      <c r="B2" s="12" t="s">
        <v>4</v>
      </c>
      <c r="C2" s="13" t="s">
        <v>5</v>
      </c>
      <c r="D2" s="14" t="s">
        <v>6</v>
      </c>
      <c r="E2" s="15"/>
      <c r="F2" s="15"/>
      <c r="G2" s="16" t="s">
        <v>7</v>
      </c>
      <c r="H2" s="16"/>
      <c r="I2" s="16"/>
      <c r="J2" s="59" t="s">
        <v>8</v>
      </c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="1" customFormat="1" ht="13.5" customHeight="1" spans="1:26">
      <c r="A3" s="17" t="s">
        <v>9</v>
      </c>
      <c r="B3" s="18">
        <v>45588</v>
      </c>
      <c r="C3" s="19" t="s">
        <v>10</v>
      </c>
      <c r="D3" s="20" t="s">
        <v>11</v>
      </c>
      <c r="E3" s="21"/>
      <c r="F3" s="21"/>
      <c r="G3" s="22"/>
      <c r="H3" s="22"/>
      <c r="I3" s="22"/>
      <c r="J3" s="59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="1" customFormat="1" ht="13.5" customHeight="1" spans="1:26">
      <c r="A4" s="17" t="s">
        <v>12</v>
      </c>
      <c r="B4" s="23" t="s">
        <v>13</v>
      </c>
      <c r="C4" s="19" t="s">
        <v>14</v>
      </c>
      <c r="D4" s="24" t="s">
        <v>15</v>
      </c>
      <c r="E4" s="25"/>
      <c r="F4" s="25"/>
      <c r="G4" s="22"/>
      <c r="H4" s="22"/>
      <c r="I4" s="22"/>
      <c r="J4" s="62"/>
      <c r="K4" s="63"/>
      <c r="L4" s="63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="1" customFormat="1" ht="13.5" customHeight="1" spans="1:26">
      <c r="A5" s="26" t="s">
        <v>16</v>
      </c>
      <c r="B5" s="27" t="s">
        <v>17</v>
      </c>
      <c r="C5" s="26" t="s">
        <v>18</v>
      </c>
      <c r="D5" s="24" t="s">
        <v>19</v>
      </c>
      <c r="E5" s="25"/>
      <c r="F5" s="28"/>
      <c r="G5" s="29" t="s">
        <v>20</v>
      </c>
      <c r="H5" s="30"/>
      <c r="I5" s="64"/>
      <c r="J5" s="65" t="s">
        <v>21</v>
      </c>
      <c r="K5" s="66"/>
      <c r="L5" s="66"/>
      <c r="M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="1" customFormat="1" ht="13.5" customHeight="1" spans="1:26">
      <c r="A6" s="13" t="s">
        <v>22</v>
      </c>
      <c r="B6" s="31" t="s">
        <v>23</v>
      </c>
      <c r="C6" s="32" t="s">
        <v>24</v>
      </c>
      <c r="D6" s="33" t="s">
        <v>25</v>
      </c>
      <c r="E6" s="34"/>
      <c r="F6" s="35"/>
      <c r="G6" s="36"/>
      <c r="H6" s="37"/>
      <c r="I6" s="67"/>
      <c r="J6" s="68"/>
      <c r="K6" s="69"/>
      <c r="L6" s="6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="2" customFormat="1" ht="16.5" customHeight="1" spans="1:17">
      <c r="A7" s="38" t="s">
        <v>26</v>
      </c>
      <c r="B7" s="38"/>
      <c r="C7" s="38"/>
      <c r="D7" s="38"/>
      <c r="E7" s="38"/>
      <c r="F7" s="38"/>
      <c r="G7" s="39" t="s">
        <v>27</v>
      </c>
      <c r="H7" s="40" t="s">
        <v>63</v>
      </c>
      <c r="I7" s="70" t="s">
        <v>64</v>
      </c>
      <c r="J7" s="71" t="s">
        <v>65</v>
      </c>
      <c r="K7" s="71" t="s">
        <v>66</v>
      </c>
      <c r="L7" s="72" t="s">
        <v>35</v>
      </c>
      <c r="M7" s="73"/>
      <c r="N7" s="74"/>
      <c r="O7" s="75"/>
      <c r="P7" s="57"/>
      <c r="Q7" s="57"/>
    </row>
    <row r="8" s="2" customFormat="1" customHeight="1" spans="1:17">
      <c r="A8" s="38"/>
      <c r="B8" s="38"/>
      <c r="C8" s="38"/>
      <c r="D8" s="38"/>
      <c r="E8" s="38"/>
      <c r="F8" s="38"/>
      <c r="G8" s="41"/>
      <c r="H8" s="42"/>
      <c r="I8" s="76"/>
      <c r="J8" s="77"/>
      <c r="K8" s="41"/>
      <c r="L8" s="41"/>
      <c r="M8" s="78"/>
      <c r="N8" s="75"/>
      <c r="O8" s="75"/>
      <c r="P8" s="57"/>
      <c r="Q8" s="57"/>
    </row>
    <row r="9" s="2" customFormat="1" ht="25" customHeight="1" spans="1:17">
      <c r="A9" s="43" t="str">
        <f>'[2]Sample Specs- CURVE 2025'!A10</f>
        <v>BODICE LENGTH (FROM FRONT STRAP JOIN TO WAIST SEAM)</v>
      </c>
      <c r="B9" s="43"/>
      <c r="C9" s="43"/>
      <c r="D9" s="43"/>
      <c r="E9" s="43"/>
      <c r="F9" s="44" t="s">
        <v>36</v>
      </c>
      <c r="G9" s="45">
        <v>0.25</v>
      </c>
      <c r="H9" s="83">
        <f t="shared" ref="H9:H11" si="0">I9-0.125</f>
        <v>11.625</v>
      </c>
      <c r="I9" s="88">
        <f>'[2]Sample Specs- CURVE 2025'!O10</f>
        <v>11.75</v>
      </c>
      <c r="J9" s="89">
        <f t="shared" ref="J9:J11" si="1">SUM(I9+0.125)</f>
        <v>11.875</v>
      </c>
      <c r="K9" s="89">
        <f t="shared" ref="K9:K11" si="2">SUM(J9+0.125)</f>
        <v>12</v>
      </c>
      <c r="L9" s="79"/>
      <c r="M9" s="80"/>
      <c r="N9" s="80"/>
      <c r="O9" s="81"/>
      <c r="P9" s="57"/>
      <c r="Q9" s="57"/>
    </row>
    <row r="10" s="2" customFormat="1" ht="25" customHeight="1" spans="1:17">
      <c r="A10" s="43" t="str">
        <f>'[2]Sample Specs- CURVE 2025'!A11</f>
        <v>CB BODICE LENGTH FROM TOP EDGE TO WAIST SEAM</v>
      </c>
      <c r="B10" s="43"/>
      <c r="C10" s="43"/>
      <c r="D10" s="43"/>
      <c r="E10" s="43"/>
      <c r="F10" s="44" t="s">
        <v>38</v>
      </c>
      <c r="G10" s="45">
        <v>0.25</v>
      </c>
      <c r="H10" s="83">
        <f t="shared" si="0"/>
        <v>5.875</v>
      </c>
      <c r="I10" s="88">
        <f>'[2]Sample Specs- CURVE 2025'!O11</f>
        <v>6</v>
      </c>
      <c r="J10" s="89">
        <f t="shared" si="1"/>
        <v>6.125</v>
      </c>
      <c r="K10" s="89">
        <f t="shared" si="2"/>
        <v>6.25</v>
      </c>
      <c r="L10" s="82"/>
      <c r="M10" s="57"/>
      <c r="N10" s="57"/>
      <c r="O10" s="57"/>
      <c r="P10" s="57"/>
      <c r="Q10" s="57"/>
    </row>
    <row r="11" s="2" customFormat="1" ht="25" customHeight="1" spans="1:17">
      <c r="A11" s="43" t="str">
        <f>'[2]Sample Specs- CURVE 2025'!A12</f>
        <v>CF LENGTH FROM NK EDGE TO WAIST SEAM</v>
      </c>
      <c r="B11" s="43"/>
      <c r="C11" s="43"/>
      <c r="D11" s="43"/>
      <c r="E11" s="43"/>
      <c r="F11" s="44" t="s">
        <v>67</v>
      </c>
      <c r="G11" s="45">
        <v>0.25</v>
      </c>
      <c r="H11" s="83">
        <f t="shared" si="0"/>
        <v>7.875</v>
      </c>
      <c r="I11" s="88">
        <f>'[2]Sample Specs- CURVE 2025'!O12</f>
        <v>8</v>
      </c>
      <c r="J11" s="89">
        <f t="shared" si="1"/>
        <v>8.125</v>
      </c>
      <c r="K11" s="89">
        <f t="shared" si="2"/>
        <v>8.25</v>
      </c>
      <c r="L11" s="82"/>
      <c r="M11" s="57"/>
      <c r="N11" s="57"/>
      <c r="O11" s="57"/>
      <c r="P11" s="57"/>
      <c r="Q11" s="57"/>
    </row>
    <row r="12" s="2" customFormat="1" ht="25" customHeight="1" spans="1:17">
      <c r="A12" s="43" t="str">
        <f>'[2]Sample Specs- CURVE 2025'!A13</f>
        <v>BUST CIRC. - 1" BELOW A/H (SIDE SEAMS ALIGNED, CB TO CF) </v>
      </c>
      <c r="B12" s="43"/>
      <c r="C12" s="43"/>
      <c r="D12" s="43"/>
      <c r="E12" s="43"/>
      <c r="F12" s="47" t="s">
        <v>46</v>
      </c>
      <c r="G12" s="45">
        <v>0.25</v>
      </c>
      <c r="H12" s="84">
        <f t="shared" ref="H12:H16" si="3">I12-2</f>
        <v>45</v>
      </c>
      <c r="I12" s="88">
        <f>'[2]Sample Specs- CURVE 2025'!O13</f>
        <v>47</v>
      </c>
      <c r="J12" s="90">
        <f t="shared" ref="J12:J16" si="4">I12+2.5</f>
        <v>49.5</v>
      </c>
      <c r="K12" s="90">
        <f t="shared" ref="K12:K16" si="5">J12+2.5</f>
        <v>52</v>
      </c>
      <c r="L12" s="82"/>
      <c r="M12" s="57"/>
      <c r="N12" s="57"/>
      <c r="O12" s="57"/>
      <c r="P12" s="57"/>
      <c r="Q12" s="57"/>
    </row>
    <row r="13" s="2" customFormat="1" ht="25" customHeight="1" spans="1:17">
      <c r="A13" s="43" t="str">
        <f>'[2]Sample Specs- CURVE 2025'!A14</f>
        <v>UNDERBUST CIRC (3.5" BELOW AH)</v>
      </c>
      <c r="B13" s="43"/>
      <c r="C13" s="43"/>
      <c r="D13" s="43"/>
      <c r="E13" s="43"/>
      <c r="F13" s="48" t="s">
        <v>68</v>
      </c>
      <c r="G13" s="45">
        <v>0.25</v>
      </c>
      <c r="H13" s="84">
        <f t="shared" si="3"/>
        <v>41.5</v>
      </c>
      <c r="I13" s="88">
        <f>'[2]Sample Specs- CURVE 2025'!O14</f>
        <v>43.5</v>
      </c>
      <c r="J13" s="90">
        <f t="shared" si="4"/>
        <v>46</v>
      </c>
      <c r="K13" s="90">
        <f t="shared" si="5"/>
        <v>48.5</v>
      </c>
      <c r="L13" s="82"/>
      <c r="M13" s="57"/>
      <c r="N13" s="57"/>
      <c r="O13" s="57"/>
      <c r="P13" s="57"/>
      <c r="Q13" s="57"/>
    </row>
    <row r="14" s="2" customFormat="1" ht="25" customHeight="1" spans="1:17">
      <c r="A14" s="43" t="str">
        <f>'[2]Sample Specs- CURVE 2025'!A15</f>
        <v>FRT NKLINE LENGTH, FROM CF TO STRAP JOIN</v>
      </c>
      <c r="B14" s="43"/>
      <c r="C14" s="43"/>
      <c r="D14" s="43"/>
      <c r="E14" s="43"/>
      <c r="F14" s="44" t="s">
        <v>69</v>
      </c>
      <c r="G14" s="45">
        <v>0.25</v>
      </c>
      <c r="H14" s="85">
        <f>SUM(I14-0.125)</f>
        <v>7.125</v>
      </c>
      <c r="I14" s="88">
        <f>'[2]Sample Specs- CURVE 2025'!O15</f>
        <v>7.25</v>
      </c>
      <c r="J14" s="85">
        <f>SUM(I14+0.125)</f>
        <v>7.375</v>
      </c>
      <c r="K14" s="85">
        <f>SUM(J14+0.125)</f>
        <v>7.5</v>
      </c>
      <c r="L14" s="79"/>
      <c r="M14" s="57"/>
      <c r="N14" s="57"/>
      <c r="O14" s="57"/>
      <c r="P14" s="57"/>
      <c r="Q14" s="57"/>
    </row>
    <row r="15" s="2" customFormat="1" ht="25" customHeight="1" spans="1:17">
      <c r="A15" s="43" t="str">
        <f>'[2]Sample Specs- CURVE 2025'!A16</f>
        <v>FRT NK DROP FROM STRAP JOIN TO CF V</v>
      </c>
      <c r="B15" s="43"/>
      <c r="C15" s="43"/>
      <c r="D15" s="43"/>
      <c r="E15" s="43"/>
      <c r="F15" s="49" t="s">
        <v>42</v>
      </c>
      <c r="G15" s="45">
        <v>0.25</v>
      </c>
      <c r="H15" s="84">
        <f>I15-0.0625</f>
        <v>2.9375</v>
      </c>
      <c r="I15" s="88">
        <f>'[2]Sample Specs- CURVE 2025'!O16</f>
        <v>3</v>
      </c>
      <c r="J15" s="89">
        <f>I15+0.0625</f>
        <v>3.0625</v>
      </c>
      <c r="K15" s="89">
        <f>J15+0.0625</f>
        <v>3.125</v>
      </c>
      <c r="L15" s="79"/>
      <c r="M15" s="57"/>
      <c r="N15" s="57"/>
      <c r="O15" s="57"/>
      <c r="P15" s="57"/>
      <c r="Q15" s="57"/>
    </row>
    <row r="16" s="2" customFormat="1" ht="25" customHeight="1" spans="1:17">
      <c r="A16" s="43" t="str">
        <f>'[2]Sample Specs- CURVE 2025'!A17</f>
        <v>WAIST SEAM CIRC</v>
      </c>
      <c r="B16" s="43"/>
      <c r="C16" s="43"/>
      <c r="D16" s="43"/>
      <c r="E16" s="43"/>
      <c r="F16" s="50" t="s">
        <v>48</v>
      </c>
      <c r="G16" s="45">
        <v>0.25</v>
      </c>
      <c r="H16" s="84">
        <f t="shared" si="3"/>
        <v>38.5</v>
      </c>
      <c r="I16" s="88">
        <f>'[2]Sample Specs- CURVE 2025'!O17</f>
        <v>40.5</v>
      </c>
      <c r="J16" s="90">
        <f t="shared" si="4"/>
        <v>43</v>
      </c>
      <c r="K16" s="90">
        <f t="shared" si="5"/>
        <v>45.5</v>
      </c>
      <c r="L16" s="82"/>
      <c r="M16" s="57"/>
      <c r="N16" s="57"/>
      <c r="O16" s="57"/>
      <c r="P16" s="57"/>
      <c r="Q16" s="57"/>
    </row>
    <row r="17" s="2" customFormat="1" ht="25" customHeight="1" spans="1:17">
      <c r="A17" s="43" t="str">
        <f>'[2]Sample Specs- CURVE 2025'!A18</f>
        <v>FRONT AH LENGTH</v>
      </c>
      <c r="B17" s="43"/>
      <c r="C17" s="43"/>
      <c r="D17" s="43"/>
      <c r="E17" s="43"/>
      <c r="F17" s="50" t="s">
        <v>43</v>
      </c>
      <c r="G17" s="45">
        <v>0.25</v>
      </c>
      <c r="H17" s="85">
        <f>SUM(I17-1/8)</f>
        <v>5.375</v>
      </c>
      <c r="I17" s="88">
        <f>'[2]Sample Specs- CURVE 2025'!O18</f>
        <v>5.5</v>
      </c>
      <c r="J17" s="85">
        <f t="shared" ref="J17:J21" si="6">SUM(I17+0.25)</f>
        <v>5.75</v>
      </c>
      <c r="K17" s="85">
        <f t="shared" ref="K17:K21" si="7">SUM(J17+0.25)</f>
        <v>6</v>
      </c>
      <c r="L17" s="79"/>
      <c r="M17" s="57"/>
      <c r="N17" s="57"/>
      <c r="O17" s="57"/>
      <c r="P17" s="57"/>
      <c r="Q17" s="57"/>
    </row>
    <row r="18" s="2" customFormat="1" ht="25" customHeight="1" spans="1:17">
      <c r="A18" s="43" t="str">
        <f>'[2]Sample Specs- CURVE 2025'!A19</f>
        <v>SHOULDER STRAP LENGTH</v>
      </c>
      <c r="B18" s="43"/>
      <c r="C18" s="43"/>
      <c r="D18" s="43"/>
      <c r="E18" s="43"/>
      <c r="F18" s="51" t="s">
        <v>53</v>
      </c>
      <c r="G18" s="45">
        <v>0.25</v>
      </c>
      <c r="H18" s="85">
        <f t="shared" ref="H18:H21" si="8">SUM(I18-1/4)</f>
        <v>15</v>
      </c>
      <c r="I18" s="88">
        <f>'[2]Sample Specs- CURVE 2025'!O19</f>
        <v>15.25</v>
      </c>
      <c r="J18" s="85">
        <f t="shared" si="6"/>
        <v>15.5</v>
      </c>
      <c r="K18" s="85">
        <f t="shared" si="7"/>
        <v>15.75</v>
      </c>
      <c r="L18" s="79"/>
      <c r="M18" s="57"/>
      <c r="N18" s="57"/>
      <c r="O18" s="57"/>
      <c r="P18" s="57"/>
      <c r="Q18" s="57"/>
    </row>
    <row r="19" s="2" customFormat="1" ht="25" customHeight="1" spans="1:17">
      <c r="A19" s="43" t="str">
        <f>'[2]Sample Specs- CURVE 2025'!A20</f>
        <v>ADJUSTABLE RANGE LENGTH</v>
      </c>
      <c r="B19" s="43"/>
      <c r="C19" s="43"/>
      <c r="D19" s="43"/>
      <c r="E19" s="43"/>
      <c r="F19" s="51" t="s">
        <v>70</v>
      </c>
      <c r="G19" s="45">
        <v>0.25</v>
      </c>
      <c r="H19" s="86">
        <f>I19</f>
        <v>2.5</v>
      </c>
      <c r="I19" s="88">
        <f>'[2]Sample Specs- CURVE 2025'!O20</f>
        <v>2.5</v>
      </c>
      <c r="J19" s="86">
        <f>I19</f>
        <v>2.5</v>
      </c>
      <c r="K19" s="86">
        <f>J19</f>
        <v>2.5</v>
      </c>
      <c r="L19" s="82"/>
      <c r="M19" s="57"/>
      <c r="N19" s="57"/>
      <c r="O19" s="57"/>
      <c r="P19" s="57"/>
      <c r="Q19" s="57"/>
    </row>
    <row r="20" s="2" customFormat="1" ht="25" customHeight="1" spans="1:17">
      <c r="A20" s="43" t="str">
        <f>'[2]Sample Specs- CURVE 2025'!A21</f>
        <v>CF SKIRT LENGTH FROM WAIST TO HEM</v>
      </c>
      <c r="B20" s="43"/>
      <c r="C20" s="43"/>
      <c r="D20" s="43"/>
      <c r="E20" s="43"/>
      <c r="F20" s="48" t="s">
        <v>39</v>
      </c>
      <c r="G20" s="45">
        <v>0.125</v>
      </c>
      <c r="H20" s="85">
        <f t="shared" si="8"/>
        <v>41.75</v>
      </c>
      <c r="I20" s="88">
        <f>'[2]Sample Specs- CURVE 2025'!O21</f>
        <v>42</v>
      </c>
      <c r="J20" s="85">
        <f t="shared" si="6"/>
        <v>42.25</v>
      </c>
      <c r="K20" s="85">
        <f t="shared" si="7"/>
        <v>42.5</v>
      </c>
      <c r="L20" s="79"/>
      <c r="M20" s="57"/>
      <c r="N20" s="57"/>
      <c r="O20" s="57"/>
      <c r="P20" s="57"/>
      <c r="Q20" s="57"/>
    </row>
    <row r="21" s="2" customFormat="1" ht="25" customHeight="1" spans="1:17">
      <c r="A21" s="43" t="str">
        <f>'[2]Sample Specs- CURVE 2025'!A22</f>
        <v>CB SKIRT LENGTH FROM WAIST TO HEM</v>
      </c>
      <c r="B21" s="43"/>
      <c r="C21" s="43"/>
      <c r="D21" s="43"/>
      <c r="E21" s="43"/>
      <c r="F21" s="48" t="s">
        <v>40</v>
      </c>
      <c r="G21" s="45">
        <v>0.25</v>
      </c>
      <c r="H21" s="85">
        <f t="shared" si="8"/>
        <v>42.25</v>
      </c>
      <c r="I21" s="88">
        <f>'[2]Sample Specs- CURVE 2025'!O22</f>
        <v>42.5</v>
      </c>
      <c r="J21" s="85">
        <f t="shared" si="6"/>
        <v>42.75</v>
      </c>
      <c r="K21" s="85">
        <f t="shared" si="7"/>
        <v>43</v>
      </c>
      <c r="L21" s="79"/>
      <c r="M21" s="57"/>
      <c r="N21" s="57"/>
      <c r="O21" s="57"/>
      <c r="P21" s="57"/>
      <c r="Q21" s="57"/>
    </row>
    <row r="22" s="2" customFormat="1" ht="25" customHeight="1" spans="1:17">
      <c r="A22" s="43" t="str">
        <f>'[2]Sample Specs- CURVE 2025'!A23</f>
        <v>HIGH HIP CIRCUMFERENCE 4" DOWN FROM WAIST</v>
      </c>
      <c r="B22" s="43"/>
      <c r="C22" s="43"/>
      <c r="D22" s="43"/>
      <c r="E22" s="43"/>
      <c r="F22" s="50" t="s">
        <v>71</v>
      </c>
      <c r="G22" s="45">
        <v>0.25</v>
      </c>
      <c r="H22" s="84">
        <f t="shared" ref="H22:H25" si="9">I22-2</f>
        <v>42.5</v>
      </c>
      <c r="I22" s="88">
        <f>'[2]Sample Specs- CURVE 2025'!O23</f>
        <v>44.5</v>
      </c>
      <c r="J22" s="90">
        <f t="shared" ref="J22:J25" si="10">I22+2.5</f>
        <v>47</v>
      </c>
      <c r="K22" s="90">
        <f t="shared" ref="K22:K25" si="11">J22+2.5</f>
        <v>49.5</v>
      </c>
      <c r="L22" s="82"/>
      <c r="M22" s="57"/>
      <c r="N22" s="57"/>
      <c r="O22" s="57"/>
      <c r="P22" s="57"/>
      <c r="Q22" s="57"/>
    </row>
    <row r="23" s="2" customFormat="1" ht="25" customHeight="1" spans="1:17">
      <c r="A23" s="43" t="str">
        <f>'[2]Sample Specs- CURVE 2025'!A24</f>
        <v>HIP CIRCUMFERENCE 8" DOWN FROM WAIST</v>
      </c>
      <c r="B23" s="43"/>
      <c r="C23" s="43"/>
      <c r="D23" s="43"/>
      <c r="E23" s="43"/>
      <c r="F23" s="52" t="s">
        <v>72</v>
      </c>
      <c r="G23" s="45">
        <v>0.25</v>
      </c>
      <c r="H23" s="84">
        <f t="shared" si="9"/>
        <v>53.5</v>
      </c>
      <c r="I23" s="88">
        <f>'[2]Sample Specs- CURVE 2025'!O24</f>
        <v>55.5</v>
      </c>
      <c r="J23" s="90">
        <f t="shared" si="10"/>
        <v>58</v>
      </c>
      <c r="K23" s="90">
        <f t="shared" si="11"/>
        <v>60.5</v>
      </c>
      <c r="L23" s="82"/>
      <c r="M23" s="57"/>
      <c r="N23" s="57"/>
      <c r="O23" s="57"/>
      <c r="P23" s="57"/>
      <c r="Q23" s="57"/>
    </row>
    <row r="24" s="2" customFormat="1" ht="25" customHeight="1" spans="1:17">
      <c r="A24" s="43" t="str">
        <f>'[2]Sample Specs- CURVE 2025'!A25</f>
        <v>HEM CIRCUMFERENCE, SHELL</v>
      </c>
      <c r="B24" s="43"/>
      <c r="C24" s="43"/>
      <c r="D24" s="43"/>
      <c r="E24" s="43"/>
      <c r="F24" s="53" t="s">
        <v>73</v>
      </c>
      <c r="G24" s="45">
        <v>0.5</v>
      </c>
      <c r="H24" s="84">
        <f t="shared" si="9"/>
        <v>91</v>
      </c>
      <c r="I24" s="88">
        <f>'[2]Sample Specs- CURVE 2025'!O25</f>
        <v>93</v>
      </c>
      <c r="J24" s="90">
        <f t="shared" si="10"/>
        <v>95.5</v>
      </c>
      <c r="K24" s="90">
        <f t="shared" si="11"/>
        <v>98</v>
      </c>
      <c r="L24" s="82"/>
      <c r="M24" s="57"/>
      <c r="N24" s="57"/>
      <c r="O24" s="57"/>
      <c r="P24" s="57"/>
      <c r="Q24" s="57"/>
    </row>
    <row r="25" s="2" customFormat="1" ht="25" customHeight="1" spans="1:17">
      <c r="A25" s="43" t="str">
        <f>'[2]Sample Specs- CURVE 2025'!A26</f>
        <v>HEM CIRCUMFERENCE, LINING</v>
      </c>
      <c r="B25" s="43"/>
      <c r="C25" s="43"/>
      <c r="D25" s="43"/>
      <c r="E25" s="43"/>
      <c r="F25" s="53" t="s">
        <v>74</v>
      </c>
      <c r="G25" s="45">
        <v>0.5</v>
      </c>
      <c r="H25" s="84">
        <f t="shared" si="9"/>
        <v>88</v>
      </c>
      <c r="I25" s="88">
        <f>'[2]Sample Specs- CURVE 2025'!O26</f>
        <v>90</v>
      </c>
      <c r="J25" s="90">
        <f t="shared" si="10"/>
        <v>92.5</v>
      </c>
      <c r="K25" s="90">
        <f t="shared" si="11"/>
        <v>95</v>
      </c>
      <c r="L25" s="82"/>
      <c r="M25" s="57"/>
      <c r="N25" s="57"/>
      <c r="O25" s="57"/>
      <c r="P25" s="57"/>
      <c r="Q25" s="57"/>
    </row>
    <row r="26" s="2" customFormat="1" ht="25" customHeight="1" spans="1:17">
      <c r="A26" s="43" t="str">
        <f>'[2]Sample Specs- CURVE 2025'!A27</f>
        <v>SLIT LENGTH</v>
      </c>
      <c r="B26" s="43"/>
      <c r="C26" s="43"/>
      <c r="D26" s="43"/>
      <c r="E26" s="43"/>
      <c r="F26" s="54" t="s">
        <v>56</v>
      </c>
      <c r="G26" s="45">
        <v>0.25</v>
      </c>
      <c r="H26" s="87">
        <f>I26-0.25</f>
        <v>31.75</v>
      </c>
      <c r="I26" s="88">
        <f>'[2]Sample Specs- CURVE 2025'!O27</f>
        <v>32</v>
      </c>
      <c r="J26" s="89">
        <f>SUM(I26+0.25)</f>
        <v>32.25</v>
      </c>
      <c r="K26" s="89">
        <f>SUM(J26+0.25)</f>
        <v>32.5</v>
      </c>
      <c r="L26" s="79"/>
      <c r="M26" s="57"/>
      <c r="N26" s="57"/>
      <c r="O26" s="57"/>
      <c r="P26" s="57"/>
      <c r="Q26" s="57"/>
    </row>
    <row r="27" s="2" customFormat="1" ht="25" customHeight="1" spans="1:17">
      <c r="A27" s="43" t="str">
        <f>'[2]Sample Specs- CURVE 2025'!A28</f>
        <v>LINING DIFFERENCE OF SHELL TO LINING</v>
      </c>
      <c r="B27" s="43"/>
      <c r="C27" s="43"/>
      <c r="D27" s="43"/>
      <c r="E27" s="43"/>
      <c r="F27" s="55" t="s">
        <v>60</v>
      </c>
      <c r="G27" s="45">
        <v>0.25</v>
      </c>
      <c r="H27" s="86">
        <f>I27</f>
        <v>0.5</v>
      </c>
      <c r="I27" s="88">
        <f>'[2]Sample Specs- CURVE 2025'!O28</f>
        <v>0.5</v>
      </c>
      <c r="J27" s="86">
        <f>I27</f>
        <v>0.5</v>
      </c>
      <c r="K27" s="86">
        <f>J27</f>
        <v>0.5</v>
      </c>
      <c r="L27" s="82"/>
      <c r="M27" s="57"/>
      <c r="N27" s="57"/>
      <c r="O27" s="57"/>
      <c r="P27" s="57"/>
      <c r="Q27" s="57"/>
    </row>
    <row r="28" s="2" customFormat="1" ht="25" customHeight="1" spans="1:17">
      <c r="A28" s="43" t="str">
        <f>'[2]Sample Specs- CURVE 2025'!A29</f>
        <v>ZIPPER LENGTH</v>
      </c>
      <c r="B28" s="43"/>
      <c r="C28" s="43"/>
      <c r="D28" s="43"/>
      <c r="E28" s="43"/>
      <c r="F28" s="56" t="s">
        <v>57</v>
      </c>
      <c r="G28" s="45">
        <v>0.25</v>
      </c>
      <c r="H28" s="86">
        <f>I28</f>
        <v>12.25</v>
      </c>
      <c r="I28" s="88">
        <f>'[2]Sample Specs- CURVE 2025'!O29</f>
        <v>12.25</v>
      </c>
      <c r="J28" s="86">
        <f>I28</f>
        <v>12.25</v>
      </c>
      <c r="K28" s="86">
        <f>J28</f>
        <v>12.25</v>
      </c>
      <c r="L28" s="82"/>
      <c r="M28" s="57"/>
      <c r="N28" s="57"/>
      <c r="O28" s="57"/>
      <c r="P28" s="57"/>
      <c r="Q28" s="57"/>
    </row>
    <row r="29" s="2" customFormat="1" ht="16.5" customHeight="1" spans="1:17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="2" customFormat="1" ht="16.5" customHeight="1" spans="1:17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="2" customFormat="1" ht="16.5" customHeight="1" spans="1:17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="2" customFormat="1" ht="16.5" customHeight="1" spans="1:17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="2" customFormat="1" ht="16.5" customHeight="1" spans="1:17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="2" customFormat="1" ht="16.5" customHeight="1" spans="1:17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="2" customFormat="1" ht="16.5" customHeight="1" spans="1:17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="2" customFormat="1" ht="16.5" customHeight="1" spans="1:17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="2" customFormat="1" ht="16.5" customHeight="1" spans="1:1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="2" customFormat="1" ht="16.5" customHeight="1" spans="1:17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="2" customFormat="1" ht="16.5" customHeight="1" spans="1:17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="2" customFormat="1" ht="16.5" customHeight="1" spans="1:17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="2" customFormat="1" ht="16.5" customHeight="1" spans="1:1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="2" customFormat="1" ht="16.5" customHeight="1" spans="1:17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="2" customFormat="1" ht="16.5" customHeight="1" spans="1:1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="2" customFormat="1" ht="16.5" customHeight="1" spans="1:1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="2" customFormat="1" ht="16.5" customHeight="1" spans="1:17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="2" customFormat="1" ht="16.5" customHeight="1" spans="1:17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="2" customFormat="1" ht="16.5" customHeight="1" spans="1:1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="2" customFormat="1" ht="16.5" customHeight="1" spans="1:17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="2" customFormat="1" ht="16.5" customHeight="1" spans="1:17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="2" customFormat="1" ht="16.5" customHeight="1" spans="1:17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="2" customFormat="1" ht="16.5" customHeight="1" spans="1:17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="2" customFormat="1" ht="16.5" customHeight="1" spans="1:17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="2" customFormat="1" ht="16.5" customHeight="1" spans="1:17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="2" customFormat="1" ht="16.5" customHeight="1" spans="1:17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="2" customFormat="1" ht="16.5" customHeight="1" spans="1:17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="2" customFormat="1" ht="16.5" customHeight="1" spans="1:17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="2" customFormat="1" ht="16.5" customHeight="1" spans="1:1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="2" customFormat="1" ht="16.5" customHeight="1" spans="1:17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="2" customFormat="1" ht="16.5" customHeight="1" spans="1:17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="2" customFormat="1" ht="16.5" customHeight="1" spans="1:17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="2" customFormat="1" ht="16.5" customHeight="1" spans="1:17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="2" customFormat="1" ht="16.5" customHeight="1" spans="1:17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="2" customFormat="1" ht="16.5" customHeight="1" spans="1:17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="2" customFormat="1" ht="16.5" customHeight="1" spans="1:17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="2" customFormat="1" ht="16.5" customHeight="1" spans="1:17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="2" customFormat="1" ht="16.5" customHeight="1" spans="1:17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="2" customFormat="1" ht="16.5" customHeight="1" spans="1:1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="2" customFormat="1" ht="16.5" customHeight="1" spans="1:17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="2" customFormat="1" ht="16.5" customHeight="1" spans="1:17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="2" customFormat="1" ht="16.5" customHeight="1" spans="1:17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="2" customFormat="1" ht="16.5" customHeight="1" spans="1:17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="2" customFormat="1" ht="16.5" customHeight="1" spans="1:17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="2" customFormat="1" ht="16.5" customHeight="1" spans="1:17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="2" customFormat="1" ht="16.5" customHeight="1" spans="1:17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="2" customFormat="1" ht="16.5" customHeight="1" spans="1:17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="2" customFormat="1" ht="16.5" customHeight="1" spans="1:17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="2" customFormat="1" ht="16.5" customHeight="1" spans="1:1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="2" customFormat="1" ht="16.5" customHeight="1" spans="1:17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="2" customFormat="1" ht="16.5" customHeight="1" spans="1:17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="2" customFormat="1" ht="16.5" customHeight="1" spans="1:17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="2" customFormat="1" ht="16.5" customHeight="1" spans="1:17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="2" customFormat="1" ht="16.5" customHeight="1" spans="1:17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="2" customFormat="1" ht="16.5" customHeight="1" spans="1:17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="2" customFormat="1" ht="16.5" customHeight="1" spans="1:17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="2" customFormat="1" ht="16.5" customHeight="1" spans="1:17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="2" customFormat="1" ht="16.5" customHeight="1" spans="1:17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="2" customFormat="1" ht="16.5" customHeight="1" spans="1:1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="2" customFormat="1" ht="16.5" customHeight="1" spans="1:17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="2" customFormat="1" ht="16.5" customHeight="1" spans="1:17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="2" customFormat="1" ht="16.5" customHeight="1" spans="1:17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="2" customFormat="1" ht="16.5" customHeight="1" spans="1:17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="2" customFormat="1" ht="16.5" customHeight="1" spans="1:17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="2" customFormat="1" ht="16.5" customHeight="1" spans="1:17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="2" customFormat="1" ht="16.5" customHeight="1" spans="1:17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="2" customFormat="1" ht="16.5" customHeight="1" spans="1:17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="2" customFormat="1" ht="16.5" customHeight="1" spans="1:17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="2" customFormat="1" ht="16.5" customHeight="1" spans="1:1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="2" customFormat="1" ht="16.5" customHeight="1" spans="1:17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="2" customFormat="1" ht="16.5" customHeight="1" spans="1:17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="2" customFormat="1" ht="16.5" customHeight="1" spans="1:17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="2" customFormat="1" ht="16.5" customHeight="1" spans="1:17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="2" customFormat="1" ht="16.5" customHeight="1" spans="1:17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="2" customFormat="1" ht="16.5" customHeight="1" spans="1:17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="2" customFormat="1" ht="16.5" customHeight="1" spans="1:17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="2" customFormat="1" ht="16.5" customHeight="1" spans="1:17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="2" customFormat="1" ht="16.5" customHeight="1" spans="1:17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="2" customFormat="1" ht="16.5" customHeight="1" spans="1:1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="2" customFormat="1" ht="16.5" customHeight="1" spans="1:17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="2" customFormat="1" ht="16.5" customHeight="1" spans="1:17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="2" customFormat="1" ht="16.5" customHeight="1" spans="1:17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="2" customFormat="1" ht="16.5" customHeight="1" spans="1:17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="2" customFormat="1" ht="16.5" customHeight="1" spans="1:17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="2" customFormat="1" ht="16.5" customHeight="1" spans="1:17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="2" customFormat="1" ht="16.5" customHeight="1" spans="1:17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="2" customFormat="1" ht="16.5" customHeight="1" spans="1:17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="2" customFormat="1" ht="16.5" customHeight="1" spans="1:17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="2" customFormat="1" ht="16.5" customHeight="1" spans="1:1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="2" customFormat="1" ht="16.5" customHeight="1" spans="1:17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="2" customFormat="1" ht="16.5" customHeight="1" spans="1:17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="2" customFormat="1" ht="16.5" customHeight="1" spans="1:17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="2" customFormat="1" ht="16.5" customHeight="1" spans="1:17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="2" customFormat="1" ht="16.5" customHeight="1" spans="1:17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="2" customFormat="1" ht="16.5" customHeight="1" spans="1:17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="2" customFormat="1" ht="16.5" customHeight="1" spans="1:17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="2" customFormat="1" ht="16.5" customHeight="1" spans="1:17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="2" customFormat="1" ht="16.5" customHeight="1" spans="1:17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="2" customFormat="1" ht="16.5" customHeight="1" spans="1:1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="2" customFormat="1" ht="16.5" customHeight="1" spans="1:17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="2" customFormat="1" ht="16.5" customHeight="1" spans="1:17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="2" customFormat="1" ht="16.5" customHeight="1" spans="1:17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="2" customFormat="1" ht="16.5" customHeight="1" spans="1:17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="2" customFormat="1" ht="16.5" customHeight="1" spans="1:17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="2" customFormat="1" ht="16.5" customHeight="1" spans="1:17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="2" customFormat="1" ht="16.5" customHeight="1" spans="1:17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="2" customFormat="1" ht="16.5" customHeight="1" spans="1:17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="2" customFormat="1" ht="16.5" customHeight="1" spans="1:17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="2" customFormat="1" ht="16.5" customHeight="1" spans="1:1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="2" customFormat="1" ht="16.5" customHeight="1" spans="1:17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="2" customFormat="1" ht="16.5" customHeight="1" spans="1:17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="2" customFormat="1" ht="16.5" customHeight="1" spans="1:17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="2" customFormat="1" ht="16.5" customHeight="1" spans="1:17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="2" customFormat="1" ht="16.5" customHeight="1" spans="1:17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="2" customFormat="1" ht="16.5" customHeight="1" spans="1:17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="2" customFormat="1" ht="16.5" customHeight="1" spans="1:17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="2" customFormat="1" ht="16.5" customHeight="1" spans="1:17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="2" customFormat="1" ht="16.5" customHeight="1" spans="1:17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="2" customFormat="1" ht="16.5" customHeight="1" spans="1:1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="2" customFormat="1" ht="16.5" customHeight="1" spans="1:17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="2" customFormat="1" ht="16.5" customHeight="1" spans="1:17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="2" customFormat="1" ht="16.5" customHeight="1" spans="1:17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="2" customFormat="1" ht="16.5" customHeight="1" spans="1:17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="2" customFormat="1" ht="16.5" customHeight="1" spans="1:17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="2" customFormat="1" ht="16.5" customHeight="1" spans="1:17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="2" customFormat="1" ht="16.5" customHeight="1" spans="1:17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="2" customFormat="1" ht="16.5" customHeight="1" spans="1:17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="2" customFormat="1" ht="16.5" customHeight="1" spans="1:17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="2" customFormat="1" ht="16.5" customHeight="1" spans="1:1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="2" customFormat="1" ht="16.5" customHeight="1" spans="1:17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="2" customFormat="1" ht="16.5" customHeight="1" spans="1:17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="2" customFormat="1" ht="16.5" customHeight="1" spans="1:17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="2" customFormat="1" ht="16.5" customHeight="1" spans="1:17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="2" customFormat="1" ht="16.5" customHeight="1" spans="1:17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="2" customFormat="1" ht="16.5" customHeight="1" spans="1:17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="2" customFormat="1" ht="16.5" customHeight="1" spans="1:17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="2" customFormat="1" ht="16.5" customHeight="1" spans="1:17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="2" customFormat="1" ht="16.5" customHeight="1" spans="1:17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="2" customFormat="1" ht="16.5" customHeight="1" spans="1:1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="2" customFormat="1" ht="16.5" customHeight="1" spans="1:17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="2" customFormat="1" ht="16.5" customHeight="1" spans="1:17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="2" customFormat="1" ht="16.5" customHeight="1" spans="1:17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="2" customFormat="1" ht="16.5" customHeight="1" spans="1:17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="2" customFormat="1" ht="16.5" customHeight="1" spans="1:17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="2" customFormat="1" ht="16.5" customHeight="1" spans="1:17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="2" customFormat="1" ht="16.5" customHeight="1" spans="1:17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="2" customFormat="1" ht="16.5" customHeight="1" spans="1:17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="2" customFormat="1" ht="16.5" customHeight="1" spans="1:17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="2" customFormat="1" ht="16.5" customHeight="1" spans="1:1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="2" customFormat="1" ht="16.5" customHeight="1" spans="1:17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="2" customFormat="1" ht="16.5" customHeight="1" spans="1:17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="2" customFormat="1" ht="16.5" customHeight="1" spans="1:17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="2" customFormat="1" ht="16.5" customHeight="1" spans="1:17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="2" customFormat="1" ht="16.5" customHeight="1" spans="1:17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="2" customFormat="1" ht="16.5" customHeight="1" spans="1:17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="2" customFormat="1" ht="16.5" customHeight="1" spans="1:17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="2" customFormat="1" ht="16.5" customHeight="1" spans="1:17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="2" customFormat="1" ht="16.5" customHeight="1" spans="1:17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="2" customFormat="1" ht="16.5" customHeight="1" spans="1:1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="2" customFormat="1" ht="16.5" customHeight="1" spans="1:17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="2" customFormat="1" ht="16.5" customHeight="1" spans="1:17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="2" customFormat="1" ht="16.5" customHeight="1" spans="1:17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="2" customFormat="1" ht="16.5" customHeight="1" spans="1:17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="2" customFormat="1" ht="16.5" customHeight="1" spans="1:17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="2" customFormat="1" ht="16.5" customHeight="1" spans="1:17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="2" customFormat="1" ht="16.5" customHeight="1" spans="1:17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="2" customFormat="1" ht="16.5" customHeight="1" spans="1:17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="2" customFormat="1" ht="16.5" customHeight="1" spans="1:17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="2" customFormat="1" ht="16.5" customHeight="1" spans="1:1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="2" customFormat="1" ht="16.5" customHeight="1" spans="1:17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="2" customFormat="1" ht="16.5" customHeight="1" spans="1:17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="2" customFormat="1" ht="16.5" customHeight="1" spans="1:17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="2" customFormat="1" ht="16.5" customHeight="1" spans="1:17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="2" customFormat="1" ht="16.5" customHeight="1" spans="1:17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="2" customFormat="1" ht="16.5" customHeight="1" spans="1:17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="2" customFormat="1" ht="16.5" customHeight="1" spans="1:17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="2" customFormat="1" ht="16.5" customHeight="1" spans="1:17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="2" customFormat="1" ht="16.5" customHeight="1" spans="1:17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="2" customFormat="1" ht="16.5" customHeight="1" spans="1:1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="2" customFormat="1" ht="16.5" customHeight="1" spans="1:17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="2" customFormat="1" ht="16.5" customHeight="1" spans="1:17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="2" customFormat="1" ht="16.5" customHeight="1" spans="1:17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="2" customFormat="1" ht="16.5" customHeight="1" spans="1:17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="2" customFormat="1" ht="16.5" customHeight="1" spans="1:17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="2" customFormat="1" ht="16.5" customHeight="1" spans="1:17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="2" customFormat="1" ht="16.5" customHeight="1" spans="1:17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="2" customFormat="1" ht="16.5" customHeight="1" spans="1:17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="2" customFormat="1" ht="16.5" customHeight="1" spans="1:17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="2" customFormat="1" ht="16.5" customHeight="1" spans="1: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="2" customFormat="1" ht="16.5" customHeight="1" spans="1:17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="2" customFormat="1" ht="16.5" customHeight="1" spans="1:17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="2" customFormat="1" ht="16.5" customHeight="1" spans="1:17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="2" customFormat="1" ht="16.5" customHeight="1" spans="1:17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="2" customFormat="1" ht="16.5" customHeight="1" spans="1:17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="2" customFormat="1" ht="16.5" customHeight="1" spans="1:17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="2" customFormat="1" ht="16.5" customHeight="1" spans="1:17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="2" customFormat="1" ht="16.5" customHeight="1" spans="1:17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="2" customFormat="1" ht="16.5" customHeight="1" spans="1:17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="2" customFormat="1" ht="16.5" customHeight="1" spans="1:1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="2" customFormat="1" ht="16.5" customHeight="1" spans="1:17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="2" customFormat="1" ht="16.5" customHeight="1" spans="1:17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="2" customFormat="1" ht="16.5" customHeight="1" spans="1:17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="2" customFormat="1" ht="16.5" customHeight="1" spans="1:17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="2" customFormat="1" ht="16.5" customHeight="1" spans="1:17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="2" customFormat="1" ht="16.5" customHeight="1" spans="1:17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="2" customFormat="1" ht="16.5" customHeight="1" spans="1:17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="2" customFormat="1" ht="16.5" customHeight="1" spans="1:17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="2" customFormat="1" ht="16.5" customHeight="1" spans="1:17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="2" customFormat="1" ht="16.5" customHeight="1" spans="1:1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="2" customFormat="1" ht="16.5" customHeight="1" spans="1:17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="2" customFormat="1" ht="16.5" customHeight="1" spans="1:17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="2" customFormat="1" ht="16.5" customHeight="1" spans="1:17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="2" customFormat="1" ht="16.5" customHeight="1" spans="1:17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="2" customFormat="1" ht="16.5" customHeight="1" spans="1:17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="2" customFormat="1" ht="16.5" customHeight="1" spans="1:17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="2" customFormat="1" ht="16.5" customHeight="1" spans="1:17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="2" customFormat="1" ht="16.5" customHeight="1" spans="1:17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="2" customFormat="1" ht="16.5" customHeight="1" spans="1:17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="2" customFormat="1" ht="16.5" customHeight="1" spans="1:1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="2" customFormat="1" ht="16.5" customHeight="1" spans="1:17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s="2" customFormat="1" ht="16.5" customHeight="1" spans="1:17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s="2" customFormat="1" ht="16.5" customHeight="1" spans="1:17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s="2" customFormat="1" ht="16.5" customHeight="1" spans="1:17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  <row r="252" s="2" customFormat="1" ht="16.5" customHeight="1" spans="1:17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</row>
    <row r="253" s="2" customFormat="1" ht="16.5" customHeight="1" spans="1:17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</row>
    <row r="254" s="2" customFormat="1" ht="16.5" customHeight="1" spans="1:17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</row>
    <row r="255" s="2" customFormat="1" ht="16.5" customHeight="1" spans="1:17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</row>
    <row r="256" s="2" customFormat="1" ht="16.5" customHeight="1" spans="1:17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</row>
    <row r="257" s="2" customFormat="1" ht="16.5" customHeight="1" spans="1:1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</row>
    <row r="258" s="2" customFormat="1" ht="16.5" customHeight="1" spans="1:17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</row>
    <row r="259" s="2" customFormat="1" ht="16.5" customHeight="1" spans="1:17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</row>
    <row r="260" s="2" customFormat="1" ht="16.5" customHeight="1" spans="1:17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s="2" customFormat="1" ht="16.5" customHeight="1" spans="1:17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</row>
    <row r="262" s="2" customFormat="1" ht="16.5" customHeight="1" spans="1:17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</row>
    <row r="263" s="2" customFormat="1" ht="16.5" customHeight="1" spans="1:17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</row>
    <row r="264" s="2" customFormat="1" ht="16.5" customHeight="1" spans="1:17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</row>
    <row r="265" s="2" customFormat="1" ht="16.5" customHeight="1" spans="1:17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</row>
    <row r="266" s="2" customFormat="1" ht="16.5" customHeight="1" spans="1:17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</row>
    <row r="267" s="2" customFormat="1" ht="16.5" customHeight="1" spans="1:1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</row>
    <row r="268" s="2" customFormat="1" ht="16.5" customHeight="1" spans="1:17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</row>
    <row r="269" s="2" customFormat="1" ht="16.5" customHeight="1" spans="1:17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</row>
    <row r="270" s="2" customFormat="1" ht="16.5" customHeight="1" spans="1:17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s="2" customFormat="1" ht="16.5" customHeight="1" spans="1:17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</row>
    <row r="272" s="2" customFormat="1" ht="16.5" customHeight="1" spans="1:17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</row>
    <row r="273" s="2" customFormat="1" ht="16.5" customHeight="1" spans="1:17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</row>
    <row r="274" s="2" customFormat="1" ht="16.5" customHeight="1" spans="1:17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</row>
    <row r="275" s="2" customFormat="1" ht="16.5" customHeight="1" spans="1:17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</row>
    <row r="276" s="2" customFormat="1" ht="16.5" customHeight="1" spans="1:17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</row>
    <row r="277" s="2" customFormat="1" ht="16.5" customHeight="1" spans="1:1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</row>
    <row r="278" s="2" customFormat="1" ht="16.5" customHeight="1" spans="1:17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</row>
    <row r="279" s="2" customFormat="1" ht="16.5" customHeight="1" spans="1:17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</row>
    <row r="280" s="2" customFormat="1" ht="16.5" customHeight="1" spans="1:17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</row>
    <row r="281" s="2" customFormat="1" ht="16.5" customHeight="1" spans="1:17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</row>
    <row r="282" s="2" customFormat="1" ht="16.5" customHeight="1" spans="1:17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</row>
    <row r="283" s="2" customFormat="1" ht="16.5" customHeight="1" spans="1:17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</row>
    <row r="284" s="2" customFormat="1" ht="16.5" customHeight="1" spans="1:17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</row>
    <row r="285" s="2" customFormat="1" ht="16.5" customHeight="1" spans="1:17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</row>
    <row r="286" s="2" customFormat="1" ht="16.5" customHeight="1" spans="1:17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</row>
    <row r="287" s="2" customFormat="1" ht="16.5" customHeight="1" spans="1:1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</row>
    <row r="288" s="2" customFormat="1" ht="16.5" customHeight="1" spans="1:17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</row>
    <row r="289" s="2" customFormat="1" ht="16.5" customHeight="1" spans="1:17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</row>
    <row r="290" s="2" customFormat="1" ht="16.5" customHeight="1" spans="1:17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</row>
    <row r="291" s="2" customFormat="1" ht="16.5" customHeight="1" spans="1:17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</row>
    <row r="292" s="2" customFormat="1" ht="16.5" customHeight="1" spans="1:17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</row>
    <row r="293" s="2" customFormat="1" ht="16.5" customHeight="1" spans="1:17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</row>
    <row r="294" s="2" customFormat="1" ht="16.5" customHeight="1" spans="1:17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</row>
    <row r="295" s="2" customFormat="1" ht="16.5" customHeight="1" spans="1:17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</row>
    <row r="296" s="2" customFormat="1" ht="16.5" customHeight="1" spans="1:17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</row>
    <row r="297" s="2" customFormat="1" ht="16.5" customHeight="1" spans="1:1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</row>
    <row r="298" s="2" customFormat="1" ht="16.5" customHeight="1" spans="1:17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</row>
    <row r="299" s="2" customFormat="1" ht="16.5" customHeight="1" spans="1:17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</row>
    <row r="300" s="2" customFormat="1" ht="16.5" customHeight="1" spans="1:17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</row>
    <row r="301" s="2" customFormat="1" ht="16.5" customHeight="1" spans="1:17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</row>
    <row r="302" s="2" customFormat="1" ht="16.5" customHeight="1" spans="1:17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</row>
    <row r="303" s="2" customFormat="1" ht="16.5" customHeight="1" spans="1:17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</row>
    <row r="304" s="2" customFormat="1" ht="16.5" customHeight="1" spans="1:17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</row>
    <row r="305" s="2" customFormat="1" ht="16.5" customHeight="1" spans="1:17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</row>
    <row r="306" s="2" customFormat="1" ht="16.5" customHeight="1" spans="1:17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</row>
    <row r="307" s="2" customFormat="1" ht="16.5" customHeight="1" spans="1:1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</row>
    <row r="308" s="2" customFormat="1" ht="16.5" customHeight="1" spans="1:17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</row>
    <row r="309" s="2" customFormat="1" ht="16.5" customHeight="1" spans="1:17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</row>
    <row r="310" s="2" customFormat="1" ht="16.5" customHeight="1" spans="1:17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</row>
    <row r="311" s="2" customFormat="1" ht="16.5" customHeight="1" spans="1:17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</row>
    <row r="312" s="2" customFormat="1" ht="16.5" customHeight="1" spans="1:17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</row>
    <row r="313" s="2" customFormat="1" ht="16.5" customHeight="1" spans="1:17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</row>
    <row r="314" s="2" customFormat="1" ht="16.5" customHeight="1" spans="1:17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</row>
    <row r="315" s="2" customFormat="1" ht="16.5" customHeight="1" spans="1:17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</row>
    <row r="316" s="2" customFormat="1" ht="16.5" customHeight="1" spans="1:17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</row>
    <row r="317" s="2" customFormat="1" ht="16.5" customHeight="1" spans="1:1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</row>
    <row r="318" s="2" customFormat="1" ht="16.5" customHeight="1" spans="1:17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</row>
    <row r="319" s="2" customFormat="1" ht="16.5" customHeight="1" spans="1:17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</row>
    <row r="320" s="2" customFormat="1" ht="16.5" customHeight="1" spans="1:17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</row>
    <row r="321" s="2" customFormat="1" ht="16.5" customHeight="1" spans="1:17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</row>
    <row r="322" s="2" customFormat="1" ht="16.5" customHeight="1" spans="1:17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</row>
    <row r="323" s="2" customFormat="1" ht="16.5" customHeight="1" spans="1:17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</row>
    <row r="324" s="2" customFormat="1" ht="16.5" customHeight="1" spans="1:17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</row>
    <row r="325" s="2" customFormat="1" ht="16.5" customHeight="1" spans="1:17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</row>
    <row r="326" s="2" customFormat="1" ht="16.5" customHeight="1" spans="1:17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</row>
    <row r="327" s="2" customFormat="1" ht="16.5" customHeight="1" spans="1:1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</row>
    <row r="328" s="2" customFormat="1" ht="16.5" customHeight="1" spans="1:17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</row>
    <row r="329" s="2" customFormat="1" ht="16.5" customHeight="1" spans="1:17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</row>
    <row r="330" s="2" customFormat="1" ht="16.5" customHeight="1" spans="1:17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</row>
    <row r="331" s="2" customFormat="1" ht="16.5" customHeight="1" spans="1:17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s="2" customFormat="1" ht="16.5" customHeight="1" spans="1:17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s="2" customFormat="1" ht="16.5" customHeight="1" spans="1:17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s="2" customFormat="1" ht="16.5" customHeight="1" spans="1:17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s="2" customFormat="1" ht="16.5" customHeight="1" spans="1:17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s="2" customFormat="1" ht="16.5" customHeight="1" spans="1:17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s="2" customFormat="1" ht="16.5" customHeight="1" spans="1:1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s="2" customFormat="1" ht="16.5" customHeight="1" spans="1:17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s="2" customFormat="1" ht="16.5" customHeight="1" spans="1:17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s="2" customFormat="1" ht="16.5" customHeight="1" spans="1:17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s="2" customFormat="1" ht="16.5" customHeight="1" spans="1:17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s="2" customFormat="1" ht="16.5" customHeight="1" spans="1:17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s="2" customFormat="1" ht="16.5" customHeight="1" spans="1:17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s="2" customFormat="1" ht="16.5" customHeight="1" spans="1:17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s="2" customFormat="1" ht="16.5" customHeight="1" spans="1:17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s="2" customFormat="1" ht="16.5" customHeight="1" spans="1:17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s="2" customFormat="1" ht="16.5" customHeight="1" spans="1:1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s="2" customFormat="1" ht="16.5" customHeight="1" spans="1:17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s="2" customFormat="1" ht="16.5" customHeight="1" spans="1:17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s="2" customFormat="1" ht="16.5" customHeight="1" spans="1:17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s="2" customFormat="1" ht="16.5" customHeight="1" spans="1:17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  <row r="352" s="2" customFormat="1" ht="16.5" customHeight="1" spans="1:17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</row>
    <row r="353" s="2" customFormat="1" ht="16.5" customHeight="1" spans="1:17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</row>
    <row r="354" s="2" customFormat="1" ht="16.5" customHeight="1" spans="1:17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</row>
    <row r="355" s="2" customFormat="1" ht="16.5" customHeight="1" spans="1:17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</row>
    <row r="356" s="2" customFormat="1" ht="16.5" customHeight="1" spans="1:17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</row>
    <row r="357" s="2" customFormat="1" ht="16.5" customHeight="1" spans="1:1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</row>
    <row r="358" s="2" customFormat="1" ht="16.5" customHeight="1" spans="1:17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</row>
    <row r="359" s="2" customFormat="1" ht="16.5" customHeight="1" spans="1:17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</row>
    <row r="360" s="2" customFormat="1" ht="16.5" customHeight="1" spans="1:17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</row>
    <row r="361" s="2" customFormat="1" ht="16.5" customHeight="1" spans="1:17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</row>
    <row r="362" s="2" customFormat="1" ht="16.5" customHeight="1" spans="1:17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s="2" customFormat="1" ht="16.5" customHeight="1" spans="1:17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s="2" customFormat="1" ht="16.5" customHeight="1" spans="1:17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</row>
    <row r="365" s="2" customFormat="1" ht="16.5" customHeight="1" spans="1:17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</row>
    <row r="366" s="2" customFormat="1" ht="16.5" customHeight="1" spans="1:17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</row>
    <row r="367" s="2" customFormat="1" ht="16.5" customHeight="1" spans="1:1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</row>
    <row r="368" s="2" customFormat="1" ht="16.5" customHeight="1" spans="1:17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</row>
    <row r="369" s="2" customFormat="1" ht="16.5" customHeight="1" spans="1:17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</row>
    <row r="370" s="2" customFormat="1" ht="16.5" customHeight="1" spans="1:17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</row>
    <row r="371" s="2" customFormat="1" ht="16.5" customHeight="1" spans="1:17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</row>
    <row r="372" s="2" customFormat="1" ht="16.5" customHeight="1" spans="1:17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</row>
    <row r="373" s="2" customFormat="1" ht="16.5" customHeight="1" spans="1:17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</row>
    <row r="374" s="2" customFormat="1" ht="16.5" customHeight="1" spans="1:17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</row>
    <row r="375" s="2" customFormat="1" ht="16.5" customHeight="1" spans="1:17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</row>
    <row r="376" s="2" customFormat="1" ht="16.5" customHeight="1" spans="1:17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</row>
    <row r="377" s="2" customFormat="1" ht="16.5" customHeight="1" spans="1:1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</row>
    <row r="378" s="2" customFormat="1" ht="16.5" customHeight="1" spans="1:17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</row>
    <row r="379" s="2" customFormat="1" ht="16.5" customHeight="1" spans="1:17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</row>
    <row r="380" s="2" customFormat="1" ht="16.5" customHeight="1" spans="1:17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</row>
    <row r="381" s="2" customFormat="1" ht="16.5" customHeight="1" spans="1:17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</row>
    <row r="382" s="2" customFormat="1" ht="16.5" customHeight="1" spans="1:17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</row>
    <row r="383" s="2" customFormat="1" ht="16.5" customHeight="1" spans="1:17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</row>
    <row r="384" s="2" customFormat="1" ht="16.5" customHeight="1" spans="1:17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</row>
    <row r="385" s="2" customFormat="1" ht="16.5" customHeight="1" spans="1:17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</row>
    <row r="386" s="2" customFormat="1" ht="16.5" customHeight="1" spans="1:17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</row>
    <row r="387" s="2" customFormat="1" ht="16.5" customHeight="1" spans="1:1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</row>
    <row r="388" s="2" customFormat="1" ht="16.5" customHeight="1" spans="1:17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</row>
    <row r="389" s="2" customFormat="1" ht="16.5" customHeight="1" spans="1:17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</row>
    <row r="390" s="2" customFormat="1" ht="16.5" customHeight="1" spans="1:17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</row>
    <row r="391" s="2" customFormat="1" ht="16.5" customHeight="1" spans="1:17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</row>
    <row r="392" s="2" customFormat="1" ht="16.5" customHeight="1" spans="1:17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</row>
    <row r="393" s="2" customFormat="1" ht="16.5" customHeight="1" spans="1:17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</row>
    <row r="394" s="2" customFormat="1" ht="16.5" customHeight="1" spans="1:17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</row>
    <row r="395" s="2" customFormat="1" ht="16.5" customHeight="1" spans="1:17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</row>
    <row r="396" s="2" customFormat="1" ht="16.5" customHeight="1" spans="1:17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</row>
    <row r="397" s="2" customFormat="1" ht="16.5" customHeight="1" spans="1:1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</row>
    <row r="398" s="2" customFormat="1" ht="16.5" customHeight="1" spans="1:17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</row>
    <row r="399" s="2" customFormat="1" ht="16.5" customHeight="1" spans="1:17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</row>
    <row r="400" s="2" customFormat="1" ht="16.5" customHeight="1" spans="1:17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</row>
    <row r="401" s="2" customFormat="1" ht="16.5" customHeight="1" spans="1:17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</row>
    <row r="402" s="2" customFormat="1" ht="16.5" customHeight="1" spans="1:17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</row>
    <row r="403" s="2" customFormat="1" ht="16.5" customHeight="1" spans="1:17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</row>
    <row r="404" s="2" customFormat="1" ht="16.5" customHeight="1" spans="1:17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</row>
    <row r="405" s="2" customFormat="1" ht="16.5" customHeight="1" spans="1:17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</row>
    <row r="406" s="2" customFormat="1" ht="16.5" customHeight="1" spans="1:17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</row>
    <row r="407" s="2" customFormat="1" ht="16.5" customHeight="1" spans="1:1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</row>
    <row r="408" s="2" customFormat="1" ht="16.5" customHeight="1" spans="1:17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</row>
    <row r="409" s="2" customFormat="1" ht="16.5" customHeight="1" spans="1:17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</row>
    <row r="410" s="2" customFormat="1" ht="16.5" customHeight="1" spans="1:17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</row>
    <row r="411" s="2" customFormat="1" ht="16.5" customHeight="1" spans="1:17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</row>
    <row r="412" s="2" customFormat="1" ht="16.5" customHeight="1" spans="1:17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</row>
    <row r="413" s="2" customFormat="1" ht="16.5" customHeight="1" spans="1:17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</row>
    <row r="414" s="2" customFormat="1" ht="16.5" customHeight="1" spans="1:17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</row>
    <row r="415" s="2" customFormat="1" ht="16.5" customHeight="1" spans="1:17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</row>
    <row r="416" s="2" customFormat="1" ht="16.5" customHeight="1" spans="1:17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</row>
    <row r="417" s="2" customFormat="1" ht="16.5" customHeight="1" spans="1:1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</row>
    <row r="418" s="2" customFormat="1" ht="16.5" customHeight="1" spans="1:17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</row>
    <row r="419" s="2" customFormat="1" ht="16.5" customHeight="1" spans="1:17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</row>
    <row r="420" s="2" customFormat="1" ht="16.5" customHeight="1" spans="1:17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</row>
    <row r="421" s="2" customFormat="1" ht="16.5" customHeight="1" spans="1:17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</row>
    <row r="422" s="2" customFormat="1" ht="16.5" customHeight="1" spans="1:17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</row>
    <row r="423" s="2" customFormat="1" ht="16.5" customHeight="1" spans="1:17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</row>
    <row r="424" s="2" customFormat="1" ht="16.5" customHeight="1" spans="1:17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</row>
    <row r="425" s="2" customFormat="1" ht="16.5" customHeight="1" spans="1:17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</row>
    <row r="426" s="2" customFormat="1" ht="16.5" customHeight="1" spans="1:17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</row>
    <row r="427" s="2" customFormat="1" ht="16.5" customHeight="1" spans="1:1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</row>
    <row r="428" s="2" customFormat="1" ht="16.5" customHeight="1" spans="1:17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</row>
    <row r="429" s="2" customFormat="1" ht="16.5" customHeight="1" spans="1:17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</row>
    <row r="430" s="2" customFormat="1" ht="16.5" customHeight="1" spans="1:17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</row>
    <row r="431" s="2" customFormat="1" ht="16.5" customHeight="1" spans="1:17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</row>
    <row r="432" s="2" customFormat="1" ht="16.5" customHeight="1" spans="1:17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</row>
    <row r="433" s="2" customFormat="1" ht="16.5" customHeight="1" spans="1:17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</row>
    <row r="434" s="2" customFormat="1" ht="16.5" customHeight="1" spans="1:17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</row>
    <row r="435" s="2" customFormat="1" ht="16.5" customHeight="1" spans="1:17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="2" customFormat="1" ht="16.5" customHeight="1" spans="1:17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s="2" customFormat="1" ht="16.5" customHeight="1" spans="1:1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s="2" customFormat="1" ht="16.5" customHeight="1" spans="1:17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</row>
    <row r="439" s="2" customFormat="1" ht="16.5" customHeight="1" spans="1:17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</row>
    <row r="440" s="2" customFormat="1" ht="16.5" customHeight="1" spans="1:17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</row>
    <row r="441" s="2" customFormat="1" ht="16.5" customHeight="1" spans="1:17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</row>
    <row r="442" s="2" customFormat="1" ht="16.5" customHeight="1" spans="1:17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</row>
    <row r="443" s="2" customFormat="1" ht="16.5" customHeight="1" spans="1:17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</row>
    <row r="444" s="2" customFormat="1" ht="16.5" customHeight="1" spans="1:17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</row>
    <row r="445" s="2" customFormat="1" ht="16.5" customHeight="1" spans="1:17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</row>
    <row r="446" s="2" customFormat="1" ht="16.5" customHeight="1" spans="1:17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</row>
    <row r="447" s="2" customFormat="1" ht="16.5" customHeight="1" spans="1:1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</row>
    <row r="448" s="2" customFormat="1" ht="16.5" customHeight="1" spans="1:17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</row>
    <row r="449" s="2" customFormat="1" ht="16.5" customHeight="1" spans="1:17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</row>
    <row r="450" s="2" customFormat="1" ht="16.5" customHeight="1" spans="1:17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</row>
    <row r="451" s="2" customFormat="1" ht="16.5" customHeight="1" spans="1:17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</row>
    <row r="452" s="2" customFormat="1" ht="16.5" customHeight="1" spans="1:17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</row>
    <row r="453" s="2" customFormat="1" ht="16.5" customHeight="1" spans="1:17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</row>
    <row r="454" s="2" customFormat="1" ht="16.5" customHeight="1" spans="1:17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</row>
    <row r="455" s="2" customFormat="1" ht="16.5" customHeight="1" spans="1:17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</row>
    <row r="456" s="2" customFormat="1" ht="16.5" customHeight="1" spans="1:17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</row>
    <row r="457" s="2" customFormat="1" ht="16.5" customHeight="1" spans="1:1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</row>
    <row r="458" s="2" customFormat="1" ht="16.5" customHeight="1" spans="1:17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</row>
    <row r="459" s="2" customFormat="1" ht="16.5" customHeight="1" spans="1:17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</row>
    <row r="460" s="2" customFormat="1" ht="16.5" customHeight="1" spans="1:17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</row>
    <row r="461" s="2" customFormat="1" ht="16.5" customHeight="1" spans="1:17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</row>
    <row r="462" s="2" customFormat="1" ht="16.5" customHeight="1" spans="1:17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</row>
    <row r="463" s="2" customFormat="1" ht="16.5" customHeight="1" spans="1:17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</row>
    <row r="464" s="2" customFormat="1" ht="16.5" customHeight="1" spans="1:17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</row>
    <row r="465" s="2" customFormat="1" ht="16.5" customHeight="1" spans="1:17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</row>
    <row r="466" s="2" customFormat="1" ht="16.5" customHeight="1" spans="1:17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</row>
    <row r="467" s="2" customFormat="1" ht="16.5" customHeight="1" spans="1:1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</row>
    <row r="468" s="2" customFormat="1" ht="16.5" customHeight="1" spans="1:17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</row>
    <row r="469" s="2" customFormat="1" ht="16.5" customHeight="1" spans="1:17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</row>
    <row r="470" s="2" customFormat="1" ht="16.5" customHeight="1" spans="1:17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</row>
    <row r="471" s="2" customFormat="1" ht="16.5" customHeight="1" spans="1:17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</row>
    <row r="472" s="2" customFormat="1" ht="16.5" customHeight="1" spans="1:17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</row>
    <row r="473" s="2" customFormat="1" ht="16.5" customHeight="1" spans="1:17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</row>
    <row r="474" s="2" customFormat="1" ht="16.5" customHeight="1" spans="1:17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</row>
    <row r="475" s="2" customFormat="1" ht="16.5" customHeight="1" spans="1:17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</row>
    <row r="476" s="2" customFormat="1" ht="16.5" customHeight="1" spans="1:17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</row>
    <row r="477" s="2" customFormat="1" ht="16.5" customHeight="1" spans="1:1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</row>
    <row r="478" s="2" customFormat="1" ht="16.5" customHeight="1" spans="1:17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</row>
    <row r="479" s="2" customFormat="1" ht="16.5" customHeight="1" spans="1:17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</row>
    <row r="480" s="2" customFormat="1" ht="16.5" customHeight="1" spans="1:17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</row>
    <row r="481" s="2" customFormat="1" ht="16.5" customHeight="1" spans="1:17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</row>
    <row r="482" s="2" customFormat="1" ht="16.5" customHeight="1" spans="1:17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</row>
    <row r="483" s="2" customFormat="1" ht="16.5" customHeight="1" spans="1:17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</row>
    <row r="484" s="2" customFormat="1" ht="16.5" customHeight="1" spans="1:17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s="2" customFormat="1" ht="16.5" customHeight="1" spans="1:17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s="2" customFormat="1" ht="16.5" customHeight="1" spans="1:17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s="2" customFormat="1" ht="16.5" customHeight="1" spans="1:1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</row>
    <row r="488" s="2" customFormat="1" ht="16.5" customHeight="1" spans="1:17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</row>
    <row r="489" s="2" customFormat="1" ht="16.5" customHeight="1" spans="1:17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</row>
    <row r="490" s="2" customFormat="1" ht="16.5" customHeight="1" spans="1:17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</row>
    <row r="491" s="2" customFormat="1" ht="16.5" customHeight="1" spans="1:17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</row>
    <row r="492" s="2" customFormat="1" ht="16.5" customHeight="1" spans="1:17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</row>
    <row r="493" s="2" customFormat="1" ht="16.5" customHeight="1" spans="1:17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</row>
    <row r="494" s="2" customFormat="1" ht="16.5" customHeight="1" spans="1:17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</row>
    <row r="495" s="2" customFormat="1" ht="16.5" customHeight="1" spans="1:17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</row>
    <row r="496" s="2" customFormat="1" ht="16.5" customHeight="1" spans="1:17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</row>
    <row r="497" s="2" customFormat="1" ht="16.5" customHeight="1" spans="1:1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</row>
    <row r="498" s="2" customFormat="1" ht="16.5" customHeight="1" spans="1:17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</row>
    <row r="499" s="2" customFormat="1" ht="16.5" customHeight="1" spans="1:17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</row>
    <row r="500" s="2" customFormat="1" ht="16.5" customHeight="1" spans="1:17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</row>
    <row r="501" s="2" customFormat="1" ht="16.5" customHeight="1" spans="1:17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</row>
    <row r="502" s="2" customFormat="1" ht="16.5" customHeight="1" spans="1:17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</row>
    <row r="503" s="2" customFormat="1" ht="16.5" customHeight="1" spans="1:17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</row>
    <row r="504" s="2" customFormat="1" ht="16.5" customHeight="1" spans="1:17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</row>
    <row r="505" s="2" customFormat="1" ht="16.5" customHeight="1" spans="1:17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</row>
    <row r="506" s="2" customFormat="1" ht="16.5" customHeight="1" spans="1:17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</row>
    <row r="507" s="2" customFormat="1" ht="16.5" customHeight="1" spans="1:1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</row>
    <row r="508" s="2" customFormat="1" ht="16.5" customHeight="1" spans="1:17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</row>
    <row r="509" s="2" customFormat="1" ht="16.5" customHeight="1" spans="1:17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</row>
    <row r="510" s="2" customFormat="1" ht="16.5" customHeight="1" spans="1:17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</row>
    <row r="511" s="2" customFormat="1" ht="16.5" customHeight="1" spans="1:17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</row>
    <row r="512" s="2" customFormat="1" ht="16.5" customHeight="1" spans="1:17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</row>
    <row r="513" s="2" customFormat="1" ht="16.5" customHeight="1" spans="1:17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</row>
    <row r="514" s="2" customFormat="1" ht="16.5" customHeight="1" spans="1:17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</row>
    <row r="515" s="2" customFormat="1" ht="16.5" customHeight="1" spans="1:17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</row>
    <row r="516" s="2" customFormat="1" ht="16.5" customHeight="1" spans="1:17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</row>
    <row r="517" s="2" customFormat="1" ht="16.5" customHeight="1" spans="1:1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</row>
    <row r="518" s="2" customFormat="1" ht="16.5" customHeight="1" spans="1:17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</row>
    <row r="519" s="2" customFormat="1" ht="16.5" customHeight="1" spans="1:17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</row>
    <row r="520" s="2" customFormat="1" ht="16.5" customHeight="1" spans="1:17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</row>
    <row r="521" s="2" customFormat="1" ht="16.5" customHeight="1" spans="1:17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</row>
    <row r="522" s="2" customFormat="1" ht="16.5" customHeight="1" spans="1:17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</row>
    <row r="523" s="2" customFormat="1" ht="16.5" customHeight="1" spans="1:17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</row>
    <row r="524" s="2" customFormat="1" ht="16.5" customHeight="1" spans="1:17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</row>
    <row r="525" s="2" customFormat="1" ht="16.5" customHeight="1" spans="1:17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</row>
    <row r="526" s="2" customFormat="1" ht="16.5" customHeight="1" spans="1:17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</row>
    <row r="527" s="2" customFormat="1" ht="16.5" customHeight="1" spans="1:1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</row>
    <row r="528" s="2" customFormat="1" ht="16.5" customHeight="1" spans="1:17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</row>
    <row r="529" s="2" customFormat="1" ht="16.5" customHeight="1" spans="1:17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</row>
    <row r="530" s="2" customFormat="1" ht="16.5" customHeight="1" spans="1:17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</row>
    <row r="531" s="2" customFormat="1" ht="16.5" customHeight="1" spans="1:17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</row>
    <row r="532" s="2" customFormat="1" ht="16.5" customHeight="1" spans="1:17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</row>
    <row r="533" s="2" customFormat="1" ht="16.5" customHeight="1" spans="1:17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</row>
    <row r="534" s="2" customFormat="1" ht="16.5" customHeight="1" spans="1:17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</row>
    <row r="535" s="2" customFormat="1" ht="16.5" customHeight="1" spans="1:17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</row>
    <row r="536" s="2" customFormat="1" ht="16.5" customHeight="1" spans="1:17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</row>
    <row r="537" s="2" customFormat="1" ht="16.5" customHeight="1" spans="1:1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</row>
    <row r="538" s="2" customFormat="1" ht="16.5" customHeight="1" spans="1:17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</row>
    <row r="539" s="2" customFormat="1" ht="16.5" customHeight="1" spans="1:17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</row>
    <row r="540" s="2" customFormat="1" ht="16.5" customHeight="1" spans="1:17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</row>
    <row r="541" s="2" customFormat="1" ht="16.5" customHeight="1" spans="1:17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</row>
    <row r="542" s="2" customFormat="1" ht="16.5" customHeight="1" spans="1:17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</row>
    <row r="543" s="2" customFormat="1" ht="16.5" customHeight="1" spans="1:17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</row>
    <row r="544" s="2" customFormat="1" ht="16.5" customHeight="1" spans="1:17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</row>
    <row r="545" s="2" customFormat="1" ht="16.5" customHeight="1" spans="1:17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</row>
    <row r="546" s="2" customFormat="1" ht="16.5" customHeight="1" spans="1:17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</row>
    <row r="547" s="2" customFormat="1" ht="16.5" customHeight="1" spans="1:1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</row>
    <row r="548" s="2" customFormat="1" ht="16.5" customHeight="1" spans="1:17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</row>
    <row r="549" s="2" customFormat="1" ht="16.5" customHeight="1" spans="1:17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</row>
    <row r="550" s="2" customFormat="1" ht="16.5" customHeight="1" spans="1:17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</row>
    <row r="551" s="2" customFormat="1" ht="16.5" customHeight="1" spans="1:17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</row>
    <row r="552" s="2" customFormat="1" ht="16.5" customHeight="1" spans="1:17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</row>
    <row r="553" s="2" customFormat="1" ht="16.5" customHeight="1" spans="1:17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</row>
    <row r="554" s="2" customFormat="1" ht="16.5" customHeight="1" spans="1:17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</row>
    <row r="555" s="2" customFormat="1" ht="16.5" customHeight="1" spans="1:17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</row>
    <row r="556" s="2" customFormat="1" ht="16.5" customHeight="1" spans="1:17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</row>
    <row r="557" s="2" customFormat="1" ht="16.5" customHeight="1" spans="1:1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</row>
    <row r="558" s="2" customFormat="1" ht="16.5" customHeight="1" spans="1:17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</row>
    <row r="559" s="2" customFormat="1" ht="16.5" customHeight="1" spans="1:17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</row>
    <row r="560" s="2" customFormat="1" ht="16.5" customHeight="1" spans="1:17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</row>
    <row r="561" s="2" customFormat="1" ht="16.5" customHeight="1" spans="1:17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</row>
    <row r="562" s="2" customFormat="1" ht="16.5" customHeight="1" spans="1:17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</row>
    <row r="563" s="2" customFormat="1" ht="16.5" customHeight="1" spans="1:17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</row>
    <row r="564" s="2" customFormat="1" ht="16.5" customHeight="1" spans="1:17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</row>
    <row r="565" s="2" customFormat="1" ht="16.5" customHeight="1" spans="1:17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</row>
    <row r="566" s="2" customFormat="1" ht="16.5" customHeight="1" spans="1:17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</row>
    <row r="567" s="2" customFormat="1" ht="16.5" customHeight="1" spans="1:1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</row>
    <row r="568" s="2" customFormat="1" ht="16.5" customHeight="1" spans="1:17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</row>
    <row r="569" s="2" customFormat="1" ht="16.5" customHeight="1" spans="1:17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</row>
    <row r="570" s="2" customFormat="1" ht="16.5" customHeight="1" spans="1:17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</row>
    <row r="571" s="2" customFormat="1" ht="16.5" customHeight="1" spans="1:17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</row>
    <row r="572" s="2" customFormat="1" ht="16.5" customHeight="1" spans="1:17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</row>
    <row r="573" s="2" customFormat="1" ht="16.5" customHeight="1" spans="1:17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</row>
    <row r="574" s="2" customFormat="1" ht="16.5" customHeight="1" spans="1:17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</row>
    <row r="575" s="2" customFormat="1" ht="16.5" customHeight="1" spans="1:17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</row>
    <row r="576" s="2" customFormat="1" ht="16.5" customHeight="1" spans="1:17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</row>
    <row r="577" s="2" customFormat="1" ht="16.5" customHeight="1" spans="1:1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</row>
    <row r="578" s="2" customFormat="1" ht="16.5" customHeight="1" spans="1:17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</row>
    <row r="579" s="2" customFormat="1" ht="16.5" customHeight="1" spans="1:17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</row>
    <row r="580" s="2" customFormat="1" ht="16.5" customHeight="1" spans="1:17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</row>
    <row r="581" s="2" customFormat="1" ht="16.5" customHeight="1" spans="1:17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</row>
    <row r="582" s="2" customFormat="1" ht="16.5" customHeight="1" spans="1:17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</row>
    <row r="583" s="2" customFormat="1" ht="16.5" customHeight="1" spans="1:17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</row>
    <row r="584" s="2" customFormat="1" ht="16.5" customHeight="1" spans="1:17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</row>
    <row r="585" s="2" customFormat="1" ht="16.5" customHeight="1" spans="1:17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</row>
    <row r="586" s="2" customFormat="1" ht="16.5" customHeight="1" spans="1:17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</row>
    <row r="587" s="2" customFormat="1" ht="16.5" customHeight="1" spans="1:1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</row>
    <row r="588" s="2" customFormat="1" ht="16.5" customHeight="1" spans="1:17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</row>
    <row r="589" s="2" customFormat="1" ht="16.5" customHeight="1" spans="1:17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</row>
    <row r="590" s="2" customFormat="1" ht="16.5" customHeight="1" spans="1:17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</row>
    <row r="591" s="2" customFormat="1" ht="16.5" customHeight="1" spans="1:17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</row>
    <row r="592" s="2" customFormat="1" ht="16.5" customHeight="1" spans="1:17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</row>
    <row r="593" s="2" customFormat="1" ht="16.5" customHeight="1" spans="1:17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</row>
    <row r="594" s="2" customFormat="1" ht="16.5" customHeight="1" spans="1:17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</row>
    <row r="595" s="2" customFormat="1" ht="16.5" customHeight="1" spans="1:17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</row>
    <row r="596" s="2" customFormat="1" ht="16.5" customHeight="1" spans="1:17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</row>
    <row r="597" s="2" customFormat="1" ht="16.5" customHeight="1" spans="1:1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</row>
    <row r="598" s="2" customFormat="1" ht="16.5" customHeight="1" spans="1:17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</row>
    <row r="599" s="2" customFormat="1" ht="16.5" customHeight="1" spans="1:17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</row>
    <row r="600" s="2" customFormat="1" ht="16.5" customHeight="1" spans="1:17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</row>
    <row r="601" s="2" customFormat="1" ht="16.5" customHeight="1" spans="1:17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</row>
    <row r="602" s="2" customFormat="1" ht="16.5" customHeight="1" spans="1:17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</row>
    <row r="603" s="2" customFormat="1" ht="16.5" customHeight="1" spans="1:17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</row>
    <row r="604" s="2" customFormat="1" ht="16.5" customHeight="1" spans="1:17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</row>
    <row r="605" s="2" customFormat="1" ht="16.5" customHeight="1" spans="1:17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</row>
    <row r="606" s="2" customFormat="1" ht="16.5" customHeight="1" spans="1:17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</row>
    <row r="607" s="2" customFormat="1" ht="16.5" customHeight="1" spans="1:1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</row>
    <row r="608" s="2" customFormat="1" ht="16.5" customHeight="1" spans="1:17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</row>
    <row r="609" s="2" customFormat="1" ht="16.5" customHeight="1" spans="1:17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</row>
    <row r="610" s="2" customFormat="1" ht="16.5" customHeight="1" spans="1:17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</row>
    <row r="611" s="2" customFormat="1" ht="16.5" customHeight="1" spans="1:17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</row>
    <row r="612" s="2" customFormat="1" ht="16.5" customHeight="1" spans="1:17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</row>
    <row r="613" s="2" customFormat="1" ht="16.5" customHeight="1" spans="1:17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</row>
    <row r="614" s="2" customFormat="1" ht="16.5" customHeight="1" spans="1:17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</row>
    <row r="615" s="2" customFormat="1" ht="16.5" customHeight="1" spans="1:17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</row>
    <row r="616" s="2" customFormat="1" ht="16.5" customHeight="1" spans="1:17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</row>
    <row r="617" s="2" customFormat="1" ht="16.5" customHeight="1" spans="1:1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</row>
    <row r="618" s="2" customFormat="1" ht="16.5" customHeight="1" spans="1:17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</row>
    <row r="619" s="2" customFormat="1" ht="16.5" customHeight="1" spans="1:17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</row>
    <row r="620" s="2" customFormat="1" ht="16.5" customHeight="1" spans="1:17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</row>
    <row r="621" s="2" customFormat="1" ht="16.5" customHeight="1" spans="1:17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</row>
    <row r="622" s="2" customFormat="1" ht="16.5" customHeight="1" spans="1:17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</row>
    <row r="623" s="2" customFormat="1" ht="16.5" customHeight="1" spans="1:17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</row>
    <row r="624" s="2" customFormat="1" ht="16.5" customHeight="1" spans="1:17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</row>
    <row r="625" s="2" customFormat="1" ht="16.5" customHeight="1" spans="1:17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</row>
    <row r="626" s="2" customFormat="1" ht="16.5" customHeight="1" spans="1:17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</row>
    <row r="627" s="2" customFormat="1" ht="16.5" customHeight="1" spans="1:1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</row>
    <row r="628" s="2" customFormat="1" ht="16.5" customHeight="1" spans="1:17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</row>
    <row r="629" s="2" customFormat="1" ht="16.5" customHeight="1" spans="1:17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</row>
    <row r="630" s="2" customFormat="1" ht="16.5" customHeight="1" spans="1:17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</row>
    <row r="631" s="2" customFormat="1" ht="16.5" customHeight="1" spans="1:17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</row>
    <row r="632" s="2" customFormat="1" ht="16.5" customHeight="1" spans="1:17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</row>
    <row r="633" s="2" customFormat="1" ht="16.5" customHeight="1" spans="1:17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</row>
    <row r="634" s="2" customFormat="1" ht="16.5" customHeight="1" spans="1:17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</row>
    <row r="635" s="2" customFormat="1" ht="16.5" customHeight="1" spans="1:17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</row>
    <row r="636" s="2" customFormat="1" ht="16.5" customHeight="1" spans="1:17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</row>
    <row r="637" s="2" customFormat="1" ht="16.5" customHeight="1" spans="1:1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</row>
    <row r="638" s="2" customFormat="1" ht="16.5" customHeight="1" spans="1:17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</row>
    <row r="639" s="2" customFormat="1" ht="16.5" customHeight="1" spans="1:17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</row>
    <row r="640" s="2" customFormat="1" ht="16.5" customHeight="1" spans="1:17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</row>
    <row r="641" s="2" customFormat="1" ht="16.5" customHeight="1" spans="1:17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</row>
    <row r="642" s="2" customFormat="1" ht="16.5" customHeight="1" spans="1:17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</row>
    <row r="643" s="2" customFormat="1" ht="16.5" customHeight="1" spans="1:17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</row>
    <row r="644" s="2" customFormat="1" ht="16.5" customHeight="1" spans="1:17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</row>
    <row r="645" s="2" customFormat="1" ht="16.5" customHeight="1" spans="1:17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</row>
    <row r="646" s="2" customFormat="1" ht="16.5" customHeight="1" spans="1:17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</row>
    <row r="647" s="2" customFormat="1" ht="16.5" customHeight="1" spans="1:1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</row>
    <row r="648" s="2" customFormat="1" ht="16.5" customHeight="1" spans="1:17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</row>
    <row r="649" s="2" customFormat="1" ht="16.5" customHeight="1" spans="1:17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</row>
    <row r="650" s="2" customFormat="1" ht="16.5" customHeight="1" spans="1:17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</row>
    <row r="651" s="2" customFormat="1" ht="16.5" customHeight="1" spans="1:17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</row>
    <row r="652" s="2" customFormat="1" ht="16.5" customHeight="1" spans="1:17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</row>
    <row r="653" s="2" customFormat="1" ht="16.5" customHeight="1" spans="1:17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</row>
    <row r="654" s="2" customFormat="1" ht="16.5" customHeight="1" spans="1:17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</row>
    <row r="655" s="2" customFormat="1" ht="16.5" customHeight="1" spans="1:17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</row>
    <row r="656" s="2" customFormat="1" ht="16.5" customHeight="1" spans="1:17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</row>
    <row r="657" s="2" customFormat="1" ht="16.5" customHeight="1" spans="1:1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</row>
    <row r="658" s="2" customFormat="1" ht="16.5" customHeight="1" spans="1:17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</row>
    <row r="659" s="2" customFormat="1" ht="16.5" customHeight="1" spans="1:17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</row>
    <row r="660" s="2" customFormat="1" ht="16.5" customHeight="1" spans="1:17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</row>
    <row r="661" s="2" customFormat="1" ht="16.5" customHeight="1" spans="1:17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</row>
    <row r="662" s="2" customFormat="1" ht="16.5" customHeight="1" spans="1:17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</row>
    <row r="663" s="2" customFormat="1" ht="16.5" customHeight="1" spans="1:17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</row>
    <row r="664" s="2" customFormat="1" ht="16.5" customHeight="1" spans="1:17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</row>
    <row r="665" s="2" customFormat="1" ht="16.5" customHeight="1" spans="1:17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</row>
    <row r="666" s="2" customFormat="1" ht="16.5" customHeight="1" spans="1:17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</row>
    <row r="667" s="2" customFormat="1" ht="16.5" customHeight="1" spans="1:1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</row>
    <row r="668" s="2" customFormat="1" ht="16.5" customHeight="1" spans="1:17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</row>
    <row r="669" s="2" customFormat="1" ht="16.5" customHeight="1" spans="1:17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</row>
    <row r="670" s="2" customFormat="1" ht="16.5" customHeight="1" spans="1:17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</row>
    <row r="671" s="2" customFormat="1" ht="16.5" customHeight="1" spans="1:17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</row>
    <row r="672" s="2" customFormat="1" ht="16.5" customHeight="1" spans="1:17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</row>
    <row r="673" s="2" customFormat="1" ht="16.5" customHeight="1" spans="1:17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</row>
    <row r="674" s="2" customFormat="1" ht="16.5" customHeight="1" spans="1:17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</row>
    <row r="675" s="2" customFormat="1" ht="16.5" customHeight="1" spans="1:17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</row>
    <row r="676" s="2" customFormat="1" ht="16.5" customHeight="1" spans="1:17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</row>
    <row r="677" s="2" customFormat="1" ht="16.5" customHeight="1" spans="1:1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</row>
    <row r="678" s="2" customFormat="1" ht="16.5" customHeight="1" spans="1:17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</row>
    <row r="679" s="2" customFormat="1" ht="16.5" customHeight="1" spans="1:17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</row>
    <row r="680" s="2" customFormat="1" ht="16.5" customHeight="1" spans="1:17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</row>
    <row r="681" s="2" customFormat="1" ht="16.5" customHeight="1" spans="1:17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</row>
    <row r="682" s="2" customFormat="1" ht="16.5" customHeight="1" spans="1:17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</row>
    <row r="683" s="2" customFormat="1" ht="16.5" customHeight="1" spans="1:17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</row>
    <row r="684" s="2" customFormat="1" ht="16.5" customHeight="1" spans="1:17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</row>
    <row r="685" s="2" customFormat="1" ht="16.5" customHeight="1" spans="1:17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</row>
    <row r="686" s="2" customFormat="1" ht="16.5" customHeight="1" spans="1:17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</row>
    <row r="687" s="2" customFormat="1" ht="16.5" customHeight="1" spans="1:1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</row>
    <row r="688" s="2" customFormat="1" ht="16.5" customHeight="1" spans="1:17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</row>
    <row r="689" s="2" customFormat="1" ht="16.5" customHeight="1" spans="1:17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</row>
    <row r="690" s="2" customFormat="1" ht="16.5" customHeight="1" spans="1:17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</row>
    <row r="691" s="2" customFormat="1" ht="16.5" customHeight="1" spans="1:17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</row>
    <row r="692" s="2" customFormat="1" ht="16.5" customHeight="1" spans="1:17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</row>
    <row r="693" s="2" customFormat="1" ht="16.5" customHeight="1" spans="1:17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</row>
    <row r="694" s="2" customFormat="1" ht="16.5" customHeight="1" spans="1:17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</row>
    <row r="695" s="2" customFormat="1" ht="16.5" customHeight="1" spans="1:17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</row>
    <row r="696" s="2" customFormat="1" ht="16.5" customHeight="1" spans="1:17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</row>
    <row r="697" s="2" customFormat="1" ht="16.5" customHeight="1" spans="1:1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</row>
    <row r="698" s="2" customFormat="1" ht="16.5" customHeight="1" spans="1:17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</row>
    <row r="699" s="2" customFormat="1" ht="16.5" customHeight="1" spans="1:17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</row>
    <row r="700" s="2" customFormat="1" ht="16.5" customHeight="1" spans="1:17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</row>
    <row r="701" s="2" customFormat="1" ht="16.5" customHeight="1" spans="1:17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</row>
    <row r="702" s="2" customFormat="1" ht="16.5" customHeight="1" spans="1:17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</row>
    <row r="703" s="2" customFormat="1" ht="16.5" customHeight="1" spans="1:17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</row>
    <row r="704" s="2" customFormat="1" ht="16.5" customHeight="1" spans="1:17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</row>
    <row r="705" s="2" customFormat="1" ht="16.5" customHeight="1" spans="1:17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</row>
    <row r="706" s="2" customFormat="1" ht="16.5" customHeight="1" spans="1:17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</row>
    <row r="707" s="2" customFormat="1" ht="16.5" customHeight="1" spans="1:1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</row>
    <row r="708" s="2" customFormat="1" ht="16.5" customHeight="1" spans="1:17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</row>
    <row r="709" s="2" customFormat="1" ht="16.5" customHeight="1" spans="1:17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</row>
    <row r="710" s="2" customFormat="1" ht="16.5" customHeight="1" spans="1:17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</row>
    <row r="711" s="2" customFormat="1" ht="16.5" customHeight="1" spans="1:17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</row>
    <row r="712" s="2" customFormat="1" ht="16.5" customHeight="1" spans="1:17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</row>
    <row r="713" s="2" customFormat="1" ht="16.5" customHeight="1" spans="1:17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</row>
    <row r="714" s="2" customFormat="1" ht="16.5" customHeight="1" spans="1:17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</row>
    <row r="715" s="2" customFormat="1" ht="16.5" customHeight="1" spans="1:17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</row>
    <row r="716" s="2" customFormat="1" ht="16.5" customHeight="1" spans="1:17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</row>
    <row r="717" s="2" customFormat="1" ht="16.5" customHeight="1" spans="1:1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</row>
    <row r="718" s="2" customFormat="1" ht="16.5" customHeight="1" spans="1:17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</row>
    <row r="719" s="2" customFormat="1" ht="16.5" customHeight="1" spans="1:17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</row>
    <row r="720" s="2" customFormat="1" ht="16.5" customHeight="1" spans="1:17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</row>
    <row r="721" s="2" customFormat="1" ht="16.5" customHeight="1" spans="1:17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</row>
    <row r="722" s="2" customFormat="1" ht="16.5" customHeight="1" spans="1:17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</row>
    <row r="723" s="2" customFormat="1" ht="16.5" customHeight="1" spans="1:17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</row>
    <row r="724" s="2" customFormat="1" ht="16.5" customHeight="1" spans="1:17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</row>
    <row r="725" s="2" customFormat="1" ht="16.5" customHeight="1" spans="1:17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</row>
    <row r="726" s="2" customFormat="1" ht="16.5" customHeight="1" spans="1:17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</row>
    <row r="727" s="2" customFormat="1" ht="16.5" customHeight="1" spans="1:1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</row>
    <row r="728" s="2" customFormat="1" ht="16.5" customHeight="1" spans="1:17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</row>
    <row r="729" s="2" customFormat="1" ht="16.5" customHeight="1" spans="1:17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</row>
    <row r="730" s="2" customFormat="1" ht="16.5" customHeight="1" spans="1:17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</row>
    <row r="731" s="2" customFormat="1" ht="16.5" customHeight="1" spans="1:17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</row>
    <row r="732" s="2" customFormat="1" ht="16.5" customHeight="1" spans="1:17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</row>
    <row r="733" s="2" customFormat="1" ht="16.5" customHeight="1" spans="1:17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</row>
    <row r="734" s="2" customFormat="1" ht="16.5" customHeight="1" spans="1:17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</row>
    <row r="735" s="2" customFormat="1" ht="16.5" customHeight="1" spans="1:17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</row>
    <row r="736" s="2" customFormat="1" ht="16.5" customHeight="1" spans="1:17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</row>
    <row r="737" s="2" customFormat="1" ht="16.5" customHeight="1" spans="1:1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</row>
    <row r="738" s="2" customFormat="1" ht="16.5" customHeight="1" spans="1:17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</row>
    <row r="739" s="2" customFormat="1" ht="16.5" customHeight="1" spans="1:17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</row>
    <row r="740" s="2" customFormat="1" ht="16.5" customHeight="1" spans="1:17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</row>
    <row r="741" s="2" customFormat="1" ht="16.5" customHeight="1" spans="1:17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</row>
    <row r="742" s="2" customFormat="1" ht="16.5" customHeight="1" spans="1:17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</row>
    <row r="743" s="2" customFormat="1" ht="16.5" customHeight="1" spans="1:17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</row>
    <row r="744" s="2" customFormat="1" ht="16.5" customHeight="1" spans="1:17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</row>
    <row r="745" s="2" customFormat="1" ht="16.5" customHeight="1" spans="1:17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</row>
    <row r="746" s="2" customFormat="1" ht="16.5" customHeight="1" spans="1:17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</row>
    <row r="747" s="2" customFormat="1" ht="16.5" customHeight="1" spans="1:1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</row>
    <row r="748" s="2" customFormat="1" ht="16.5" customHeight="1" spans="1:17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</row>
    <row r="749" s="2" customFormat="1" ht="16.5" customHeight="1" spans="1:17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</row>
    <row r="750" s="2" customFormat="1" ht="16.5" customHeight="1" spans="1:17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</row>
    <row r="751" s="2" customFormat="1" ht="16.5" customHeight="1" spans="1:17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</row>
    <row r="752" s="2" customFormat="1" ht="16.5" customHeight="1" spans="1:17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</row>
    <row r="753" s="2" customFormat="1" ht="16.5" customHeight="1" spans="1:17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</row>
    <row r="754" s="2" customFormat="1" ht="16.5" customHeight="1" spans="1:17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</row>
    <row r="755" s="2" customFormat="1" ht="16.5" customHeight="1" spans="1:17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</row>
    <row r="756" s="2" customFormat="1" ht="16.5" customHeight="1" spans="1:17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</row>
    <row r="757" s="2" customFormat="1" ht="16.5" customHeight="1" spans="1:1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</row>
    <row r="758" s="2" customFormat="1" ht="16.5" customHeight="1" spans="1:17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</row>
    <row r="759" s="2" customFormat="1" ht="16.5" customHeight="1" spans="1:17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</row>
    <row r="760" s="2" customFormat="1" ht="16.5" customHeight="1" spans="1:17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</row>
    <row r="761" s="2" customFormat="1" ht="16.5" customHeight="1" spans="1:17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</row>
    <row r="762" s="2" customFormat="1" ht="16.5" customHeight="1" spans="1:17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</row>
    <row r="763" s="2" customFormat="1" ht="16.5" customHeight="1" spans="1:17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</row>
    <row r="764" s="2" customFormat="1" ht="16.5" customHeight="1" spans="1:17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</row>
    <row r="765" s="2" customFormat="1" ht="16.5" customHeight="1" spans="1:17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</row>
    <row r="766" s="2" customFormat="1" ht="16.5" customHeight="1" spans="1:17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</row>
    <row r="767" s="2" customFormat="1" ht="16.5" customHeight="1" spans="1:1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</row>
    <row r="768" s="2" customFormat="1" ht="16.5" customHeight="1" spans="1:17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</row>
    <row r="769" s="2" customFormat="1" ht="16.5" customHeight="1" spans="1:17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</row>
    <row r="770" s="2" customFormat="1" ht="16.5" customHeight="1" spans="1:17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</row>
    <row r="771" s="2" customFormat="1" ht="16.5" customHeight="1" spans="1:17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</row>
    <row r="772" s="2" customFormat="1" ht="16.5" customHeight="1" spans="1:17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</row>
    <row r="773" s="2" customFormat="1" ht="16.5" customHeight="1" spans="1:17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</row>
    <row r="774" s="2" customFormat="1" ht="16.5" customHeight="1" spans="1:17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</row>
    <row r="775" s="2" customFormat="1" ht="16.5" customHeight="1" spans="1:17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</row>
    <row r="776" s="2" customFormat="1" ht="16.5" customHeight="1" spans="1:17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</row>
    <row r="777" s="2" customFormat="1" ht="16.5" customHeight="1" spans="1:1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</row>
    <row r="778" s="2" customFormat="1" ht="16.5" customHeight="1" spans="1:17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</row>
    <row r="779" s="2" customFormat="1" ht="16.5" customHeight="1" spans="1:17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</row>
    <row r="780" s="2" customFormat="1" ht="16.5" customHeight="1" spans="1:17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</row>
    <row r="781" s="2" customFormat="1" ht="16.5" customHeight="1" spans="1:17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</row>
    <row r="782" s="2" customFormat="1" ht="16.5" customHeight="1" spans="1:17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</row>
    <row r="783" s="2" customFormat="1" ht="16.5" customHeight="1" spans="1:17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</row>
    <row r="784" s="2" customFormat="1" ht="16.5" customHeight="1" spans="1:17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</row>
    <row r="785" s="2" customFormat="1" ht="16.5" customHeight="1" spans="1:17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</row>
    <row r="786" s="2" customFormat="1" ht="16.5" customHeight="1" spans="1:17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</row>
    <row r="787" s="2" customFormat="1" ht="16.5" customHeight="1" spans="1:1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</row>
    <row r="788" s="2" customFormat="1" ht="16.5" customHeight="1" spans="1:17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</row>
    <row r="789" s="2" customFormat="1" ht="16.5" customHeight="1" spans="1:17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</row>
    <row r="790" s="2" customFormat="1" ht="16.5" customHeight="1" spans="1:17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</row>
    <row r="791" s="2" customFormat="1" ht="16.5" customHeight="1" spans="1:17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</row>
    <row r="792" s="2" customFormat="1" ht="16.5" customHeight="1" spans="1:17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</row>
    <row r="793" s="2" customFormat="1" ht="16.5" customHeight="1" spans="1:17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</row>
    <row r="794" s="2" customFormat="1" ht="16.5" customHeight="1" spans="1:17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</row>
    <row r="795" s="2" customFormat="1" ht="16.5" customHeight="1" spans="1:17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</row>
    <row r="796" s="2" customFormat="1" ht="16.5" customHeight="1" spans="1:17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</row>
    <row r="797" s="2" customFormat="1" ht="16.5" customHeight="1" spans="1:1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</row>
    <row r="798" s="2" customFormat="1" ht="16.5" customHeight="1" spans="1:17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</row>
    <row r="799" s="2" customFormat="1" ht="16.5" customHeight="1" spans="1:17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</row>
    <row r="800" s="2" customFormat="1" ht="16.5" customHeight="1" spans="1:17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</row>
    <row r="801" s="2" customFormat="1" ht="16.5" customHeight="1" spans="1:17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</row>
    <row r="802" s="2" customFormat="1" ht="16.5" customHeight="1" spans="1:17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</row>
    <row r="803" s="2" customFormat="1" ht="16.5" customHeight="1" spans="1:17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</row>
    <row r="804" s="2" customFormat="1" ht="16.5" customHeight="1" spans="1:17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</row>
    <row r="805" s="2" customFormat="1" ht="16.5" customHeight="1" spans="1:17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</row>
    <row r="806" s="2" customFormat="1" ht="16.5" customHeight="1" spans="1:17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</row>
    <row r="807" s="2" customFormat="1" ht="16.5" customHeight="1" spans="1:1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</row>
    <row r="808" s="2" customFormat="1" ht="16.5" customHeight="1" spans="1:17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</row>
    <row r="809" s="2" customFormat="1" ht="16.5" customHeight="1" spans="1:17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</row>
    <row r="810" s="2" customFormat="1" ht="16.5" customHeight="1" spans="1:17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</row>
    <row r="811" s="2" customFormat="1" ht="16.5" customHeight="1" spans="1:17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</row>
    <row r="812" s="2" customFormat="1" ht="16.5" customHeight="1" spans="1:17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</row>
    <row r="813" s="2" customFormat="1" ht="16.5" customHeight="1" spans="1:17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</row>
    <row r="814" s="2" customFormat="1" ht="16.5" customHeight="1" spans="1:17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</row>
    <row r="815" s="2" customFormat="1" ht="16.5" customHeight="1" spans="1:17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</row>
    <row r="816" s="2" customFormat="1" ht="16.5" customHeight="1" spans="1:17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</row>
    <row r="817" s="2" customFormat="1" ht="16.5" customHeight="1" spans="1:1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</row>
    <row r="818" s="2" customFormat="1" ht="16.5" customHeight="1" spans="1:17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</row>
    <row r="819" s="2" customFormat="1" ht="16.5" customHeight="1" spans="1:17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</row>
    <row r="820" s="2" customFormat="1" ht="16.5" customHeight="1" spans="1:17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</row>
    <row r="821" s="2" customFormat="1" ht="16.5" customHeight="1" spans="1:17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</row>
    <row r="822" s="2" customFormat="1" ht="16.5" customHeight="1" spans="1:17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</row>
    <row r="823" s="2" customFormat="1" ht="16.5" customHeight="1" spans="1:17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</row>
    <row r="824" s="2" customFormat="1" ht="16.5" customHeight="1" spans="1:17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</row>
    <row r="825" s="2" customFormat="1" ht="16.5" customHeight="1" spans="1:17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</row>
    <row r="826" s="2" customFormat="1" ht="16.5" customHeight="1" spans="1:17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</row>
    <row r="827" s="2" customFormat="1" ht="16.5" customHeight="1" spans="1:1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</row>
    <row r="828" s="2" customFormat="1" ht="16.5" customHeight="1" spans="1:17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</row>
    <row r="829" s="2" customFormat="1" ht="16.5" customHeight="1" spans="1:17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</row>
    <row r="830" s="2" customFormat="1" ht="16.5" customHeight="1" spans="1:17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</row>
    <row r="831" s="2" customFormat="1" ht="16.5" customHeight="1" spans="1:17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</row>
    <row r="832" s="2" customFormat="1" ht="16.5" customHeight="1" spans="1:17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</row>
    <row r="833" s="2" customFormat="1" ht="16.5" customHeight="1" spans="1:17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</row>
    <row r="834" s="2" customFormat="1" ht="16.5" customHeight="1" spans="1:17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</row>
    <row r="835" s="2" customFormat="1" ht="16.5" customHeight="1" spans="1:17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</row>
    <row r="836" s="2" customFormat="1" ht="16.5" customHeight="1" spans="1:17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</row>
    <row r="837" s="2" customFormat="1" ht="16.5" customHeight="1" spans="1:1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</row>
    <row r="838" s="2" customFormat="1" ht="16.5" customHeight="1" spans="1:17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</row>
    <row r="839" s="2" customFormat="1" ht="16.5" customHeight="1" spans="1:17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</row>
    <row r="840" s="2" customFormat="1" ht="16.5" customHeight="1" spans="1:17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</row>
    <row r="841" s="2" customFormat="1" ht="16.5" customHeight="1" spans="1:17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</row>
    <row r="842" s="2" customFormat="1" ht="16.5" customHeight="1" spans="1:17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</row>
    <row r="843" s="2" customFormat="1" ht="16.5" customHeight="1" spans="1:17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</row>
    <row r="844" s="2" customFormat="1" ht="16.5" customHeight="1" spans="1:17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</row>
    <row r="845" s="2" customFormat="1" ht="16.5" customHeight="1" spans="1:17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</row>
    <row r="846" s="2" customFormat="1" ht="16.5" customHeight="1" spans="1:17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</row>
    <row r="847" s="2" customFormat="1" ht="16.5" customHeight="1" spans="1:1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</row>
    <row r="848" s="2" customFormat="1" ht="16.5" customHeight="1" spans="1:17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</row>
    <row r="849" s="2" customFormat="1" ht="16.5" customHeight="1" spans="1:17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</row>
    <row r="850" s="2" customFormat="1" ht="16.5" customHeight="1" spans="1:17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</row>
    <row r="851" s="2" customFormat="1" ht="16.5" customHeight="1" spans="1:17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</row>
    <row r="852" s="2" customFormat="1" ht="16.5" customHeight="1" spans="1:17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</row>
    <row r="853" s="2" customFormat="1" ht="16.5" customHeight="1" spans="1:17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</row>
    <row r="854" s="2" customFormat="1" ht="16.5" customHeight="1" spans="1:17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</row>
    <row r="855" s="2" customFormat="1" ht="16.5" customHeight="1" spans="1:17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</row>
    <row r="856" s="2" customFormat="1" ht="16.5" customHeight="1" spans="1:17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</row>
    <row r="857" s="2" customFormat="1" ht="16.5" customHeight="1" spans="1:1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</row>
    <row r="858" s="2" customFormat="1" ht="16.5" customHeight="1" spans="1:17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</row>
    <row r="859" s="2" customFormat="1" ht="16.5" customHeight="1" spans="1:17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</row>
    <row r="860" s="2" customFormat="1" ht="16.5" customHeight="1" spans="1:17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</row>
    <row r="861" s="2" customFormat="1" ht="16.5" customHeight="1" spans="1:17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</row>
    <row r="862" s="2" customFormat="1" ht="16.5" customHeight="1" spans="1:17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</row>
    <row r="863" s="2" customFormat="1" ht="16.5" customHeight="1" spans="1:17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</row>
    <row r="864" s="2" customFormat="1" ht="16.5" customHeight="1" spans="1:17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</row>
    <row r="865" s="2" customFormat="1" ht="16.5" customHeight="1" spans="1:17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</row>
    <row r="866" s="2" customFormat="1" ht="16.5" customHeight="1" spans="1:17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</row>
    <row r="867" s="2" customFormat="1" ht="16.5" customHeight="1" spans="1:1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</row>
    <row r="868" s="2" customFormat="1" ht="16.5" customHeight="1" spans="1:17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</row>
    <row r="869" s="2" customFormat="1" ht="16.5" customHeight="1" spans="1:17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</row>
    <row r="870" s="2" customFormat="1" ht="16.5" customHeight="1" spans="1:17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</row>
    <row r="871" s="2" customFormat="1" ht="16.5" customHeight="1" spans="1:17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</row>
    <row r="872" s="2" customFormat="1" ht="16.5" customHeight="1" spans="1:17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</row>
    <row r="873" s="2" customFormat="1" ht="16.5" customHeight="1" spans="1:17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</row>
    <row r="874" s="2" customFormat="1" ht="16.5" customHeight="1" spans="1:17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</row>
    <row r="875" s="2" customFormat="1" ht="16.5" customHeight="1" spans="1:17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</row>
    <row r="876" s="2" customFormat="1" ht="16.5" customHeight="1" spans="1:17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</row>
    <row r="877" s="2" customFormat="1" ht="16.5" customHeight="1" spans="1:1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</row>
  </sheetData>
  <mergeCells count="39">
    <mergeCell ref="A1:C1"/>
    <mergeCell ref="G1:L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G7:G8"/>
    <mergeCell ref="H7:H8"/>
    <mergeCell ref="I7:I8"/>
    <mergeCell ref="J7:J8"/>
    <mergeCell ref="K7:K8"/>
    <mergeCell ref="L7:L8"/>
    <mergeCell ref="G2:I4"/>
    <mergeCell ref="J2:L4"/>
    <mergeCell ref="G5:I6"/>
    <mergeCell ref="J5:L6"/>
    <mergeCell ref="A7:E8"/>
  </mergeCells>
  <conditionalFormatting sqref="L9">
    <cfRule type="notContainsBlanks" dxfId="0" priority="9">
      <formula>LEN(TRIM(L9))&gt;0</formula>
    </cfRule>
  </conditionalFormatting>
  <conditionalFormatting sqref="M9">
    <cfRule type="notContainsBlanks" dxfId="0" priority="10">
      <formula>LEN(TRIM(M9))&gt;0</formula>
    </cfRule>
  </conditionalFormatting>
  <conditionalFormatting sqref="L16">
    <cfRule type="notContainsBlanks" dxfId="0" priority="6">
      <formula>LEN(TRIM(L16))&gt;0</formula>
    </cfRule>
  </conditionalFormatting>
  <conditionalFormatting sqref="H26">
    <cfRule type="notContainsBlanks" dxfId="0" priority="3">
      <formula>LEN(TRIM(H26))&gt;0</formula>
    </cfRule>
  </conditionalFormatting>
  <conditionalFormatting sqref="L26">
    <cfRule type="notContainsBlanks" dxfId="0" priority="4">
      <formula>LEN(TRIM(L26))&gt;0</formula>
    </cfRule>
  </conditionalFormatting>
  <conditionalFormatting sqref="L10:L13">
    <cfRule type="notContainsBlanks" dxfId="0" priority="8">
      <formula>LEN(TRIM(L10))&gt;0</formula>
    </cfRule>
  </conditionalFormatting>
  <conditionalFormatting sqref="L14:L15">
    <cfRule type="notContainsBlanks" dxfId="0" priority="7">
      <formula>LEN(TRIM(L14))&gt;0</formula>
    </cfRule>
  </conditionalFormatting>
  <conditionalFormatting sqref="L22:L25">
    <cfRule type="notContainsBlanks" dxfId="0" priority="5">
      <formula>LEN(TRIM(L22))&gt;0</formula>
    </cfRule>
  </conditionalFormatting>
  <conditionalFormatting sqref="J14:K14 J27:L28">
    <cfRule type="notContainsBlanks" dxfId="0" priority="2">
      <formula>LEN(TRIM(J14))&gt;0</formula>
    </cfRule>
  </conditionalFormatting>
  <conditionalFormatting sqref="J17:L21">
    <cfRule type="notContainsBlanks" dxfId="0" priority="1">
      <formula>LEN(TRIM(J17))&gt;0</formula>
    </cfRule>
  </conditionalFormatting>
  <dataValidations count="7">
    <dataValidation type="list" allowBlank="1" showInputMessage="1" showErrorMessage="1" sqref="D2:F2">
      <formula1>"SARAH PUNTER, SOPHIA SOLOMONSON"</formula1>
    </dataValidation>
    <dataValidation type="list" allowBlank="1" showInputMessage="1" showErrorMessage="1" sqref="D3:F3">
      <formula1>"SARAH P, SOPHIA S, DIANE C, NATASHIA M"</formula1>
    </dataValidation>
    <dataValidation type="list" allowBlank="1" showInputMessage="1" showErrorMessage="1" sqref="D4:F4">
      <formula1>"HANNAH SCHNABEL, HEATHER ENCINAS,"</formula1>
    </dataValidation>
    <dataValidation type="list" allowBlank="1" showInputMessage="1" showErrorMessage="1" sqref="B5">
      <formula1>"XS-XXL, 1X-3X, XXS-3XL"</formula1>
    </dataValidation>
    <dataValidation type="list" allowBlank="1" showInputMessage="1" showErrorMessage="1" sqref="D5:F5">
      <formula1>"ANY AVAILABLE, WHITE"</formula1>
    </dataValidation>
    <dataValidation type="list" allowBlank="1" showInputMessage="1" showErrorMessage="1" sqref="B6">
      <formula1>"SMALL, 1X, SM/1X"</formula1>
    </dataValidation>
    <dataValidation type="list" allowBlank="1" showInputMessage="1" showErrorMessage="1" sqref="D6:F6">
      <formula1>"CHIFFON,MATTE SATIN,SHINY SATIN,VELVET,LUXE KNIT/ITY,CREPE"</formula1>
    </dataValidation>
  </dataValidations>
  <pageMargins left="0.75" right="0.75" top="1" bottom="1" header="0.5" footer="0.5"/>
  <pageSetup paperSize="9" scale="3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77"/>
  <sheetViews>
    <sheetView tabSelected="1" view="pageBreakPreview" zoomScale="70" zoomScaleNormal="70" workbookViewId="0">
      <selection activeCell="L22" sqref="L22"/>
    </sheetView>
  </sheetViews>
  <sheetFormatPr defaultColWidth="12.8318584070796" defaultRowHeight="15" customHeight="1"/>
  <cols>
    <col min="1" max="1" width="6.33628318584071" style="2" customWidth="1"/>
    <col min="2" max="2" width="16.5044247787611" style="2" customWidth="1"/>
    <col min="3" max="3" width="27.3362831858407" style="2" customWidth="1"/>
    <col min="4" max="4" width="23.3362831858407" style="2" customWidth="1"/>
    <col min="5" max="5" width="21.8318584070796" style="2" customWidth="1"/>
    <col min="6" max="6" width="46.6194690265487" style="2" customWidth="1"/>
    <col min="7" max="7" width="10.3362831858407" style="2" customWidth="1"/>
    <col min="8" max="8" width="11.5752212389381" style="2" customWidth="1"/>
    <col min="9" max="9" width="10" style="2" customWidth="1"/>
    <col min="10" max="10" width="10.9203539823009" style="2" customWidth="1"/>
    <col min="11" max="11" width="11.858407079646" style="2" customWidth="1"/>
    <col min="12" max="12" width="23" style="2" customWidth="1"/>
    <col min="13" max="13" width="7.50442477876106" style="2" customWidth="1"/>
    <col min="14" max="14" width="11.5044247787611" style="2" customWidth="1"/>
    <col min="15" max="15" width="32.6637168141593" style="2" customWidth="1"/>
    <col min="16" max="17" width="13.6637168141593" style="2" customWidth="1"/>
    <col min="18" max="16384" width="12.8318584070796" style="2"/>
  </cols>
  <sheetData>
    <row r="1" s="1" customFormat="1" ht="33.75" customHeight="1" spans="1:26">
      <c r="A1" s="3" t="s">
        <v>0</v>
      </c>
      <c r="B1" s="4"/>
      <c r="C1" s="5"/>
      <c r="D1" s="6" t="s">
        <v>1</v>
      </c>
      <c r="E1" s="7" t="s">
        <v>2</v>
      </c>
      <c r="F1" s="8"/>
      <c r="G1" s="9"/>
      <c r="H1" s="10"/>
      <c r="I1" s="10"/>
      <c r="J1" s="10"/>
      <c r="K1" s="10"/>
      <c r="L1" s="10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="1" customFormat="1" ht="13.5" customHeight="1" spans="1:26">
      <c r="A2" s="11" t="s">
        <v>3</v>
      </c>
      <c r="B2" s="12" t="s">
        <v>4</v>
      </c>
      <c r="C2" s="13" t="s">
        <v>5</v>
      </c>
      <c r="D2" s="14" t="s">
        <v>6</v>
      </c>
      <c r="E2" s="15"/>
      <c r="F2" s="15"/>
      <c r="G2" s="16" t="s">
        <v>7</v>
      </c>
      <c r="H2" s="16"/>
      <c r="I2" s="16"/>
      <c r="J2" s="59" t="s">
        <v>8</v>
      </c>
      <c r="K2" s="60"/>
      <c r="L2" s="60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="1" customFormat="1" ht="13.5" customHeight="1" spans="1:26">
      <c r="A3" s="17" t="s">
        <v>9</v>
      </c>
      <c r="B3" s="18">
        <v>45588</v>
      </c>
      <c r="C3" s="19" t="s">
        <v>10</v>
      </c>
      <c r="D3" s="20" t="s">
        <v>11</v>
      </c>
      <c r="E3" s="21"/>
      <c r="F3" s="21"/>
      <c r="G3" s="22"/>
      <c r="H3" s="22"/>
      <c r="I3" s="22"/>
      <c r="J3" s="59"/>
      <c r="K3" s="60"/>
      <c r="L3" s="60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="1" customFormat="1" ht="13.5" customHeight="1" spans="1:26">
      <c r="A4" s="17" t="s">
        <v>12</v>
      </c>
      <c r="B4" s="23" t="s">
        <v>13</v>
      </c>
      <c r="C4" s="19" t="s">
        <v>14</v>
      </c>
      <c r="D4" s="24" t="s">
        <v>15</v>
      </c>
      <c r="E4" s="25"/>
      <c r="F4" s="25"/>
      <c r="G4" s="22"/>
      <c r="H4" s="22"/>
      <c r="I4" s="22"/>
      <c r="J4" s="62"/>
      <c r="K4" s="63"/>
      <c r="L4" s="63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="1" customFormat="1" ht="13.5" customHeight="1" spans="1:26">
      <c r="A5" s="26" t="s">
        <v>16</v>
      </c>
      <c r="B5" s="27" t="s">
        <v>17</v>
      </c>
      <c r="C5" s="26" t="s">
        <v>18</v>
      </c>
      <c r="D5" s="24" t="s">
        <v>19</v>
      </c>
      <c r="E5" s="25"/>
      <c r="F5" s="28"/>
      <c r="G5" s="29" t="s">
        <v>20</v>
      </c>
      <c r="H5" s="30"/>
      <c r="I5" s="64"/>
      <c r="J5" s="65" t="s">
        <v>21</v>
      </c>
      <c r="K5" s="66"/>
      <c r="L5" s="66"/>
      <c r="M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="1" customFormat="1" ht="13.5" customHeight="1" spans="1:26">
      <c r="A6" s="13" t="s">
        <v>22</v>
      </c>
      <c r="B6" s="31" t="s">
        <v>23</v>
      </c>
      <c r="C6" s="32" t="s">
        <v>24</v>
      </c>
      <c r="D6" s="33" t="s">
        <v>25</v>
      </c>
      <c r="E6" s="34"/>
      <c r="F6" s="35"/>
      <c r="G6" s="36"/>
      <c r="H6" s="37"/>
      <c r="I6" s="67"/>
      <c r="J6" s="68"/>
      <c r="K6" s="69"/>
      <c r="L6" s="69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="2" customFormat="1" ht="16.5" customHeight="1" spans="1:17">
      <c r="A7" s="38" t="s">
        <v>26</v>
      </c>
      <c r="B7" s="38"/>
      <c r="C7" s="38"/>
      <c r="D7" s="38"/>
      <c r="E7" s="38"/>
      <c r="F7" s="38"/>
      <c r="G7" s="39" t="s">
        <v>27</v>
      </c>
      <c r="H7" s="40" t="s">
        <v>63</v>
      </c>
      <c r="I7" s="70" t="s">
        <v>64</v>
      </c>
      <c r="J7" s="71" t="s">
        <v>65</v>
      </c>
      <c r="K7" s="71" t="s">
        <v>66</v>
      </c>
      <c r="L7" s="72" t="s">
        <v>35</v>
      </c>
      <c r="M7" s="73"/>
      <c r="N7" s="74"/>
      <c r="O7" s="75"/>
      <c r="P7" s="57"/>
      <c r="Q7" s="57"/>
    </row>
    <row r="8" s="2" customFormat="1" customHeight="1" spans="1:17">
      <c r="A8" s="38"/>
      <c r="B8" s="38"/>
      <c r="C8" s="38"/>
      <c r="D8" s="38"/>
      <c r="E8" s="38"/>
      <c r="F8" s="38"/>
      <c r="G8" s="41"/>
      <c r="H8" s="42"/>
      <c r="I8" s="76"/>
      <c r="J8" s="77"/>
      <c r="K8" s="41"/>
      <c r="L8" s="41"/>
      <c r="M8" s="78"/>
      <c r="N8" s="75"/>
      <c r="O8" s="75"/>
      <c r="P8" s="57"/>
      <c r="Q8" s="57"/>
    </row>
    <row r="9" s="2" customFormat="1" ht="25" customHeight="1" spans="1:17">
      <c r="A9" s="43" t="str">
        <f>'[2]Sample Specs- CURVE 2025'!A10</f>
        <v>BODICE LENGTH (FROM FRONT STRAP JOIN TO WAIST SEAM)</v>
      </c>
      <c r="B9" s="43"/>
      <c r="C9" s="43"/>
      <c r="D9" s="43"/>
      <c r="E9" s="43"/>
      <c r="F9" s="44" t="s">
        <v>36</v>
      </c>
      <c r="G9" s="45">
        <v>0.25</v>
      </c>
      <c r="H9" s="46">
        <f>'1X-3X'!H9*2.54</f>
        <v>29.5275</v>
      </c>
      <c r="I9" s="46">
        <f>'1X-3X'!I9*2.54</f>
        <v>29.845</v>
      </c>
      <c r="J9" s="46">
        <f>'1X-3X'!J9*2.54</f>
        <v>30.1625</v>
      </c>
      <c r="K9" s="46">
        <f>'1X-3X'!K9*2.54</f>
        <v>30.48</v>
      </c>
      <c r="L9" s="79"/>
      <c r="M9" s="80"/>
      <c r="N9" s="80"/>
      <c r="O9" s="81"/>
      <c r="P9" s="57"/>
      <c r="Q9" s="57"/>
    </row>
    <row r="10" s="2" customFormat="1" ht="25" customHeight="1" spans="1:17">
      <c r="A10" s="43" t="str">
        <f>'[2]Sample Specs- CURVE 2025'!A11</f>
        <v>CB BODICE LENGTH FROM TOP EDGE TO WAIST SEAM</v>
      </c>
      <c r="B10" s="43"/>
      <c r="C10" s="43"/>
      <c r="D10" s="43"/>
      <c r="E10" s="43"/>
      <c r="F10" s="44" t="s">
        <v>38</v>
      </c>
      <c r="G10" s="45">
        <v>0.25</v>
      </c>
      <c r="H10" s="46">
        <f>'1X-3X'!H10*2.54</f>
        <v>14.9225</v>
      </c>
      <c r="I10" s="46">
        <f>'1X-3X'!I10*2.54</f>
        <v>15.24</v>
      </c>
      <c r="J10" s="46">
        <f>'1X-3X'!J10*2.54</f>
        <v>15.5575</v>
      </c>
      <c r="K10" s="46">
        <f>'1X-3X'!K10*2.54</f>
        <v>15.875</v>
      </c>
      <c r="L10" s="82"/>
      <c r="M10" s="57"/>
      <c r="N10" s="57"/>
      <c r="O10" s="57"/>
      <c r="P10" s="57"/>
      <c r="Q10" s="57"/>
    </row>
    <row r="11" s="2" customFormat="1" ht="25" customHeight="1" spans="1:17">
      <c r="A11" s="43" t="str">
        <f>'[2]Sample Specs- CURVE 2025'!A12</f>
        <v>CF LENGTH FROM NK EDGE TO WAIST SEAM</v>
      </c>
      <c r="B11" s="43"/>
      <c r="C11" s="43"/>
      <c r="D11" s="43"/>
      <c r="E11" s="43"/>
      <c r="F11" s="44" t="s">
        <v>67</v>
      </c>
      <c r="G11" s="45">
        <v>0.25</v>
      </c>
      <c r="H11" s="46">
        <f>'1X-3X'!H11*2.54</f>
        <v>20.0025</v>
      </c>
      <c r="I11" s="46">
        <f>'1X-3X'!I11*2.54</f>
        <v>20.32</v>
      </c>
      <c r="J11" s="46">
        <f>'1X-3X'!J11*2.54</f>
        <v>20.6375</v>
      </c>
      <c r="K11" s="46">
        <f>'1X-3X'!K11*2.54</f>
        <v>20.955</v>
      </c>
      <c r="L11" s="82"/>
      <c r="M11" s="57"/>
      <c r="N11" s="57"/>
      <c r="O11" s="57"/>
      <c r="P11" s="57"/>
      <c r="Q11" s="57"/>
    </row>
    <row r="12" s="2" customFormat="1" ht="25" customHeight="1" spans="1:17">
      <c r="A12" s="43" t="str">
        <f>'[2]Sample Specs- CURVE 2025'!A13</f>
        <v>BUST CIRC. - 1" BELOW A/H (SIDE SEAMS ALIGNED, CB TO CF) </v>
      </c>
      <c r="B12" s="43"/>
      <c r="C12" s="43"/>
      <c r="D12" s="43"/>
      <c r="E12" s="43"/>
      <c r="F12" s="47" t="s">
        <v>46</v>
      </c>
      <c r="G12" s="45">
        <v>0.25</v>
      </c>
      <c r="H12" s="46">
        <f>'1X-3X'!H12*2.54</f>
        <v>114.3</v>
      </c>
      <c r="I12" s="46">
        <f>'1X-3X'!I12*2.54</f>
        <v>119.38</v>
      </c>
      <c r="J12" s="46">
        <f>'1X-3X'!J12*2.54</f>
        <v>125.73</v>
      </c>
      <c r="K12" s="46">
        <f>'1X-3X'!K12*2.54</f>
        <v>132.08</v>
      </c>
      <c r="L12" s="82"/>
      <c r="M12" s="57"/>
      <c r="N12" s="57"/>
      <c r="O12" s="57"/>
      <c r="P12" s="57"/>
      <c r="Q12" s="57"/>
    </row>
    <row r="13" s="2" customFormat="1" ht="25" customHeight="1" spans="1:17">
      <c r="A13" s="43" t="str">
        <f>'[2]Sample Specs- CURVE 2025'!A14</f>
        <v>UNDERBUST CIRC (3.5" BELOW AH)</v>
      </c>
      <c r="B13" s="43"/>
      <c r="C13" s="43"/>
      <c r="D13" s="43"/>
      <c r="E13" s="43"/>
      <c r="F13" s="48" t="s">
        <v>68</v>
      </c>
      <c r="G13" s="45">
        <v>0.25</v>
      </c>
      <c r="H13" s="46">
        <f>'1X-3X'!H13*2.54</f>
        <v>105.41</v>
      </c>
      <c r="I13" s="46">
        <f>'1X-3X'!I13*2.54</f>
        <v>110.49</v>
      </c>
      <c r="J13" s="46">
        <f>'1X-3X'!J13*2.54</f>
        <v>116.84</v>
      </c>
      <c r="K13" s="46">
        <f>'1X-3X'!K13*2.54</f>
        <v>123.19</v>
      </c>
      <c r="L13" s="82"/>
      <c r="M13" s="57"/>
      <c r="N13" s="57"/>
      <c r="O13" s="57"/>
      <c r="P13" s="57"/>
      <c r="Q13" s="57"/>
    </row>
    <row r="14" s="2" customFormat="1" ht="25" customHeight="1" spans="1:17">
      <c r="A14" s="43" t="str">
        <f>'[2]Sample Specs- CURVE 2025'!A15</f>
        <v>FRT NKLINE LENGTH, FROM CF TO STRAP JOIN</v>
      </c>
      <c r="B14" s="43"/>
      <c r="C14" s="43"/>
      <c r="D14" s="43"/>
      <c r="E14" s="43"/>
      <c r="F14" s="44" t="s">
        <v>69</v>
      </c>
      <c r="G14" s="45">
        <v>0.25</v>
      </c>
      <c r="H14" s="46">
        <f>'1X-3X'!H14*2.54</f>
        <v>18.0975</v>
      </c>
      <c r="I14" s="46">
        <f>'1X-3X'!I14*2.54</f>
        <v>18.415</v>
      </c>
      <c r="J14" s="46">
        <f>'1X-3X'!J14*2.54</f>
        <v>18.7325</v>
      </c>
      <c r="K14" s="46">
        <f>'1X-3X'!K14*2.54</f>
        <v>19.05</v>
      </c>
      <c r="L14" s="79"/>
      <c r="M14" s="57"/>
      <c r="N14" s="57"/>
      <c r="O14" s="57"/>
      <c r="P14" s="57"/>
      <c r="Q14" s="57"/>
    </row>
    <row r="15" s="2" customFormat="1" ht="25" customHeight="1" spans="1:17">
      <c r="A15" s="43" t="str">
        <f>'[2]Sample Specs- CURVE 2025'!A16</f>
        <v>FRT NK DROP FROM STRAP JOIN TO CF V</v>
      </c>
      <c r="B15" s="43"/>
      <c r="C15" s="43"/>
      <c r="D15" s="43"/>
      <c r="E15" s="43"/>
      <c r="F15" s="49" t="s">
        <v>42</v>
      </c>
      <c r="G15" s="45">
        <v>0.25</v>
      </c>
      <c r="H15" s="46">
        <f>'1X-3X'!H15*2.54</f>
        <v>7.46125</v>
      </c>
      <c r="I15" s="46">
        <f>'1X-3X'!I15*2.54</f>
        <v>7.62</v>
      </c>
      <c r="J15" s="46">
        <f>'1X-3X'!J15*2.54</f>
        <v>7.77875</v>
      </c>
      <c r="K15" s="46">
        <f>'1X-3X'!K15*2.54</f>
        <v>7.9375</v>
      </c>
      <c r="L15" s="79"/>
      <c r="M15" s="57"/>
      <c r="N15" s="57"/>
      <c r="O15" s="57"/>
      <c r="P15" s="57"/>
      <c r="Q15" s="57"/>
    </row>
    <row r="16" s="2" customFormat="1" ht="25" customHeight="1" spans="1:17">
      <c r="A16" s="43" t="str">
        <f>'[2]Sample Specs- CURVE 2025'!A17</f>
        <v>WAIST SEAM CIRC</v>
      </c>
      <c r="B16" s="43"/>
      <c r="C16" s="43"/>
      <c r="D16" s="43"/>
      <c r="E16" s="43"/>
      <c r="F16" s="50" t="s">
        <v>48</v>
      </c>
      <c r="G16" s="45">
        <v>0.25</v>
      </c>
      <c r="H16" s="46">
        <f>'1X-3X'!H16*2.54</f>
        <v>97.79</v>
      </c>
      <c r="I16" s="46">
        <f>'1X-3X'!I16*2.54</f>
        <v>102.87</v>
      </c>
      <c r="J16" s="46">
        <f>'1X-3X'!J16*2.54</f>
        <v>109.22</v>
      </c>
      <c r="K16" s="46">
        <f>'1X-3X'!K16*2.54</f>
        <v>115.57</v>
      </c>
      <c r="L16" s="82"/>
      <c r="M16" s="57"/>
      <c r="N16" s="57"/>
      <c r="O16" s="57"/>
      <c r="P16" s="57"/>
      <c r="Q16" s="57"/>
    </row>
    <row r="17" s="2" customFormat="1" ht="25" customHeight="1" spans="1:17">
      <c r="A17" s="43" t="str">
        <f>'[2]Sample Specs- CURVE 2025'!A18</f>
        <v>FRONT AH LENGTH</v>
      </c>
      <c r="B17" s="43"/>
      <c r="C17" s="43"/>
      <c r="D17" s="43"/>
      <c r="E17" s="43"/>
      <c r="F17" s="50" t="s">
        <v>43</v>
      </c>
      <c r="G17" s="45">
        <v>0.25</v>
      </c>
      <c r="H17" s="46">
        <f>'1X-3X'!H17*2.54</f>
        <v>13.6525</v>
      </c>
      <c r="I17" s="46">
        <f>'1X-3X'!I17*2.54</f>
        <v>13.97</v>
      </c>
      <c r="J17" s="46">
        <f>'1X-3X'!J17*2.54</f>
        <v>14.605</v>
      </c>
      <c r="K17" s="46">
        <f>'1X-3X'!K17*2.54</f>
        <v>15.24</v>
      </c>
      <c r="L17" s="79"/>
      <c r="M17" s="57"/>
      <c r="N17" s="57"/>
      <c r="O17" s="57"/>
      <c r="P17" s="57"/>
      <c r="Q17" s="57"/>
    </row>
    <row r="18" s="2" customFormat="1" ht="25" customHeight="1" spans="1:17">
      <c r="A18" s="43" t="str">
        <f>'[2]Sample Specs- CURVE 2025'!A19</f>
        <v>SHOULDER STRAP LENGTH</v>
      </c>
      <c r="B18" s="43"/>
      <c r="C18" s="43"/>
      <c r="D18" s="43"/>
      <c r="E18" s="43"/>
      <c r="F18" s="51" t="s">
        <v>53</v>
      </c>
      <c r="G18" s="45">
        <v>0.25</v>
      </c>
      <c r="H18" s="46">
        <f>'1X-3X'!H18*2.54</f>
        <v>38.1</v>
      </c>
      <c r="I18" s="46">
        <f>'1X-3X'!I18*2.54</f>
        <v>38.735</v>
      </c>
      <c r="J18" s="46">
        <f>'1X-3X'!J18*2.54</f>
        <v>39.37</v>
      </c>
      <c r="K18" s="46">
        <f>'1X-3X'!K18*2.54</f>
        <v>40.005</v>
      </c>
      <c r="L18" s="79"/>
      <c r="M18" s="57"/>
      <c r="N18" s="57"/>
      <c r="O18" s="57"/>
      <c r="P18" s="57"/>
      <c r="Q18" s="57"/>
    </row>
    <row r="19" s="2" customFormat="1" ht="25" customHeight="1" spans="1:17">
      <c r="A19" s="43" t="str">
        <f>'[2]Sample Specs- CURVE 2025'!A20</f>
        <v>ADJUSTABLE RANGE LENGTH</v>
      </c>
      <c r="B19" s="43"/>
      <c r="C19" s="43"/>
      <c r="D19" s="43"/>
      <c r="E19" s="43"/>
      <c r="F19" s="51" t="s">
        <v>70</v>
      </c>
      <c r="G19" s="45">
        <v>0.25</v>
      </c>
      <c r="H19" s="46">
        <f>'1X-3X'!H19*2.54</f>
        <v>6.35</v>
      </c>
      <c r="I19" s="46">
        <f>'1X-3X'!I19*2.54</f>
        <v>6.35</v>
      </c>
      <c r="J19" s="46">
        <f>'1X-3X'!J19*2.54</f>
        <v>6.35</v>
      </c>
      <c r="K19" s="46">
        <f>'1X-3X'!K19*2.54</f>
        <v>6.35</v>
      </c>
      <c r="L19" s="82"/>
      <c r="M19" s="57"/>
      <c r="N19" s="57"/>
      <c r="O19" s="57"/>
      <c r="P19" s="57"/>
      <c r="Q19" s="57"/>
    </row>
    <row r="20" s="2" customFormat="1" ht="25" customHeight="1" spans="1:17">
      <c r="A20" s="43" t="str">
        <f>'[2]Sample Specs- CURVE 2025'!A21</f>
        <v>CF SKIRT LENGTH FROM WAIST TO HEM</v>
      </c>
      <c r="B20" s="43"/>
      <c r="C20" s="43"/>
      <c r="D20" s="43"/>
      <c r="E20" s="43"/>
      <c r="F20" s="48" t="s">
        <v>39</v>
      </c>
      <c r="G20" s="45">
        <v>0.125</v>
      </c>
      <c r="H20" s="46">
        <f>'1X-3X'!H20*2.54</f>
        <v>106.045</v>
      </c>
      <c r="I20" s="46">
        <f>'1X-3X'!I20*2.54</f>
        <v>106.68</v>
      </c>
      <c r="J20" s="46">
        <f>'1X-3X'!J20*2.54</f>
        <v>107.315</v>
      </c>
      <c r="K20" s="46">
        <f>'1X-3X'!K20*2.54</f>
        <v>107.95</v>
      </c>
      <c r="L20" s="79"/>
      <c r="M20" s="57"/>
      <c r="N20" s="57"/>
      <c r="O20" s="57"/>
      <c r="P20" s="57"/>
      <c r="Q20" s="57"/>
    </row>
    <row r="21" s="2" customFormat="1" ht="25" customHeight="1" spans="1:17">
      <c r="A21" s="43" t="str">
        <f>'[2]Sample Specs- CURVE 2025'!A22</f>
        <v>CB SKIRT LENGTH FROM WAIST TO HEM</v>
      </c>
      <c r="B21" s="43"/>
      <c r="C21" s="43"/>
      <c r="D21" s="43"/>
      <c r="E21" s="43"/>
      <c r="F21" s="48" t="s">
        <v>40</v>
      </c>
      <c r="G21" s="45">
        <v>0.25</v>
      </c>
      <c r="H21" s="46">
        <f>'1X-3X'!H21*2.54</f>
        <v>107.315</v>
      </c>
      <c r="I21" s="46">
        <f>'1X-3X'!I21*2.54</f>
        <v>107.95</v>
      </c>
      <c r="J21" s="46">
        <f>'1X-3X'!J21*2.54</f>
        <v>108.585</v>
      </c>
      <c r="K21" s="46">
        <f>'1X-3X'!K21*2.54</f>
        <v>109.22</v>
      </c>
      <c r="L21" s="79"/>
      <c r="M21" s="57"/>
      <c r="N21" s="57"/>
      <c r="O21" s="57"/>
      <c r="P21" s="57"/>
      <c r="Q21" s="57"/>
    </row>
    <row r="22" s="2" customFormat="1" ht="25" customHeight="1" spans="1:17">
      <c r="A22" s="43" t="str">
        <f>'[2]Sample Specs- CURVE 2025'!A23</f>
        <v>HIGH HIP CIRCUMFERENCE 4" DOWN FROM WAIST</v>
      </c>
      <c r="B22" s="43"/>
      <c r="C22" s="43"/>
      <c r="D22" s="43"/>
      <c r="E22" s="43"/>
      <c r="F22" s="50" t="s">
        <v>71</v>
      </c>
      <c r="G22" s="45">
        <v>0.25</v>
      </c>
      <c r="H22" s="46">
        <f>'1X-3X'!H22*2.54</f>
        <v>107.95</v>
      </c>
      <c r="I22" s="46">
        <f>'1X-3X'!I22*2.54</f>
        <v>113.03</v>
      </c>
      <c r="J22" s="46">
        <f>'1X-3X'!J22*2.54</f>
        <v>119.38</v>
      </c>
      <c r="K22" s="46">
        <f>'1X-3X'!K22*2.54</f>
        <v>125.73</v>
      </c>
      <c r="L22" s="82"/>
      <c r="M22" s="57"/>
      <c r="N22" s="57"/>
      <c r="O22" s="57"/>
      <c r="P22" s="57"/>
      <c r="Q22" s="57"/>
    </row>
    <row r="23" s="2" customFormat="1" ht="25" customHeight="1" spans="1:17">
      <c r="A23" s="43" t="str">
        <f>'[2]Sample Specs- CURVE 2025'!A24</f>
        <v>HIP CIRCUMFERENCE 8" DOWN FROM WAIST</v>
      </c>
      <c r="B23" s="43"/>
      <c r="C23" s="43"/>
      <c r="D23" s="43"/>
      <c r="E23" s="43"/>
      <c r="F23" s="52" t="s">
        <v>72</v>
      </c>
      <c r="G23" s="45">
        <v>0.25</v>
      </c>
      <c r="H23" s="46">
        <f>'1X-3X'!H23*2.54</f>
        <v>135.89</v>
      </c>
      <c r="I23" s="46">
        <f>'1X-3X'!I23*2.54</f>
        <v>140.97</v>
      </c>
      <c r="J23" s="46">
        <f>'1X-3X'!J23*2.54</f>
        <v>147.32</v>
      </c>
      <c r="K23" s="46">
        <f>'1X-3X'!K23*2.54</f>
        <v>153.67</v>
      </c>
      <c r="L23" s="82"/>
      <c r="M23" s="57"/>
      <c r="N23" s="57"/>
      <c r="O23" s="57"/>
      <c r="P23" s="57"/>
      <c r="Q23" s="57"/>
    </row>
    <row r="24" s="2" customFormat="1" ht="25" customHeight="1" spans="1:17">
      <c r="A24" s="43" t="str">
        <f>'[2]Sample Specs- CURVE 2025'!A25</f>
        <v>HEM CIRCUMFERENCE, SHELL</v>
      </c>
      <c r="B24" s="43"/>
      <c r="C24" s="43"/>
      <c r="D24" s="43"/>
      <c r="E24" s="43"/>
      <c r="F24" s="53" t="s">
        <v>73</v>
      </c>
      <c r="G24" s="45">
        <v>0.5</v>
      </c>
      <c r="H24" s="46">
        <f>'1X-3X'!H24*2.54</f>
        <v>231.14</v>
      </c>
      <c r="I24" s="46">
        <f>'1X-3X'!I24*2.54</f>
        <v>236.22</v>
      </c>
      <c r="J24" s="46">
        <f>'1X-3X'!J24*2.54</f>
        <v>242.57</v>
      </c>
      <c r="K24" s="46">
        <f>'1X-3X'!K24*2.54</f>
        <v>248.92</v>
      </c>
      <c r="L24" s="82"/>
      <c r="M24" s="57"/>
      <c r="N24" s="57"/>
      <c r="O24" s="57"/>
      <c r="P24" s="57"/>
      <c r="Q24" s="57"/>
    </row>
    <row r="25" s="2" customFormat="1" ht="25" customHeight="1" spans="1:17">
      <c r="A25" s="43" t="str">
        <f>'[2]Sample Specs- CURVE 2025'!A26</f>
        <v>HEM CIRCUMFERENCE, LINING</v>
      </c>
      <c r="B25" s="43"/>
      <c r="C25" s="43"/>
      <c r="D25" s="43"/>
      <c r="E25" s="43"/>
      <c r="F25" s="53" t="s">
        <v>74</v>
      </c>
      <c r="G25" s="45">
        <v>0.5</v>
      </c>
      <c r="H25" s="46">
        <f>'1X-3X'!H25*2.54</f>
        <v>223.52</v>
      </c>
      <c r="I25" s="46">
        <f>'1X-3X'!I25*2.54</f>
        <v>228.6</v>
      </c>
      <c r="J25" s="46">
        <f>'1X-3X'!J25*2.54</f>
        <v>234.95</v>
      </c>
      <c r="K25" s="46">
        <f>'1X-3X'!K25*2.54</f>
        <v>241.3</v>
      </c>
      <c r="L25" s="82"/>
      <c r="M25" s="57"/>
      <c r="N25" s="57"/>
      <c r="O25" s="57"/>
      <c r="P25" s="57"/>
      <c r="Q25" s="57"/>
    </row>
    <row r="26" s="2" customFormat="1" ht="25" customHeight="1" spans="1:17">
      <c r="A26" s="43" t="str">
        <f>'[2]Sample Specs- CURVE 2025'!A27</f>
        <v>SLIT LENGTH</v>
      </c>
      <c r="B26" s="43"/>
      <c r="C26" s="43"/>
      <c r="D26" s="43"/>
      <c r="E26" s="43"/>
      <c r="F26" s="54" t="s">
        <v>56</v>
      </c>
      <c r="G26" s="45">
        <v>0.25</v>
      </c>
      <c r="H26" s="46">
        <f>'1X-3X'!H26*2.54</f>
        <v>80.645</v>
      </c>
      <c r="I26" s="46">
        <f>'1X-3X'!I26*2.54</f>
        <v>81.28</v>
      </c>
      <c r="J26" s="46">
        <f>'1X-3X'!J26*2.54</f>
        <v>81.915</v>
      </c>
      <c r="K26" s="46">
        <f>'1X-3X'!K26*2.54</f>
        <v>82.55</v>
      </c>
      <c r="L26" s="79"/>
      <c r="M26" s="57"/>
      <c r="N26" s="57"/>
      <c r="O26" s="57"/>
      <c r="P26" s="57"/>
      <c r="Q26" s="57"/>
    </row>
    <row r="27" s="2" customFormat="1" ht="25" customHeight="1" spans="1:17">
      <c r="A27" s="43" t="str">
        <f>'[2]Sample Specs- CURVE 2025'!A28</f>
        <v>LINING DIFFERENCE OF SHELL TO LINING</v>
      </c>
      <c r="B27" s="43"/>
      <c r="C27" s="43"/>
      <c r="D27" s="43"/>
      <c r="E27" s="43"/>
      <c r="F27" s="55" t="s">
        <v>60</v>
      </c>
      <c r="G27" s="45">
        <v>0.25</v>
      </c>
      <c r="H27" s="46">
        <f>'1X-3X'!H27*2.54</f>
        <v>1.27</v>
      </c>
      <c r="I27" s="46">
        <f>'1X-3X'!I27*2.54</f>
        <v>1.27</v>
      </c>
      <c r="J27" s="46">
        <f>'1X-3X'!J27*2.54</f>
        <v>1.27</v>
      </c>
      <c r="K27" s="46">
        <f>'1X-3X'!K27*2.54</f>
        <v>1.27</v>
      </c>
      <c r="L27" s="82"/>
      <c r="M27" s="57"/>
      <c r="N27" s="57"/>
      <c r="O27" s="57"/>
      <c r="P27" s="57"/>
      <c r="Q27" s="57"/>
    </row>
    <row r="28" s="2" customFormat="1" ht="25" customHeight="1" spans="1:17">
      <c r="A28" s="43" t="str">
        <f>'[2]Sample Specs- CURVE 2025'!A29</f>
        <v>ZIPPER LENGTH</v>
      </c>
      <c r="B28" s="43"/>
      <c r="C28" s="43"/>
      <c r="D28" s="43"/>
      <c r="E28" s="43"/>
      <c r="F28" s="56" t="s">
        <v>57</v>
      </c>
      <c r="G28" s="45">
        <v>0.25</v>
      </c>
      <c r="H28" s="46">
        <f>'1X-3X'!H28*2.54</f>
        <v>31.115</v>
      </c>
      <c r="I28" s="46">
        <f>'1X-3X'!I28*2.54</f>
        <v>31.115</v>
      </c>
      <c r="J28" s="46">
        <f>'1X-3X'!J28*2.54</f>
        <v>31.115</v>
      </c>
      <c r="K28" s="46">
        <f>'1X-3X'!K28*2.54</f>
        <v>31.115</v>
      </c>
      <c r="L28" s="82"/>
      <c r="M28" s="57"/>
      <c r="N28" s="57"/>
      <c r="O28" s="57"/>
      <c r="P28" s="57"/>
      <c r="Q28" s="57"/>
    </row>
    <row r="29" s="2" customFormat="1" ht="16.5" customHeight="1" spans="1:17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="2" customFormat="1" ht="16.5" customHeight="1" spans="1:17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</row>
    <row r="31" s="2" customFormat="1" ht="16.5" customHeight="1" spans="1:17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</row>
    <row r="32" s="2" customFormat="1" ht="16.5" customHeight="1" spans="1:17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="2" customFormat="1" ht="16.5" customHeight="1" spans="1:17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</row>
    <row r="34" s="2" customFormat="1" ht="16.5" customHeight="1" spans="1:17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="2" customFormat="1" ht="16.5" customHeight="1" spans="1:17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="2" customFormat="1" ht="16.5" customHeight="1" spans="1:17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="2" customFormat="1" ht="16.5" customHeight="1" spans="1:17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="2" customFormat="1" ht="16.5" customHeight="1" spans="1:17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</row>
    <row r="39" s="2" customFormat="1" ht="16.5" customHeight="1" spans="1:17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</row>
    <row r="40" s="2" customFormat="1" ht="16.5" customHeight="1" spans="1:17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="2" customFormat="1" ht="16.5" customHeight="1" spans="1:17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</row>
    <row r="42" s="2" customFormat="1" ht="16.5" customHeight="1" spans="1:17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="2" customFormat="1" ht="16.5" customHeight="1" spans="1:17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</row>
    <row r="44" s="2" customFormat="1" ht="16.5" customHeight="1" spans="1:17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="2" customFormat="1" ht="16.5" customHeight="1" spans="1:17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</row>
    <row r="46" s="2" customFormat="1" ht="16.5" customHeight="1" spans="1:17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="2" customFormat="1" ht="16.5" customHeight="1" spans="1:17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="2" customFormat="1" ht="16.5" customHeight="1" spans="1:17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="2" customFormat="1" ht="16.5" customHeight="1" spans="1:17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</row>
    <row r="50" s="2" customFormat="1" ht="16.5" customHeight="1" spans="1:17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="2" customFormat="1" ht="16.5" customHeight="1" spans="1:17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</row>
    <row r="52" s="2" customFormat="1" ht="16.5" customHeight="1" spans="1:17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</row>
    <row r="53" s="2" customFormat="1" ht="16.5" customHeight="1" spans="1:17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</row>
    <row r="54" s="2" customFormat="1" ht="16.5" customHeight="1" spans="1:17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</row>
    <row r="55" s="2" customFormat="1" ht="16.5" customHeight="1" spans="1:17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="2" customFormat="1" ht="16.5" customHeight="1" spans="1:17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="2" customFormat="1" ht="16.5" customHeight="1" spans="1:17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</row>
    <row r="58" s="2" customFormat="1" ht="16.5" customHeight="1" spans="1:17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="2" customFormat="1" ht="16.5" customHeight="1" spans="1:17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</row>
    <row r="60" s="2" customFormat="1" ht="16.5" customHeight="1" spans="1:17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</row>
    <row r="61" s="2" customFormat="1" ht="16.5" customHeight="1" spans="1:17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</row>
    <row r="62" s="2" customFormat="1" ht="16.5" customHeight="1" spans="1:17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</row>
    <row r="63" s="2" customFormat="1" ht="16.5" customHeight="1" spans="1:17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="2" customFormat="1" ht="16.5" customHeight="1" spans="1:17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="2" customFormat="1" ht="16.5" customHeight="1" spans="1:17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</row>
    <row r="66" s="2" customFormat="1" ht="16.5" customHeight="1" spans="1:17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</row>
    <row r="67" s="2" customFormat="1" ht="16.5" customHeight="1" spans="1:17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="2" customFormat="1" ht="16.5" customHeight="1" spans="1:17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="2" customFormat="1" ht="16.5" customHeight="1" spans="1:17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</row>
    <row r="70" s="2" customFormat="1" ht="16.5" customHeight="1" spans="1:17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="2" customFormat="1" ht="16.5" customHeight="1" spans="1:17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</row>
    <row r="72" s="2" customFormat="1" ht="16.5" customHeight="1" spans="1:17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</row>
    <row r="73" s="2" customFormat="1" ht="16.5" customHeight="1" spans="1:17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</row>
    <row r="74" s="2" customFormat="1" ht="16.5" customHeight="1" spans="1:17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</row>
    <row r="75" s="2" customFormat="1" ht="16.5" customHeight="1" spans="1:17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</row>
    <row r="76" s="2" customFormat="1" ht="16.5" customHeight="1" spans="1:17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</row>
    <row r="77" s="2" customFormat="1" ht="16.5" customHeight="1" spans="1:17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</row>
    <row r="78" s="2" customFormat="1" ht="16.5" customHeight="1" spans="1:17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</row>
    <row r="79" s="2" customFormat="1" ht="16.5" customHeight="1" spans="1:17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</row>
    <row r="80" s="2" customFormat="1" ht="16.5" customHeight="1" spans="1:17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</row>
    <row r="81" s="2" customFormat="1" ht="16.5" customHeight="1" spans="1:17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</row>
    <row r="82" s="2" customFormat="1" ht="16.5" customHeight="1" spans="1:17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</row>
    <row r="83" s="2" customFormat="1" ht="16.5" customHeight="1" spans="1:17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</row>
    <row r="84" s="2" customFormat="1" ht="16.5" customHeight="1" spans="1:17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</row>
    <row r="85" s="2" customFormat="1" ht="16.5" customHeight="1" spans="1:17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</row>
    <row r="86" s="2" customFormat="1" ht="16.5" customHeight="1" spans="1:17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</row>
    <row r="87" s="2" customFormat="1" ht="16.5" customHeight="1" spans="1:17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</row>
    <row r="88" s="2" customFormat="1" ht="16.5" customHeight="1" spans="1:17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</row>
    <row r="89" s="2" customFormat="1" ht="16.5" customHeight="1" spans="1:17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</row>
    <row r="90" s="2" customFormat="1" ht="16.5" customHeight="1" spans="1:17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</row>
    <row r="91" s="2" customFormat="1" ht="16.5" customHeight="1" spans="1:17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</row>
    <row r="92" s="2" customFormat="1" ht="16.5" customHeight="1" spans="1:17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</row>
    <row r="93" s="2" customFormat="1" ht="16.5" customHeight="1" spans="1:17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</row>
    <row r="94" s="2" customFormat="1" ht="16.5" customHeight="1" spans="1:17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</row>
    <row r="95" s="2" customFormat="1" ht="16.5" customHeight="1" spans="1:17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</row>
    <row r="96" s="2" customFormat="1" ht="16.5" customHeight="1" spans="1:17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</row>
    <row r="97" s="2" customFormat="1" ht="16.5" customHeight="1" spans="1:17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</row>
    <row r="98" s="2" customFormat="1" ht="16.5" customHeight="1" spans="1:17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</row>
    <row r="99" s="2" customFormat="1" ht="16.5" customHeight="1" spans="1:17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</row>
    <row r="100" s="2" customFormat="1" ht="16.5" customHeight="1" spans="1:17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</row>
    <row r="101" s="2" customFormat="1" ht="16.5" customHeight="1" spans="1:17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</row>
    <row r="102" s="2" customFormat="1" ht="16.5" customHeight="1" spans="1:17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</row>
    <row r="103" s="2" customFormat="1" ht="16.5" customHeight="1" spans="1:17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</row>
    <row r="104" s="2" customFormat="1" ht="16.5" customHeight="1" spans="1:17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</row>
    <row r="105" s="2" customFormat="1" ht="16.5" customHeight="1" spans="1:17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</row>
    <row r="106" s="2" customFormat="1" ht="16.5" customHeight="1" spans="1:17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</row>
    <row r="107" s="2" customFormat="1" ht="16.5" customHeight="1" spans="1:17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</row>
    <row r="108" s="2" customFormat="1" ht="16.5" customHeight="1" spans="1:17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</row>
    <row r="109" s="2" customFormat="1" ht="16.5" customHeight="1" spans="1:17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</row>
    <row r="110" s="2" customFormat="1" ht="16.5" customHeight="1" spans="1:17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</row>
    <row r="111" s="2" customFormat="1" ht="16.5" customHeight="1" spans="1:17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</row>
    <row r="112" s="2" customFormat="1" ht="16.5" customHeight="1" spans="1:17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</row>
    <row r="113" s="2" customFormat="1" ht="16.5" customHeight="1" spans="1:17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</row>
    <row r="114" s="2" customFormat="1" ht="16.5" customHeight="1" spans="1:17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</row>
    <row r="115" s="2" customFormat="1" ht="16.5" customHeight="1" spans="1:17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</row>
    <row r="116" s="2" customFormat="1" ht="16.5" customHeight="1" spans="1:17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</row>
    <row r="117" s="2" customFormat="1" ht="16.5" customHeight="1" spans="1:17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</row>
    <row r="118" s="2" customFormat="1" ht="16.5" customHeight="1" spans="1:17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</row>
    <row r="119" s="2" customFormat="1" ht="16.5" customHeight="1" spans="1:17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</row>
    <row r="120" s="2" customFormat="1" ht="16.5" customHeight="1" spans="1:17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</row>
    <row r="121" s="2" customFormat="1" ht="16.5" customHeight="1" spans="1:17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</row>
    <row r="122" s="2" customFormat="1" ht="16.5" customHeight="1" spans="1:17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</row>
    <row r="123" s="2" customFormat="1" ht="16.5" customHeight="1" spans="1:17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</row>
    <row r="124" s="2" customFormat="1" ht="16.5" customHeight="1" spans="1:17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</row>
    <row r="125" s="2" customFormat="1" ht="16.5" customHeight="1" spans="1:17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</row>
    <row r="126" s="2" customFormat="1" ht="16.5" customHeight="1" spans="1:17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</row>
    <row r="127" s="2" customFormat="1" ht="16.5" customHeight="1" spans="1:17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</row>
    <row r="128" s="2" customFormat="1" ht="16.5" customHeight="1" spans="1:17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</row>
    <row r="129" s="2" customFormat="1" ht="16.5" customHeight="1" spans="1:17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</row>
    <row r="130" s="2" customFormat="1" ht="16.5" customHeight="1" spans="1:17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</row>
    <row r="131" s="2" customFormat="1" ht="16.5" customHeight="1" spans="1:17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</row>
    <row r="132" s="2" customFormat="1" ht="16.5" customHeight="1" spans="1:17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</row>
    <row r="133" s="2" customFormat="1" ht="16.5" customHeight="1" spans="1:17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</row>
    <row r="134" s="2" customFormat="1" ht="16.5" customHeight="1" spans="1:17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</row>
    <row r="135" s="2" customFormat="1" ht="16.5" customHeight="1" spans="1:17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</row>
    <row r="136" s="2" customFormat="1" ht="16.5" customHeight="1" spans="1:17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</row>
    <row r="137" s="2" customFormat="1" ht="16.5" customHeight="1" spans="1:17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</row>
    <row r="138" s="2" customFormat="1" ht="16.5" customHeight="1" spans="1:17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</row>
    <row r="139" s="2" customFormat="1" ht="16.5" customHeight="1" spans="1:17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</row>
    <row r="140" s="2" customFormat="1" ht="16.5" customHeight="1" spans="1:17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</row>
    <row r="141" s="2" customFormat="1" ht="16.5" customHeight="1" spans="1:17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</row>
    <row r="142" s="2" customFormat="1" ht="16.5" customHeight="1" spans="1:17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</row>
    <row r="143" s="2" customFormat="1" ht="16.5" customHeight="1" spans="1:17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</row>
    <row r="144" s="2" customFormat="1" ht="16.5" customHeight="1" spans="1:17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</row>
    <row r="145" s="2" customFormat="1" ht="16.5" customHeight="1" spans="1:17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</row>
    <row r="146" s="2" customFormat="1" ht="16.5" customHeight="1" spans="1:17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</row>
    <row r="147" s="2" customFormat="1" ht="16.5" customHeight="1" spans="1:17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</row>
    <row r="148" s="2" customFormat="1" ht="16.5" customHeight="1" spans="1:17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</row>
    <row r="149" s="2" customFormat="1" ht="16.5" customHeight="1" spans="1:17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</row>
    <row r="150" s="2" customFormat="1" ht="16.5" customHeight="1" spans="1:17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</row>
    <row r="151" s="2" customFormat="1" ht="16.5" customHeight="1" spans="1:17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</row>
    <row r="152" s="2" customFormat="1" ht="16.5" customHeight="1" spans="1:17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</row>
    <row r="153" s="2" customFormat="1" ht="16.5" customHeight="1" spans="1:17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</row>
    <row r="154" s="2" customFormat="1" ht="16.5" customHeight="1" spans="1:17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</row>
    <row r="155" s="2" customFormat="1" ht="16.5" customHeight="1" spans="1:17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</row>
    <row r="156" s="2" customFormat="1" ht="16.5" customHeight="1" spans="1:17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</row>
    <row r="157" s="2" customFormat="1" ht="16.5" customHeight="1" spans="1:17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</row>
    <row r="158" s="2" customFormat="1" ht="16.5" customHeight="1" spans="1:17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</row>
    <row r="159" s="2" customFormat="1" ht="16.5" customHeight="1" spans="1:17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</row>
    <row r="160" s="2" customFormat="1" ht="16.5" customHeight="1" spans="1:17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</row>
    <row r="161" s="2" customFormat="1" ht="16.5" customHeight="1" spans="1:17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</row>
    <row r="162" s="2" customFormat="1" ht="16.5" customHeight="1" spans="1:17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</row>
    <row r="163" s="2" customFormat="1" ht="16.5" customHeight="1" spans="1:17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</row>
    <row r="164" s="2" customFormat="1" ht="16.5" customHeight="1" spans="1:17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</row>
    <row r="165" s="2" customFormat="1" ht="16.5" customHeight="1" spans="1:17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</row>
    <row r="166" s="2" customFormat="1" ht="16.5" customHeight="1" spans="1:17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</row>
    <row r="167" s="2" customFormat="1" ht="16.5" customHeight="1" spans="1:17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</row>
    <row r="168" s="2" customFormat="1" ht="16.5" customHeight="1" spans="1:17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</row>
    <row r="169" s="2" customFormat="1" ht="16.5" customHeight="1" spans="1:17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</row>
    <row r="170" s="2" customFormat="1" ht="16.5" customHeight="1" spans="1:17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</row>
    <row r="171" s="2" customFormat="1" ht="16.5" customHeight="1" spans="1:17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</row>
    <row r="172" s="2" customFormat="1" ht="16.5" customHeight="1" spans="1:17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</row>
    <row r="173" s="2" customFormat="1" ht="16.5" customHeight="1" spans="1:17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="2" customFormat="1" ht="16.5" customHeight="1" spans="1:17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</row>
    <row r="175" s="2" customFormat="1" ht="16.5" customHeight="1" spans="1:17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</row>
    <row r="176" s="2" customFormat="1" ht="16.5" customHeight="1" spans="1:17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</row>
    <row r="177" s="2" customFormat="1" ht="16.5" customHeight="1" spans="1:17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</row>
    <row r="178" s="2" customFormat="1" ht="16.5" customHeight="1" spans="1:17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</row>
    <row r="179" s="2" customFormat="1" ht="16.5" customHeight="1" spans="1:17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</row>
    <row r="180" s="2" customFormat="1" ht="16.5" customHeight="1" spans="1:17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</row>
    <row r="181" s="2" customFormat="1" ht="16.5" customHeight="1" spans="1:17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</row>
    <row r="182" s="2" customFormat="1" ht="16.5" customHeight="1" spans="1:17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</row>
    <row r="183" s="2" customFormat="1" ht="16.5" customHeight="1" spans="1:17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</row>
    <row r="184" s="2" customFormat="1" ht="16.5" customHeight="1" spans="1:17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</row>
    <row r="185" s="2" customFormat="1" ht="16.5" customHeight="1" spans="1:17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</row>
    <row r="186" s="2" customFormat="1" ht="16.5" customHeight="1" spans="1:17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</row>
    <row r="187" s="2" customFormat="1" ht="16.5" customHeight="1" spans="1:17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</row>
    <row r="188" s="2" customFormat="1" ht="16.5" customHeight="1" spans="1:17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</row>
    <row r="189" s="2" customFormat="1" ht="16.5" customHeight="1" spans="1:17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</row>
    <row r="190" s="2" customFormat="1" ht="16.5" customHeight="1" spans="1:17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</row>
    <row r="191" s="2" customFormat="1" ht="16.5" customHeight="1" spans="1:17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</row>
    <row r="192" s="2" customFormat="1" ht="16.5" customHeight="1" spans="1:17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</row>
    <row r="193" s="2" customFormat="1" ht="16.5" customHeight="1" spans="1:17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</row>
    <row r="194" s="2" customFormat="1" ht="16.5" customHeight="1" spans="1:17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</row>
    <row r="195" s="2" customFormat="1" ht="16.5" customHeight="1" spans="1:17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</row>
    <row r="196" s="2" customFormat="1" ht="16.5" customHeight="1" spans="1:17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</row>
    <row r="197" s="2" customFormat="1" ht="16.5" customHeight="1" spans="1:17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</row>
    <row r="198" s="2" customFormat="1" ht="16.5" customHeight="1" spans="1:17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</row>
    <row r="199" s="2" customFormat="1" ht="16.5" customHeight="1" spans="1:17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</row>
    <row r="200" s="2" customFormat="1" ht="16.5" customHeight="1" spans="1:17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</row>
    <row r="201" s="2" customFormat="1" ht="16.5" customHeight="1" spans="1:17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</row>
    <row r="202" s="2" customFormat="1" ht="16.5" customHeight="1" spans="1:17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</row>
    <row r="203" s="2" customFormat="1" ht="16.5" customHeight="1" spans="1:17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</row>
    <row r="204" s="2" customFormat="1" ht="16.5" customHeight="1" spans="1:17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</row>
    <row r="205" s="2" customFormat="1" ht="16.5" customHeight="1" spans="1:17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</row>
    <row r="206" s="2" customFormat="1" ht="16.5" customHeight="1" spans="1:17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</row>
    <row r="207" s="2" customFormat="1" ht="16.5" customHeight="1" spans="1:17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</row>
    <row r="208" s="2" customFormat="1" ht="16.5" customHeight="1" spans="1:17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</row>
    <row r="209" s="2" customFormat="1" ht="16.5" customHeight="1" spans="1:17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</row>
    <row r="210" s="2" customFormat="1" ht="16.5" customHeight="1" spans="1:17">
      <c r="A210" s="57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</row>
    <row r="211" s="2" customFormat="1" ht="16.5" customHeight="1" spans="1:17">
      <c r="A211" s="57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</row>
    <row r="212" s="2" customFormat="1" ht="16.5" customHeight="1" spans="1:17">
      <c r="A212" s="57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</row>
    <row r="213" s="2" customFormat="1" ht="16.5" customHeight="1" spans="1:17">
      <c r="A213" s="57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</row>
    <row r="214" s="2" customFormat="1" ht="16.5" customHeight="1" spans="1:17">
      <c r="A214" s="57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</row>
    <row r="215" s="2" customFormat="1" ht="16.5" customHeight="1" spans="1:17">
      <c r="A215" s="57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</row>
    <row r="216" s="2" customFormat="1" ht="16.5" customHeight="1" spans="1:17">
      <c r="A216" s="57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</row>
    <row r="217" s="2" customFormat="1" ht="16.5" customHeight="1" spans="1:17">
      <c r="A217" s="57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</row>
    <row r="218" s="2" customFormat="1" ht="16.5" customHeight="1" spans="1:17">
      <c r="A218" s="57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</row>
    <row r="219" s="2" customFormat="1" ht="16.5" customHeight="1" spans="1:17">
      <c r="A219" s="57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</row>
    <row r="220" s="2" customFormat="1" ht="16.5" customHeight="1" spans="1:17">
      <c r="A220" s="57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</row>
    <row r="221" s="2" customFormat="1" ht="16.5" customHeight="1" spans="1:17">
      <c r="A221" s="57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</row>
    <row r="222" s="2" customFormat="1" ht="16.5" customHeight="1" spans="1:17">
      <c r="A222" s="57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</row>
    <row r="223" s="2" customFormat="1" ht="16.5" customHeight="1" spans="1:17">
      <c r="A223" s="57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</row>
    <row r="224" s="2" customFormat="1" ht="16.5" customHeight="1" spans="1:17">
      <c r="A224" s="57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</row>
    <row r="225" s="2" customFormat="1" ht="16.5" customHeight="1" spans="1:17">
      <c r="A225" s="57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</row>
    <row r="226" s="2" customFormat="1" ht="16.5" customHeight="1" spans="1:17">
      <c r="A226" s="57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</row>
    <row r="227" s="2" customFormat="1" ht="16.5" customHeight="1" spans="1:17">
      <c r="A227" s="57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</row>
    <row r="228" s="2" customFormat="1" ht="16.5" customHeight="1" spans="1:17">
      <c r="A228" s="57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</row>
    <row r="229" s="2" customFormat="1" ht="16.5" customHeight="1" spans="1:17">
      <c r="A229" s="57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</row>
    <row r="230" s="2" customFormat="1" ht="16.5" customHeight="1" spans="1:17">
      <c r="A230" s="57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</row>
    <row r="231" s="2" customFormat="1" ht="16.5" customHeight="1" spans="1:17">
      <c r="A231" s="57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</row>
    <row r="232" s="2" customFormat="1" ht="16.5" customHeight="1" spans="1:17">
      <c r="A232" s="57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</row>
    <row r="233" s="2" customFormat="1" ht="16.5" customHeight="1" spans="1:17">
      <c r="A233" s="57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</row>
    <row r="234" s="2" customFormat="1" ht="16.5" customHeight="1" spans="1:17">
      <c r="A234" s="57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</row>
    <row r="235" s="2" customFormat="1" ht="16.5" customHeight="1" spans="1:17">
      <c r="A235" s="57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</row>
    <row r="236" s="2" customFormat="1" ht="16.5" customHeight="1" spans="1:17">
      <c r="A236" s="57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</row>
    <row r="237" s="2" customFormat="1" ht="16.5" customHeight="1" spans="1:17">
      <c r="A237" s="57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</row>
    <row r="238" s="2" customFormat="1" ht="16.5" customHeight="1" spans="1:17">
      <c r="A238" s="57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</row>
    <row r="239" s="2" customFormat="1" ht="16.5" customHeight="1" spans="1:17">
      <c r="A239" s="57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</row>
    <row r="240" s="2" customFormat="1" ht="16.5" customHeight="1" spans="1:17">
      <c r="A240" s="57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</row>
    <row r="241" s="2" customFormat="1" ht="16.5" customHeight="1" spans="1:17">
      <c r="A241" s="57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</row>
    <row r="242" s="2" customFormat="1" ht="16.5" customHeight="1" spans="1:17">
      <c r="A242" s="57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</row>
    <row r="243" s="2" customFormat="1" ht="16.5" customHeight="1" spans="1:17">
      <c r="A243" s="57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</row>
    <row r="244" s="2" customFormat="1" ht="16.5" customHeight="1" spans="1:17">
      <c r="A244" s="57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</row>
    <row r="245" s="2" customFormat="1" ht="16.5" customHeight="1" spans="1:17">
      <c r="A245" s="57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</row>
    <row r="246" s="2" customFormat="1" ht="16.5" customHeight="1" spans="1:17">
      <c r="A246" s="57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</row>
    <row r="247" s="2" customFormat="1" ht="16.5" customHeight="1" spans="1:17">
      <c r="A247" s="57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</row>
    <row r="248" s="2" customFormat="1" ht="16.5" customHeight="1" spans="1:17">
      <c r="A248" s="57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</row>
    <row r="249" s="2" customFormat="1" ht="16.5" customHeight="1" spans="1:17">
      <c r="A249" s="57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</row>
    <row r="250" s="2" customFormat="1" ht="16.5" customHeight="1" spans="1:17">
      <c r="A250" s="57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</row>
    <row r="251" s="2" customFormat="1" ht="16.5" customHeight="1" spans="1:17">
      <c r="A251" s="57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</row>
    <row r="252" s="2" customFormat="1" ht="16.5" customHeight="1" spans="1:17">
      <c r="A252" s="57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</row>
    <row r="253" s="2" customFormat="1" ht="16.5" customHeight="1" spans="1:17">
      <c r="A253" s="57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</row>
    <row r="254" s="2" customFormat="1" ht="16.5" customHeight="1" spans="1:17">
      <c r="A254" s="57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</row>
    <row r="255" s="2" customFormat="1" ht="16.5" customHeight="1" spans="1:17">
      <c r="A255" s="57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</row>
    <row r="256" s="2" customFormat="1" ht="16.5" customHeight="1" spans="1:17">
      <c r="A256" s="57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</row>
    <row r="257" s="2" customFormat="1" ht="16.5" customHeight="1" spans="1:17">
      <c r="A257" s="57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</row>
    <row r="258" s="2" customFormat="1" ht="16.5" customHeight="1" spans="1:17">
      <c r="A258" s="57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</row>
    <row r="259" s="2" customFormat="1" ht="16.5" customHeight="1" spans="1:17">
      <c r="A259" s="57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</row>
    <row r="260" s="2" customFormat="1" ht="16.5" customHeight="1" spans="1:17">
      <c r="A260" s="57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</row>
    <row r="261" s="2" customFormat="1" ht="16.5" customHeight="1" spans="1:17">
      <c r="A261" s="57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</row>
    <row r="262" s="2" customFormat="1" ht="16.5" customHeight="1" spans="1:17">
      <c r="A262" s="57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</row>
    <row r="263" s="2" customFormat="1" ht="16.5" customHeight="1" spans="1:17">
      <c r="A263" s="57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</row>
    <row r="264" s="2" customFormat="1" ht="16.5" customHeight="1" spans="1:17">
      <c r="A264" s="57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</row>
    <row r="265" s="2" customFormat="1" ht="16.5" customHeight="1" spans="1:17">
      <c r="A265" s="57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</row>
    <row r="266" s="2" customFormat="1" ht="16.5" customHeight="1" spans="1:17">
      <c r="A266" s="57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</row>
    <row r="267" s="2" customFormat="1" ht="16.5" customHeight="1" spans="1:17">
      <c r="A267" s="57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</row>
    <row r="268" s="2" customFormat="1" ht="16.5" customHeight="1" spans="1:17">
      <c r="A268" s="57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</row>
    <row r="269" s="2" customFormat="1" ht="16.5" customHeight="1" spans="1:17">
      <c r="A269" s="57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</row>
    <row r="270" s="2" customFormat="1" ht="16.5" customHeight="1" spans="1:17">
      <c r="A270" s="57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</row>
    <row r="271" s="2" customFormat="1" ht="16.5" customHeight="1" spans="1:17">
      <c r="A271" s="57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</row>
    <row r="272" s="2" customFormat="1" ht="16.5" customHeight="1" spans="1:17">
      <c r="A272" s="57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</row>
    <row r="273" s="2" customFormat="1" ht="16.5" customHeight="1" spans="1:17">
      <c r="A273" s="57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</row>
    <row r="274" s="2" customFormat="1" ht="16.5" customHeight="1" spans="1:17">
      <c r="A274" s="57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</row>
    <row r="275" s="2" customFormat="1" ht="16.5" customHeight="1" spans="1:17">
      <c r="A275" s="57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</row>
    <row r="276" s="2" customFormat="1" ht="16.5" customHeight="1" spans="1:17">
      <c r="A276" s="57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</row>
    <row r="277" s="2" customFormat="1" ht="16.5" customHeight="1" spans="1:17">
      <c r="A277" s="57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</row>
    <row r="278" s="2" customFormat="1" ht="16.5" customHeight="1" spans="1:17">
      <c r="A278" s="57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</row>
    <row r="279" s="2" customFormat="1" ht="16.5" customHeight="1" spans="1:17">
      <c r="A279" s="57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</row>
    <row r="280" s="2" customFormat="1" ht="16.5" customHeight="1" spans="1:17">
      <c r="A280" s="57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</row>
    <row r="281" s="2" customFormat="1" ht="16.5" customHeight="1" spans="1:17">
      <c r="A281" s="57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</row>
    <row r="282" s="2" customFormat="1" ht="16.5" customHeight="1" spans="1:17">
      <c r="A282" s="57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</row>
    <row r="283" s="2" customFormat="1" ht="16.5" customHeight="1" spans="1:17">
      <c r="A283" s="57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</row>
    <row r="284" s="2" customFormat="1" ht="16.5" customHeight="1" spans="1:17">
      <c r="A284" s="57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</row>
    <row r="285" s="2" customFormat="1" ht="16.5" customHeight="1" spans="1:17">
      <c r="A285" s="57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</row>
    <row r="286" s="2" customFormat="1" ht="16.5" customHeight="1" spans="1:17">
      <c r="A286" s="57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</row>
    <row r="287" s="2" customFormat="1" ht="16.5" customHeight="1" spans="1:17">
      <c r="A287" s="57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</row>
    <row r="288" s="2" customFormat="1" ht="16.5" customHeight="1" spans="1:17">
      <c r="A288" s="57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</row>
    <row r="289" s="2" customFormat="1" ht="16.5" customHeight="1" spans="1:17">
      <c r="A289" s="57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</row>
    <row r="290" s="2" customFormat="1" ht="16.5" customHeight="1" spans="1:17">
      <c r="A290" s="57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</row>
    <row r="291" s="2" customFormat="1" ht="16.5" customHeight="1" spans="1:17">
      <c r="A291" s="57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</row>
    <row r="292" s="2" customFormat="1" ht="16.5" customHeight="1" spans="1:17">
      <c r="A292" s="57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</row>
    <row r="293" s="2" customFormat="1" ht="16.5" customHeight="1" spans="1:17">
      <c r="A293" s="57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</row>
    <row r="294" s="2" customFormat="1" ht="16.5" customHeight="1" spans="1:17">
      <c r="A294" s="57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</row>
    <row r="295" s="2" customFormat="1" ht="16.5" customHeight="1" spans="1:17">
      <c r="A295" s="57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</row>
    <row r="296" s="2" customFormat="1" ht="16.5" customHeight="1" spans="1:17">
      <c r="A296" s="57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</row>
    <row r="297" s="2" customFormat="1" ht="16.5" customHeight="1" spans="1:17">
      <c r="A297" s="57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</row>
    <row r="298" s="2" customFormat="1" ht="16.5" customHeight="1" spans="1:17">
      <c r="A298" s="57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</row>
    <row r="299" s="2" customFormat="1" ht="16.5" customHeight="1" spans="1:17">
      <c r="A299" s="57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</row>
    <row r="300" s="2" customFormat="1" ht="16.5" customHeight="1" spans="1:17">
      <c r="A300" s="57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</row>
    <row r="301" s="2" customFormat="1" ht="16.5" customHeight="1" spans="1:17">
      <c r="A301" s="57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</row>
    <row r="302" s="2" customFormat="1" ht="16.5" customHeight="1" spans="1:17">
      <c r="A302" s="57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</row>
    <row r="303" s="2" customFormat="1" ht="16.5" customHeight="1" spans="1:17">
      <c r="A303" s="57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</row>
    <row r="304" s="2" customFormat="1" ht="16.5" customHeight="1" spans="1:17">
      <c r="A304" s="57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</row>
    <row r="305" s="2" customFormat="1" ht="16.5" customHeight="1" spans="1:17">
      <c r="A305" s="57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</row>
    <row r="306" s="2" customFormat="1" ht="16.5" customHeight="1" spans="1:17">
      <c r="A306" s="57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</row>
    <row r="307" s="2" customFormat="1" ht="16.5" customHeight="1" spans="1:17">
      <c r="A307" s="57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</row>
    <row r="308" s="2" customFormat="1" ht="16.5" customHeight="1" spans="1:17">
      <c r="A308" s="57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</row>
    <row r="309" s="2" customFormat="1" ht="16.5" customHeight="1" spans="1:17">
      <c r="A309" s="57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</row>
    <row r="310" s="2" customFormat="1" ht="16.5" customHeight="1" spans="1:17">
      <c r="A310" s="57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</row>
    <row r="311" s="2" customFormat="1" ht="16.5" customHeight="1" spans="1:17">
      <c r="A311" s="57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</row>
    <row r="312" s="2" customFormat="1" ht="16.5" customHeight="1" spans="1:17">
      <c r="A312" s="57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</row>
    <row r="313" s="2" customFormat="1" ht="16.5" customHeight="1" spans="1:17">
      <c r="A313" s="57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</row>
    <row r="314" s="2" customFormat="1" ht="16.5" customHeight="1" spans="1:17">
      <c r="A314" s="57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</row>
    <row r="315" s="2" customFormat="1" ht="16.5" customHeight="1" spans="1:17">
      <c r="A315" s="57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</row>
    <row r="316" s="2" customFormat="1" ht="16.5" customHeight="1" spans="1:17">
      <c r="A316" s="57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</row>
    <row r="317" s="2" customFormat="1" ht="16.5" customHeight="1" spans="1:17">
      <c r="A317" s="57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</row>
    <row r="318" s="2" customFormat="1" ht="16.5" customHeight="1" spans="1:17">
      <c r="A318" s="57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</row>
    <row r="319" s="2" customFormat="1" ht="16.5" customHeight="1" spans="1:17">
      <c r="A319" s="57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</row>
    <row r="320" s="2" customFormat="1" ht="16.5" customHeight="1" spans="1:17">
      <c r="A320" s="57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</row>
    <row r="321" s="2" customFormat="1" ht="16.5" customHeight="1" spans="1:17">
      <c r="A321" s="57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</row>
    <row r="322" s="2" customFormat="1" ht="16.5" customHeight="1" spans="1:17">
      <c r="A322" s="57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</row>
    <row r="323" s="2" customFormat="1" ht="16.5" customHeight="1" spans="1:17">
      <c r="A323" s="57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</row>
    <row r="324" s="2" customFormat="1" ht="16.5" customHeight="1" spans="1:17">
      <c r="A324" s="57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</row>
    <row r="325" s="2" customFormat="1" ht="16.5" customHeight="1" spans="1:17">
      <c r="A325" s="57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</row>
    <row r="326" s="2" customFormat="1" ht="16.5" customHeight="1" spans="1:17">
      <c r="A326" s="57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</row>
    <row r="327" s="2" customFormat="1" ht="16.5" customHeight="1" spans="1:17">
      <c r="A327" s="57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</row>
    <row r="328" s="2" customFormat="1" ht="16.5" customHeight="1" spans="1:17">
      <c r="A328" s="57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</row>
    <row r="329" s="2" customFormat="1" ht="16.5" customHeight="1" spans="1:17">
      <c r="A329" s="57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</row>
    <row r="330" s="2" customFormat="1" ht="16.5" customHeight="1" spans="1:17">
      <c r="A330" s="57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</row>
    <row r="331" s="2" customFormat="1" ht="16.5" customHeight="1" spans="1:17">
      <c r="A331" s="57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</row>
    <row r="332" s="2" customFormat="1" ht="16.5" customHeight="1" spans="1:17">
      <c r="A332" s="57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</row>
    <row r="333" s="2" customFormat="1" ht="16.5" customHeight="1" spans="1:17">
      <c r="A333" s="57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</row>
    <row r="334" s="2" customFormat="1" ht="16.5" customHeight="1" spans="1:17">
      <c r="A334" s="57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</row>
    <row r="335" s="2" customFormat="1" ht="16.5" customHeight="1" spans="1:17">
      <c r="A335" s="57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</row>
    <row r="336" s="2" customFormat="1" ht="16.5" customHeight="1" spans="1:17">
      <c r="A336" s="57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</row>
    <row r="337" s="2" customFormat="1" ht="16.5" customHeight="1" spans="1:17">
      <c r="A337" s="57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</row>
    <row r="338" s="2" customFormat="1" ht="16.5" customHeight="1" spans="1:17">
      <c r="A338" s="57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</row>
    <row r="339" s="2" customFormat="1" ht="16.5" customHeight="1" spans="1:17">
      <c r="A339" s="57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</row>
    <row r="340" s="2" customFormat="1" ht="16.5" customHeight="1" spans="1:17">
      <c r="A340" s="57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</row>
    <row r="341" s="2" customFormat="1" ht="16.5" customHeight="1" spans="1:17">
      <c r="A341" s="57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</row>
    <row r="342" s="2" customFormat="1" ht="16.5" customHeight="1" spans="1:17">
      <c r="A342" s="57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</row>
    <row r="343" s="2" customFormat="1" ht="16.5" customHeight="1" spans="1:17">
      <c r="A343" s="57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</row>
    <row r="344" s="2" customFormat="1" ht="16.5" customHeight="1" spans="1:17">
      <c r="A344" s="57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</row>
    <row r="345" s="2" customFormat="1" ht="16.5" customHeight="1" spans="1:17">
      <c r="A345" s="57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</row>
    <row r="346" s="2" customFormat="1" ht="16.5" customHeight="1" spans="1:17">
      <c r="A346" s="57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</row>
    <row r="347" s="2" customFormat="1" ht="16.5" customHeight="1" spans="1:17">
      <c r="A347" s="57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</row>
    <row r="348" s="2" customFormat="1" ht="16.5" customHeight="1" spans="1:17">
      <c r="A348" s="57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</row>
    <row r="349" s="2" customFormat="1" ht="16.5" customHeight="1" spans="1:17">
      <c r="A349" s="57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</row>
    <row r="350" s="2" customFormat="1" ht="16.5" customHeight="1" spans="1:17">
      <c r="A350" s="57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</row>
    <row r="351" s="2" customFormat="1" ht="16.5" customHeight="1" spans="1:17">
      <c r="A351" s="57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</row>
    <row r="352" s="2" customFormat="1" ht="16.5" customHeight="1" spans="1:17">
      <c r="A352" s="57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</row>
    <row r="353" s="2" customFormat="1" ht="16.5" customHeight="1" spans="1:17">
      <c r="A353" s="57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</row>
    <row r="354" s="2" customFormat="1" ht="16.5" customHeight="1" spans="1:17">
      <c r="A354" s="57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</row>
    <row r="355" s="2" customFormat="1" ht="16.5" customHeight="1" spans="1:17">
      <c r="A355" s="57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</row>
    <row r="356" s="2" customFormat="1" ht="16.5" customHeight="1" spans="1:17">
      <c r="A356" s="57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</row>
    <row r="357" s="2" customFormat="1" ht="16.5" customHeight="1" spans="1:17">
      <c r="A357" s="57"/>
      <c r="B357" s="57"/>
      <c r="C357" s="5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</row>
    <row r="358" s="2" customFormat="1" ht="16.5" customHeight="1" spans="1:17">
      <c r="A358" s="57"/>
      <c r="B358" s="57"/>
      <c r="C358" s="5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</row>
    <row r="359" s="2" customFormat="1" ht="16.5" customHeight="1" spans="1:17">
      <c r="A359" s="57"/>
      <c r="B359" s="57"/>
      <c r="C359" s="5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</row>
    <row r="360" s="2" customFormat="1" ht="16.5" customHeight="1" spans="1:17">
      <c r="A360" s="57"/>
      <c r="B360" s="57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</row>
    <row r="361" s="2" customFormat="1" ht="16.5" customHeight="1" spans="1:17">
      <c r="A361" s="57"/>
      <c r="B361" s="57"/>
      <c r="C361" s="5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</row>
    <row r="362" s="2" customFormat="1" ht="16.5" customHeight="1" spans="1:17">
      <c r="A362" s="57"/>
      <c r="B362" s="57"/>
      <c r="C362" s="5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</row>
    <row r="363" s="2" customFormat="1" ht="16.5" customHeight="1" spans="1:17">
      <c r="A363" s="57"/>
      <c r="B363" s="57"/>
      <c r="C363" s="5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</row>
    <row r="364" s="2" customFormat="1" ht="16.5" customHeight="1" spans="1:17">
      <c r="A364" s="57"/>
      <c r="B364" s="57"/>
      <c r="C364" s="5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</row>
    <row r="365" s="2" customFormat="1" ht="16.5" customHeight="1" spans="1:17">
      <c r="A365" s="57"/>
      <c r="B365" s="57"/>
      <c r="C365" s="5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</row>
    <row r="366" s="2" customFormat="1" ht="16.5" customHeight="1" spans="1:17">
      <c r="A366" s="57"/>
      <c r="B366" s="57"/>
      <c r="C366" s="5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</row>
    <row r="367" s="2" customFormat="1" ht="16.5" customHeight="1" spans="1:17">
      <c r="A367" s="57"/>
      <c r="B367" s="57"/>
      <c r="C367" s="5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</row>
    <row r="368" s="2" customFormat="1" ht="16.5" customHeight="1" spans="1:17">
      <c r="A368" s="57"/>
      <c r="B368" s="57"/>
      <c r="C368" s="5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</row>
    <row r="369" s="2" customFormat="1" ht="16.5" customHeight="1" spans="1:17">
      <c r="A369" s="57"/>
      <c r="B369" s="57"/>
      <c r="C369" s="5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</row>
    <row r="370" s="2" customFormat="1" ht="16.5" customHeight="1" spans="1:17">
      <c r="A370" s="57"/>
      <c r="B370" s="57"/>
      <c r="C370" s="5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</row>
    <row r="371" s="2" customFormat="1" ht="16.5" customHeight="1" spans="1:17">
      <c r="A371" s="57"/>
      <c r="B371" s="57"/>
      <c r="C371" s="5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</row>
    <row r="372" s="2" customFormat="1" ht="16.5" customHeight="1" spans="1:17">
      <c r="A372" s="57"/>
      <c r="B372" s="57"/>
      <c r="C372" s="5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</row>
    <row r="373" s="2" customFormat="1" ht="16.5" customHeight="1" spans="1:17">
      <c r="A373" s="57"/>
      <c r="B373" s="57"/>
      <c r="C373" s="5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</row>
    <row r="374" s="2" customFormat="1" ht="16.5" customHeight="1" spans="1:17">
      <c r="A374" s="57"/>
      <c r="B374" s="57"/>
      <c r="C374" s="5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</row>
    <row r="375" s="2" customFormat="1" ht="16.5" customHeight="1" spans="1:17">
      <c r="A375" s="57"/>
      <c r="B375" s="57"/>
      <c r="C375" s="5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</row>
    <row r="376" s="2" customFormat="1" ht="16.5" customHeight="1" spans="1:17">
      <c r="A376" s="57"/>
      <c r="B376" s="57"/>
      <c r="C376" s="5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</row>
    <row r="377" s="2" customFormat="1" ht="16.5" customHeight="1" spans="1:17">
      <c r="A377" s="57"/>
      <c r="B377" s="57"/>
      <c r="C377" s="5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</row>
    <row r="378" s="2" customFormat="1" ht="16.5" customHeight="1" spans="1:17">
      <c r="A378" s="57"/>
      <c r="B378" s="57"/>
      <c r="C378" s="5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</row>
    <row r="379" s="2" customFormat="1" ht="16.5" customHeight="1" spans="1:17">
      <c r="A379" s="57"/>
      <c r="B379" s="57"/>
      <c r="C379" s="5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</row>
    <row r="380" s="2" customFormat="1" ht="16.5" customHeight="1" spans="1:17">
      <c r="A380" s="57"/>
      <c r="B380" s="57"/>
      <c r="C380" s="5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</row>
    <row r="381" s="2" customFormat="1" ht="16.5" customHeight="1" spans="1:17">
      <c r="A381" s="57"/>
      <c r="B381" s="57"/>
      <c r="C381" s="5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</row>
    <row r="382" s="2" customFormat="1" ht="16.5" customHeight="1" spans="1:17">
      <c r="A382" s="57"/>
      <c r="B382" s="57"/>
      <c r="C382" s="5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</row>
    <row r="383" s="2" customFormat="1" ht="16.5" customHeight="1" spans="1:17">
      <c r="A383" s="57"/>
      <c r="B383" s="57"/>
      <c r="C383" s="5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</row>
    <row r="384" s="2" customFormat="1" ht="16.5" customHeight="1" spans="1:17">
      <c r="A384" s="57"/>
      <c r="B384" s="57"/>
      <c r="C384" s="5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</row>
    <row r="385" s="2" customFormat="1" ht="16.5" customHeight="1" spans="1:17">
      <c r="A385" s="57"/>
      <c r="B385" s="57"/>
      <c r="C385" s="5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</row>
    <row r="386" s="2" customFormat="1" ht="16.5" customHeight="1" spans="1:17">
      <c r="A386" s="57"/>
      <c r="B386" s="57"/>
      <c r="C386" s="5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</row>
    <row r="387" s="2" customFormat="1" ht="16.5" customHeight="1" spans="1:17">
      <c r="A387" s="57"/>
      <c r="B387" s="57"/>
      <c r="C387" s="5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</row>
    <row r="388" s="2" customFormat="1" ht="16.5" customHeight="1" spans="1:17">
      <c r="A388" s="57"/>
      <c r="B388" s="57"/>
      <c r="C388" s="5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</row>
    <row r="389" s="2" customFormat="1" ht="16.5" customHeight="1" spans="1:17">
      <c r="A389" s="57"/>
      <c r="B389" s="57"/>
      <c r="C389" s="5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</row>
    <row r="390" s="2" customFormat="1" ht="16.5" customHeight="1" spans="1:17">
      <c r="A390" s="57"/>
      <c r="B390" s="57"/>
      <c r="C390" s="5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</row>
    <row r="391" s="2" customFormat="1" ht="16.5" customHeight="1" spans="1:17">
      <c r="A391" s="57"/>
      <c r="B391" s="57"/>
      <c r="C391" s="5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</row>
    <row r="392" s="2" customFormat="1" ht="16.5" customHeight="1" spans="1:17">
      <c r="A392" s="57"/>
      <c r="B392" s="57"/>
      <c r="C392" s="5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</row>
    <row r="393" s="2" customFormat="1" ht="16.5" customHeight="1" spans="1:17">
      <c r="A393" s="57"/>
      <c r="B393" s="57"/>
      <c r="C393" s="5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</row>
    <row r="394" s="2" customFormat="1" ht="16.5" customHeight="1" spans="1:17">
      <c r="A394" s="57"/>
      <c r="B394" s="57"/>
      <c r="C394" s="5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</row>
    <row r="395" s="2" customFormat="1" ht="16.5" customHeight="1" spans="1:17">
      <c r="A395" s="57"/>
      <c r="B395" s="57"/>
      <c r="C395" s="5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</row>
    <row r="396" s="2" customFormat="1" ht="16.5" customHeight="1" spans="1:17">
      <c r="A396" s="57"/>
      <c r="B396" s="57"/>
      <c r="C396" s="5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</row>
    <row r="397" s="2" customFormat="1" ht="16.5" customHeight="1" spans="1:17">
      <c r="A397" s="57"/>
      <c r="B397" s="57"/>
      <c r="C397" s="5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</row>
    <row r="398" s="2" customFormat="1" ht="16.5" customHeight="1" spans="1:17">
      <c r="A398" s="57"/>
      <c r="B398" s="57"/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</row>
    <row r="399" s="2" customFormat="1" ht="16.5" customHeight="1" spans="1:17">
      <c r="A399" s="57"/>
      <c r="B399" s="57"/>
      <c r="C399" s="5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</row>
    <row r="400" s="2" customFormat="1" ht="16.5" customHeight="1" spans="1:17">
      <c r="A400" s="57"/>
      <c r="B400" s="57"/>
      <c r="C400" s="5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</row>
    <row r="401" s="2" customFormat="1" ht="16.5" customHeight="1" spans="1:17">
      <c r="A401" s="57"/>
      <c r="B401" s="57"/>
      <c r="C401" s="5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</row>
    <row r="402" s="2" customFormat="1" ht="16.5" customHeight="1" spans="1:17">
      <c r="A402" s="57"/>
      <c r="B402" s="57"/>
      <c r="C402" s="5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</row>
    <row r="403" s="2" customFormat="1" ht="16.5" customHeight="1" spans="1:17">
      <c r="A403" s="57"/>
      <c r="B403" s="57"/>
      <c r="C403" s="5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</row>
    <row r="404" s="2" customFormat="1" ht="16.5" customHeight="1" spans="1:17">
      <c r="A404" s="57"/>
      <c r="B404" s="57"/>
      <c r="C404" s="5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</row>
    <row r="405" s="2" customFormat="1" ht="16.5" customHeight="1" spans="1:17">
      <c r="A405" s="57"/>
      <c r="B405" s="57"/>
      <c r="C405" s="5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</row>
    <row r="406" s="2" customFormat="1" ht="16.5" customHeight="1" spans="1:17">
      <c r="A406" s="57"/>
      <c r="B406" s="57"/>
      <c r="C406" s="5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</row>
    <row r="407" s="2" customFormat="1" ht="16.5" customHeight="1" spans="1:17">
      <c r="A407" s="57"/>
      <c r="B407" s="57"/>
      <c r="C407" s="5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</row>
    <row r="408" s="2" customFormat="1" ht="16.5" customHeight="1" spans="1:17">
      <c r="A408" s="57"/>
      <c r="B408" s="57"/>
      <c r="C408" s="5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</row>
    <row r="409" s="2" customFormat="1" ht="16.5" customHeight="1" spans="1:17">
      <c r="A409" s="57"/>
      <c r="B409" s="57"/>
      <c r="C409" s="5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</row>
    <row r="410" s="2" customFormat="1" ht="16.5" customHeight="1" spans="1:17">
      <c r="A410" s="57"/>
      <c r="B410" s="57"/>
      <c r="C410" s="5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</row>
    <row r="411" s="2" customFormat="1" ht="16.5" customHeight="1" spans="1:17">
      <c r="A411" s="57"/>
      <c r="B411" s="57"/>
      <c r="C411" s="5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</row>
    <row r="412" s="2" customFormat="1" ht="16.5" customHeight="1" spans="1:17">
      <c r="A412" s="57"/>
      <c r="B412" s="57"/>
      <c r="C412" s="5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</row>
    <row r="413" s="2" customFormat="1" ht="16.5" customHeight="1" spans="1:17">
      <c r="A413" s="57"/>
      <c r="B413" s="57"/>
      <c r="C413" s="5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</row>
    <row r="414" s="2" customFormat="1" ht="16.5" customHeight="1" spans="1:17">
      <c r="A414" s="57"/>
      <c r="B414" s="57"/>
      <c r="C414" s="5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</row>
    <row r="415" s="2" customFormat="1" ht="16.5" customHeight="1" spans="1:17">
      <c r="A415" s="57"/>
      <c r="B415" s="57"/>
      <c r="C415" s="5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</row>
    <row r="416" s="2" customFormat="1" ht="16.5" customHeight="1" spans="1:17">
      <c r="A416" s="57"/>
      <c r="B416" s="57"/>
      <c r="C416" s="5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</row>
    <row r="417" s="2" customFormat="1" ht="16.5" customHeight="1" spans="1:17">
      <c r="A417" s="57"/>
      <c r="B417" s="57"/>
      <c r="C417" s="5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</row>
    <row r="418" s="2" customFormat="1" ht="16.5" customHeight="1" spans="1:17">
      <c r="A418" s="57"/>
      <c r="B418" s="57"/>
      <c r="C418" s="5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</row>
    <row r="419" s="2" customFormat="1" ht="16.5" customHeight="1" spans="1:17">
      <c r="A419" s="57"/>
      <c r="B419" s="57"/>
      <c r="C419" s="5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</row>
    <row r="420" s="2" customFormat="1" ht="16.5" customHeight="1" spans="1:17">
      <c r="A420" s="57"/>
      <c r="B420" s="57"/>
      <c r="C420" s="5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</row>
    <row r="421" s="2" customFormat="1" ht="16.5" customHeight="1" spans="1:17">
      <c r="A421" s="57"/>
      <c r="B421" s="57"/>
      <c r="C421" s="5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</row>
    <row r="422" s="2" customFormat="1" ht="16.5" customHeight="1" spans="1:17">
      <c r="A422" s="57"/>
      <c r="B422" s="57"/>
      <c r="C422" s="5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</row>
    <row r="423" s="2" customFormat="1" ht="16.5" customHeight="1" spans="1:17">
      <c r="A423" s="57"/>
      <c r="B423" s="57"/>
      <c r="C423" s="5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</row>
    <row r="424" s="2" customFormat="1" ht="16.5" customHeight="1" spans="1:17">
      <c r="A424" s="57"/>
      <c r="B424" s="57"/>
      <c r="C424" s="5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</row>
    <row r="425" s="2" customFormat="1" ht="16.5" customHeight="1" spans="1:17">
      <c r="A425" s="57"/>
      <c r="B425" s="57"/>
      <c r="C425" s="5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</row>
    <row r="426" s="2" customFormat="1" ht="16.5" customHeight="1" spans="1:17">
      <c r="A426" s="57"/>
      <c r="B426" s="57"/>
      <c r="C426" s="5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</row>
    <row r="427" s="2" customFormat="1" ht="16.5" customHeight="1" spans="1:17">
      <c r="A427" s="57"/>
      <c r="B427" s="57"/>
      <c r="C427" s="5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</row>
    <row r="428" s="2" customFormat="1" ht="16.5" customHeight="1" spans="1:17">
      <c r="A428" s="57"/>
      <c r="B428" s="57"/>
      <c r="C428" s="5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</row>
    <row r="429" s="2" customFormat="1" ht="16.5" customHeight="1" spans="1:17">
      <c r="A429" s="57"/>
      <c r="B429" s="57"/>
      <c r="C429" s="5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</row>
    <row r="430" s="2" customFormat="1" ht="16.5" customHeight="1" spans="1:17">
      <c r="A430" s="57"/>
      <c r="B430" s="57"/>
      <c r="C430" s="5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</row>
    <row r="431" s="2" customFormat="1" ht="16.5" customHeight="1" spans="1:17">
      <c r="A431" s="57"/>
      <c r="B431" s="57"/>
      <c r="C431" s="5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</row>
    <row r="432" s="2" customFormat="1" ht="16.5" customHeight="1" spans="1:17">
      <c r="A432" s="57"/>
      <c r="B432" s="57"/>
      <c r="C432" s="5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</row>
    <row r="433" s="2" customFormat="1" ht="16.5" customHeight="1" spans="1:17">
      <c r="A433" s="57"/>
      <c r="B433" s="57"/>
      <c r="C433" s="5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</row>
    <row r="434" s="2" customFormat="1" ht="16.5" customHeight="1" spans="1:17">
      <c r="A434" s="57"/>
      <c r="B434" s="57"/>
      <c r="C434" s="5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</row>
    <row r="435" s="2" customFormat="1" ht="16.5" customHeight="1" spans="1:17">
      <c r="A435" s="57"/>
      <c r="B435" s="57"/>
      <c r="C435" s="5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</row>
    <row r="436" s="2" customFormat="1" ht="16.5" customHeight="1" spans="1:17">
      <c r="A436" s="57"/>
      <c r="B436" s="57"/>
      <c r="C436" s="5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</row>
    <row r="437" s="2" customFormat="1" ht="16.5" customHeight="1" spans="1:17">
      <c r="A437" s="57"/>
      <c r="B437" s="57"/>
      <c r="C437" s="5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</row>
    <row r="438" s="2" customFormat="1" ht="16.5" customHeight="1" spans="1:17">
      <c r="A438" s="57"/>
      <c r="B438" s="57"/>
      <c r="C438" s="5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</row>
    <row r="439" s="2" customFormat="1" ht="16.5" customHeight="1" spans="1:17">
      <c r="A439" s="57"/>
      <c r="B439" s="57"/>
      <c r="C439" s="5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</row>
    <row r="440" s="2" customFormat="1" ht="16.5" customHeight="1" spans="1:17">
      <c r="A440" s="57"/>
      <c r="B440" s="57"/>
      <c r="C440" s="5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</row>
    <row r="441" s="2" customFormat="1" ht="16.5" customHeight="1" spans="1:17">
      <c r="A441" s="57"/>
      <c r="B441" s="57"/>
      <c r="C441" s="5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</row>
    <row r="442" s="2" customFormat="1" ht="16.5" customHeight="1" spans="1:17">
      <c r="A442" s="57"/>
      <c r="B442" s="57"/>
      <c r="C442" s="5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</row>
    <row r="443" s="2" customFormat="1" ht="16.5" customHeight="1" spans="1:17">
      <c r="A443" s="57"/>
      <c r="B443" s="57"/>
      <c r="C443" s="5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</row>
    <row r="444" s="2" customFormat="1" ht="16.5" customHeight="1" spans="1:17">
      <c r="A444" s="57"/>
      <c r="B444" s="57"/>
      <c r="C444" s="5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</row>
    <row r="445" s="2" customFormat="1" ht="16.5" customHeight="1" spans="1:17">
      <c r="A445" s="57"/>
      <c r="B445" s="57"/>
      <c r="C445" s="5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</row>
    <row r="446" s="2" customFormat="1" ht="16.5" customHeight="1" spans="1:17">
      <c r="A446" s="57"/>
      <c r="B446" s="57"/>
      <c r="C446" s="5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</row>
    <row r="447" s="2" customFormat="1" ht="16.5" customHeight="1" spans="1:17">
      <c r="A447" s="57"/>
      <c r="B447" s="57"/>
      <c r="C447" s="5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</row>
    <row r="448" s="2" customFormat="1" ht="16.5" customHeight="1" spans="1:17">
      <c r="A448" s="57"/>
      <c r="B448" s="57"/>
      <c r="C448" s="5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</row>
    <row r="449" s="2" customFormat="1" ht="16.5" customHeight="1" spans="1:17">
      <c r="A449" s="57"/>
      <c r="B449" s="57"/>
      <c r="C449" s="5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</row>
    <row r="450" s="2" customFormat="1" ht="16.5" customHeight="1" spans="1:17">
      <c r="A450" s="57"/>
      <c r="B450" s="57"/>
      <c r="C450" s="5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</row>
    <row r="451" s="2" customFormat="1" ht="16.5" customHeight="1" spans="1:17">
      <c r="A451" s="57"/>
      <c r="B451" s="57"/>
      <c r="C451" s="5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</row>
    <row r="452" s="2" customFormat="1" ht="16.5" customHeight="1" spans="1:17">
      <c r="A452" s="57"/>
      <c r="B452" s="57"/>
      <c r="C452" s="5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</row>
    <row r="453" s="2" customFormat="1" ht="16.5" customHeight="1" spans="1:17">
      <c r="A453" s="57"/>
      <c r="B453" s="57"/>
      <c r="C453" s="5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</row>
    <row r="454" s="2" customFormat="1" ht="16.5" customHeight="1" spans="1:17">
      <c r="A454" s="57"/>
      <c r="B454" s="57"/>
      <c r="C454" s="5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</row>
    <row r="455" s="2" customFormat="1" ht="16.5" customHeight="1" spans="1:17">
      <c r="A455" s="57"/>
      <c r="B455" s="57"/>
      <c r="C455" s="5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</row>
    <row r="456" s="2" customFormat="1" ht="16.5" customHeight="1" spans="1:17">
      <c r="A456" s="57"/>
      <c r="B456" s="57"/>
      <c r="C456" s="5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</row>
    <row r="457" s="2" customFormat="1" ht="16.5" customHeight="1" spans="1:17">
      <c r="A457" s="57"/>
      <c r="B457" s="57"/>
      <c r="C457" s="5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</row>
    <row r="458" s="2" customFormat="1" ht="16.5" customHeight="1" spans="1:17">
      <c r="A458" s="57"/>
      <c r="B458" s="57"/>
      <c r="C458" s="5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</row>
    <row r="459" s="2" customFormat="1" ht="16.5" customHeight="1" spans="1:17">
      <c r="A459" s="57"/>
      <c r="B459" s="57"/>
      <c r="C459" s="5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</row>
    <row r="460" s="2" customFormat="1" ht="16.5" customHeight="1" spans="1:17">
      <c r="A460" s="57"/>
      <c r="B460" s="57"/>
      <c r="C460" s="5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</row>
    <row r="461" s="2" customFormat="1" ht="16.5" customHeight="1" spans="1:17">
      <c r="A461" s="57"/>
      <c r="B461" s="57"/>
      <c r="C461" s="5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</row>
    <row r="462" s="2" customFormat="1" ht="16.5" customHeight="1" spans="1:17">
      <c r="A462" s="57"/>
      <c r="B462" s="57"/>
      <c r="C462" s="5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</row>
    <row r="463" s="2" customFormat="1" ht="16.5" customHeight="1" spans="1:17">
      <c r="A463" s="57"/>
      <c r="B463" s="57"/>
      <c r="C463" s="5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</row>
    <row r="464" s="2" customFormat="1" ht="16.5" customHeight="1" spans="1:17">
      <c r="A464" s="57"/>
      <c r="B464" s="57"/>
      <c r="C464" s="5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</row>
    <row r="465" s="2" customFormat="1" ht="16.5" customHeight="1" spans="1:17">
      <c r="A465" s="57"/>
      <c r="B465" s="57"/>
      <c r="C465" s="5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</row>
    <row r="466" s="2" customFormat="1" ht="16.5" customHeight="1" spans="1:17">
      <c r="A466" s="57"/>
      <c r="B466" s="57"/>
      <c r="C466" s="5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</row>
    <row r="467" s="2" customFormat="1" ht="16.5" customHeight="1" spans="1:17">
      <c r="A467" s="57"/>
      <c r="B467" s="57"/>
      <c r="C467" s="5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</row>
    <row r="468" s="2" customFormat="1" ht="16.5" customHeight="1" spans="1:17">
      <c r="A468" s="57"/>
      <c r="B468" s="57"/>
      <c r="C468" s="5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</row>
    <row r="469" s="2" customFormat="1" ht="16.5" customHeight="1" spans="1:17">
      <c r="A469" s="57"/>
      <c r="B469" s="57"/>
      <c r="C469" s="5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</row>
    <row r="470" s="2" customFormat="1" ht="16.5" customHeight="1" spans="1:17">
      <c r="A470" s="57"/>
      <c r="B470" s="57"/>
      <c r="C470" s="5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</row>
    <row r="471" s="2" customFormat="1" ht="16.5" customHeight="1" spans="1:17">
      <c r="A471" s="57"/>
      <c r="B471" s="57"/>
      <c r="C471" s="5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</row>
    <row r="472" s="2" customFormat="1" ht="16.5" customHeight="1" spans="1:17">
      <c r="A472" s="57"/>
      <c r="B472" s="57"/>
      <c r="C472" s="5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</row>
    <row r="473" s="2" customFormat="1" ht="16.5" customHeight="1" spans="1:17">
      <c r="A473" s="57"/>
      <c r="B473" s="57"/>
      <c r="C473" s="5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</row>
    <row r="474" s="2" customFormat="1" ht="16.5" customHeight="1" spans="1:17">
      <c r="A474" s="57"/>
      <c r="B474" s="57"/>
      <c r="C474" s="5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</row>
    <row r="475" s="2" customFormat="1" ht="16.5" customHeight="1" spans="1:17">
      <c r="A475" s="57"/>
      <c r="B475" s="57"/>
      <c r="C475" s="5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</row>
    <row r="476" s="2" customFormat="1" ht="16.5" customHeight="1" spans="1:17">
      <c r="A476" s="57"/>
      <c r="B476" s="57"/>
      <c r="C476" s="5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</row>
    <row r="477" s="2" customFormat="1" ht="16.5" customHeight="1" spans="1:17">
      <c r="A477" s="57"/>
      <c r="B477" s="57"/>
      <c r="C477" s="5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</row>
    <row r="478" s="2" customFormat="1" ht="16.5" customHeight="1" spans="1:17">
      <c r="A478" s="57"/>
      <c r="B478" s="57"/>
      <c r="C478" s="5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</row>
    <row r="479" s="2" customFormat="1" ht="16.5" customHeight="1" spans="1:17">
      <c r="A479" s="57"/>
      <c r="B479" s="57"/>
      <c r="C479" s="5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</row>
    <row r="480" s="2" customFormat="1" ht="16.5" customHeight="1" spans="1:17">
      <c r="A480" s="57"/>
      <c r="B480" s="57"/>
      <c r="C480" s="5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</row>
    <row r="481" s="2" customFormat="1" ht="16.5" customHeight="1" spans="1:17">
      <c r="A481" s="57"/>
      <c r="B481" s="57"/>
      <c r="C481" s="5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</row>
    <row r="482" s="2" customFormat="1" ht="16.5" customHeight="1" spans="1:17">
      <c r="A482" s="57"/>
      <c r="B482" s="57"/>
      <c r="C482" s="5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</row>
    <row r="483" s="2" customFormat="1" ht="16.5" customHeight="1" spans="1:17">
      <c r="A483" s="57"/>
      <c r="B483" s="57"/>
      <c r="C483" s="5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</row>
    <row r="484" s="2" customFormat="1" ht="16.5" customHeight="1" spans="1:17">
      <c r="A484" s="57"/>
      <c r="B484" s="57"/>
      <c r="C484" s="5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</row>
    <row r="485" s="2" customFormat="1" ht="16.5" customHeight="1" spans="1:17">
      <c r="A485" s="57"/>
      <c r="B485" s="57"/>
      <c r="C485" s="5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</row>
    <row r="486" s="2" customFormat="1" ht="16.5" customHeight="1" spans="1:17">
      <c r="A486" s="57"/>
      <c r="B486" s="57"/>
      <c r="C486" s="5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</row>
    <row r="487" s="2" customFormat="1" ht="16.5" customHeight="1" spans="1:17">
      <c r="A487" s="57"/>
      <c r="B487" s="57"/>
      <c r="C487" s="5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</row>
    <row r="488" s="2" customFormat="1" ht="16.5" customHeight="1" spans="1:17">
      <c r="A488" s="57"/>
      <c r="B488" s="57"/>
      <c r="C488" s="5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</row>
    <row r="489" s="2" customFormat="1" ht="16.5" customHeight="1" spans="1:17">
      <c r="A489" s="57"/>
      <c r="B489" s="57"/>
      <c r="C489" s="5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</row>
    <row r="490" s="2" customFormat="1" ht="16.5" customHeight="1" spans="1:17">
      <c r="A490" s="57"/>
      <c r="B490" s="57"/>
      <c r="C490" s="5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</row>
    <row r="491" s="2" customFormat="1" ht="16.5" customHeight="1" spans="1:17">
      <c r="A491" s="57"/>
      <c r="B491" s="57"/>
      <c r="C491" s="5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</row>
    <row r="492" s="2" customFormat="1" ht="16.5" customHeight="1" spans="1:17">
      <c r="A492" s="57"/>
      <c r="B492" s="57"/>
      <c r="C492" s="5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</row>
    <row r="493" s="2" customFormat="1" ht="16.5" customHeight="1" spans="1:17">
      <c r="A493" s="57"/>
      <c r="B493" s="57"/>
      <c r="C493" s="5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</row>
    <row r="494" s="2" customFormat="1" ht="16.5" customHeight="1" spans="1:17">
      <c r="A494" s="57"/>
      <c r="B494" s="57"/>
      <c r="C494" s="5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</row>
    <row r="495" s="2" customFormat="1" ht="16.5" customHeight="1" spans="1:17">
      <c r="A495" s="57"/>
      <c r="B495" s="57"/>
      <c r="C495" s="5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</row>
    <row r="496" s="2" customFormat="1" ht="16.5" customHeight="1" spans="1:17">
      <c r="A496" s="57"/>
      <c r="B496" s="57"/>
      <c r="C496" s="5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</row>
    <row r="497" s="2" customFormat="1" ht="16.5" customHeight="1" spans="1:17">
      <c r="A497" s="57"/>
      <c r="B497" s="57"/>
      <c r="C497" s="5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</row>
    <row r="498" s="2" customFormat="1" ht="16.5" customHeight="1" spans="1:17">
      <c r="A498" s="57"/>
      <c r="B498" s="57"/>
      <c r="C498" s="5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</row>
    <row r="499" s="2" customFormat="1" ht="16.5" customHeight="1" spans="1:17">
      <c r="A499" s="57"/>
      <c r="B499" s="57"/>
      <c r="C499" s="5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</row>
    <row r="500" s="2" customFormat="1" ht="16.5" customHeight="1" spans="1:17">
      <c r="A500" s="57"/>
      <c r="B500" s="57"/>
      <c r="C500" s="5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</row>
    <row r="501" s="2" customFormat="1" ht="16.5" customHeight="1" spans="1:17">
      <c r="A501" s="57"/>
      <c r="B501" s="57"/>
      <c r="C501" s="5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</row>
    <row r="502" s="2" customFormat="1" ht="16.5" customHeight="1" spans="1:17">
      <c r="A502" s="57"/>
      <c r="B502" s="57"/>
      <c r="C502" s="5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</row>
    <row r="503" s="2" customFormat="1" ht="16.5" customHeight="1" spans="1:17">
      <c r="A503" s="57"/>
      <c r="B503" s="57"/>
      <c r="C503" s="5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</row>
    <row r="504" s="2" customFormat="1" ht="16.5" customHeight="1" spans="1:17">
      <c r="A504" s="57"/>
      <c r="B504" s="57"/>
      <c r="C504" s="5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</row>
    <row r="505" s="2" customFormat="1" ht="16.5" customHeight="1" spans="1:17">
      <c r="A505" s="57"/>
      <c r="B505" s="57"/>
      <c r="C505" s="5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</row>
    <row r="506" s="2" customFormat="1" ht="16.5" customHeight="1" spans="1:17">
      <c r="A506" s="57"/>
      <c r="B506" s="57"/>
      <c r="C506" s="5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</row>
    <row r="507" s="2" customFormat="1" ht="16.5" customHeight="1" spans="1:17">
      <c r="A507" s="57"/>
      <c r="B507" s="57"/>
      <c r="C507" s="5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</row>
    <row r="508" s="2" customFormat="1" ht="16.5" customHeight="1" spans="1:17">
      <c r="A508" s="57"/>
      <c r="B508" s="57"/>
      <c r="C508" s="5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</row>
    <row r="509" s="2" customFormat="1" ht="16.5" customHeight="1" spans="1:17">
      <c r="A509" s="57"/>
      <c r="B509" s="57"/>
      <c r="C509" s="5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</row>
    <row r="510" s="2" customFormat="1" ht="16.5" customHeight="1" spans="1:17">
      <c r="A510" s="57"/>
      <c r="B510" s="57"/>
      <c r="C510" s="5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</row>
    <row r="511" s="2" customFormat="1" ht="16.5" customHeight="1" spans="1:17">
      <c r="A511" s="57"/>
      <c r="B511" s="57"/>
      <c r="C511" s="5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</row>
    <row r="512" s="2" customFormat="1" ht="16.5" customHeight="1" spans="1:17">
      <c r="A512" s="57"/>
      <c r="B512" s="57"/>
      <c r="C512" s="5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</row>
    <row r="513" s="2" customFormat="1" ht="16.5" customHeight="1" spans="1:17">
      <c r="A513" s="57"/>
      <c r="B513" s="57"/>
      <c r="C513" s="5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</row>
    <row r="514" s="2" customFormat="1" ht="16.5" customHeight="1" spans="1:17">
      <c r="A514" s="57"/>
      <c r="B514" s="57"/>
      <c r="C514" s="5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</row>
    <row r="515" s="2" customFormat="1" ht="16.5" customHeight="1" spans="1:17">
      <c r="A515" s="57"/>
      <c r="B515" s="57"/>
      <c r="C515" s="5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</row>
    <row r="516" s="2" customFormat="1" ht="16.5" customHeight="1" spans="1:17">
      <c r="A516" s="57"/>
      <c r="B516" s="57"/>
      <c r="C516" s="5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</row>
    <row r="517" s="2" customFormat="1" ht="16.5" customHeight="1" spans="1:17">
      <c r="A517" s="57"/>
      <c r="B517" s="57"/>
      <c r="C517" s="5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</row>
    <row r="518" s="2" customFormat="1" ht="16.5" customHeight="1" spans="1:17">
      <c r="A518" s="57"/>
      <c r="B518" s="57"/>
      <c r="C518" s="5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</row>
    <row r="519" s="2" customFormat="1" ht="16.5" customHeight="1" spans="1:17">
      <c r="A519" s="57"/>
      <c r="B519" s="57"/>
      <c r="C519" s="5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</row>
    <row r="520" s="2" customFormat="1" ht="16.5" customHeight="1" spans="1:17">
      <c r="A520" s="57"/>
      <c r="B520" s="57"/>
      <c r="C520" s="5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</row>
    <row r="521" s="2" customFormat="1" ht="16.5" customHeight="1" spans="1:17">
      <c r="A521" s="57"/>
      <c r="B521" s="57"/>
      <c r="C521" s="5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</row>
    <row r="522" s="2" customFormat="1" ht="16.5" customHeight="1" spans="1:17">
      <c r="A522" s="57"/>
      <c r="B522" s="57"/>
      <c r="C522" s="5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</row>
    <row r="523" s="2" customFormat="1" ht="16.5" customHeight="1" spans="1:17">
      <c r="A523" s="57"/>
      <c r="B523" s="57"/>
      <c r="C523" s="5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</row>
    <row r="524" s="2" customFormat="1" ht="16.5" customHeight="1" spans="1:17">
      <c r="A524" s="57"/>
      <c r="B524" s="57"/>
      <c r="C524" s="5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</row>
    <row r="525" s="2" customFormat="1" ht="16.5" customHeight="1" spans="1:17">
      <c r="A525" s="57"/>
      <c r="B525" s="57"/>
      <c r="C525" s="5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</row>
    <row r="526" s="2" customFormat="1" ht="16.5" customHeight="1" spans="1:17">
      <c r="A526" s="57"/>
      <c r="B526" s="57"/>
      <c r="C526" s="5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</row>
    <row r="527" s="2" customFormat="1" ht="16.5" customHeight="1" spans="1:17">
      <c r="A527" s="57"/>
      <c r="B527" s="57"/>
      <c r="C527" s="5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</row>
    <row r="528" s="2" customFormat="1" ht="16.5" customHeight="1" spans="1:17">
      <c r="A528" s="57"/>
      <c r="B528" s="57"/>
      <c r="C528" s="5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</row>
    <row r="529" s="2" customFormat="1" ht="16.5" customHeight="1" spans="1:17">
      <c r="A529" s="57"/>
      <c r="B529" s="57"/>
      <c r="C529" s="5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</row>
    <row r="530" s="2" customFormat="1" ht="16.5" customHeight="1" spans="1:17">
      <c r="A530" s="57"/>
      <c r="B530" s="57"/>
      <c r="C530" s="5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</row>
    <row r="531" s="2" customFormat="1" ht="16.5" customHeight="1" spans="1:17">
      <c r="A531" s="57"/>
      <c r="B531" s="57"/>
      <c r="C531" s="5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</row>
    <row r="532" s="2" customFormat="1" ht="16.5" customHeight="1" spans="1:17">
      <c r="A532" s="57"/>
      <c r="B532" s="57"/>
      <c r="C532" s="5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</row>
    <row r="533" s="2" customFormat="1" ht="16.5" customHeight="1" spans="1:17">
      <c r="A533" s="57"/>
      <c r="B533" s="57"/>
      <c r="C533" s="5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</row>
    <row r="534" s="2" customFormat="1" ht="16.5" customHeight="1" spans="1:17">
      <c r="A534" s="57"/>
      <c r="B534" s="57"/>
      <c r="C534" s="5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</row>
    <row r="535" s="2" customFormat="1" ht="16.5" customHeight="1" spans="1:17">
      <c r="A535" s="57"/>
      <c r="B535" s="57"/>
      <c r="C535" s="5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</row>
    <row r="536" s="2" customFormat="1" ht="16.5" customHeight="1" spans="1:17">
      <c r="A536" s="57"/>
      <c r="B536" s="57"/>
      <c r="C536" s="5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</row>
    <row r="537" s="2" customFormat="1" ht="16.5" customHeight="1" spans="1:17">
      <c r="A537" s="57"/>
      <c r="B537" s="57"/>
      <c r="C537" s="5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</row>
    <row r="538" s="2" customFormat="1" ht="16.5" customHeight="1" spans="1:17">
      <c r="A538" s="57"/>
      <c r="B538" s="57"/>
      <c r="C538" s="5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</row>
    <row r="539" s="2" customFormat="1" ht="16.5" customHeight="1" spans="1:17">
      <c r="A539" s="57"/>
      <c r="B539" s="57"/>
      <c r="C539" s="5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</row>
    <row r="540" s="2" customFormat="1" ht="16.5" customHeight="1" spans="1:17">
      <c r="A540" s="57"/>
      <c r="B540" s="57"/>
      <c r="C540" s="5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</row>
    <row r="541" s="2" customFormat="1" ht="16.5" customHeight="1" spans="1:17">
      <c r="A541" s="57"/>
      <c r="B541" s="57"/>
      <c r="C541" s="5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</row>
    <row r="542" s="2" customFormat="1" ht="16.5" customHeight="1" spans="1:17">
      <c r="A542" s="57"/>
      <c r="B542" s="57"/>
      <c r="C542" s="5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</row>
    <row r="543" s="2" customFormat="1" ht="16.5" customHeight="1" spans="1:17">
      <c r="A543" s="57"/>
      <c r="B543" s="57"/>
      <c r="C543" s="5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</row>
    <row r="544" s="2" customFormat="1" ht="16.5" customHeight="1" spans="1:17">
      <c r="A544" s="57"/>
      <c r="B544" s="57"/>
      <c r="C544" s="5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</row>
    <row r="545" s="2" customFormat="1" ht="16.5" customHeight="1" spans="1:17">
      <c r="A545" s="57"/>
      <c r="B545" s="57"/>
      <c r="C545" s="5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</row>
    <row r="546" s="2" customFormat="1" ht="16.5" customHeight="1" spans="1:17">
      <c r="A546" s="57"/>
      <c r="B546" s="57"/>
      <c r="C546" s="5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</row>
    <row r="547" s="2" customFormat="1" ht="16.5" customHeight="1" spans="1:17">
      <c r="A547" s="57"/>
      <c r="B547" s="57"/>
      <c r="C547" s="5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</row>
    <row r="548" s="2" customFormat="1" ht="16.5" customHeight="1" spans="1:17">
      <c r="A548" s="57"/>
      <c r="B548" s="57"/>
      <c r="C548" s="5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</row>
    <row r="549" s="2" customFormat="1" ht="16.5" customHeight="1" spans="1:17">
      <c r="A549" s="57"/>
      <c r="B549" s="57"/>
      <c r="C549" s="5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</row>
    <row r="550" s="2" customFormat="1" ht="16.5" customHeight="1" spans="1:17">
      <c r="A550" s="57"/>
      <c r="B550" s="57"/>
      <c r="C550" s="5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</row>
    <row r="551" s="2" customFormat="1" ht="16.5" customHeight="1" spans="1:17">
      <c r="A551" s="57"/>
      <c r="B551" s="57"/>
      <c r="C551" s="5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</row>
    <row r="552" s="2" customFormat="1" ht="16.5" customHeight="1" spans="1:17">
      <c r="A552" s="57"/>
      <c r="B552" s="57"/>
      <c r="C552" s="5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</row>
    <row r="553" s="2" customFormat="1" ht="16.5" customHeight="1" spans="1:17">
      <c r="A553" s="57"/>
      <c r="B553" s="57"/>
      <c r="C553" s="5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</row>
    <row r="554" s="2" customFormat="1" ht="16.5" customHeight="1" spans="1:17">
      <c r="A554" s="57"/>
      <c r="B554" s="57"/>
      <c r="C554" s="5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</row>
    <row r="555" s="2" customFormat="1" ht="16.5" customHeight="1" spans="1:17">
      <c r="A555" s="57"/>
      <c r="B555" s="57"/>
      <c r="C555" s="5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</row>
    <row r="556" s="2" customFormat="1" ht="16.5" customHeight="1" spans="1:17">
      <c r="A556" s="57"/>
      <c r="B556" s="57"/>
      <c r="C556" s="5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</row>
    <row r="557" s="2" customFormat="1" ht="16.5" customHeight="1" spans="1:17">
      <c r="A557" s="57"/>
      <c r="B557" s="57"/>
      <c r="C557" s="5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</row>
    <row r="558" s="2" customFormat="1" ht="16.5" customHeight="1" spans="1:17">
      <c r="A558" s="57"/>
      <c r="B558" s="57"/>
      <c r="C558" s="5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</row>
    <row r="559" s="2" customFormat="1" ht="16.5" customHeight="1" spans="1:17">
      <c r="A559" s="57"/>
      <c r="B559" s="57"/>
      <c r="C559" s="5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</row>
    <row r="560" s="2" customFormat="1" ht="16.5" customHeight="1" spans="1:17">
      <c r="A560" s="57"/>
      <c r="B560" s="57"/>
      <c r="C560" s="5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</row>
    <row r="561" s="2" customFormat="1" ht="16.5" customHeight="1" spans="1:17">
      <c r="A561" s="57"/>
      <c r="B561" s="57"/>
      <c r="C561" s="5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</row>
    <row r="562" s="2" customFormat="1" ht="16.5" customHeight="1" spans="1:17">
      <c r="A562" s="57"/>
      <c r="B562" s="57"/>
      <c r="C562" s="5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</row>
    <row r="563" s="2" customFormat="1" ht="16.5" customHeight="1" spans="1:17">
      <c r="A563" s="57"/>
      <c r="B563" s="57"/>
      <c r="C563" s="5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</row>
    <row r="564" s="2" customFormat="1" ht="16.5" customHeight="1" spans="1:17">
      <c r="A564" s="57"/>
      <c r="B564" s="57"/>
      <c r="C564" s="5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</row>
    <row r="565" s="2" customFormat="1" ht="16.5" customHeight="1" spans="1:17">
      <c r="A565" s="57"/>
      <c r="B565" s="57"/>
      <c r="C565" s="5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</row>
    <row r="566" s="2" customFormat="1" ht="16.5" customHeight="1" spans="1:17">
      <c r="A566" s="57"/>
      <c r="B566" s="57"/>
      <c r="C566" s="5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</row>
    <row r="567" s="2" customFormat="1" ht="16.5" customHeight="1" spans="1:17">
      <c r="A567" s="57"/>
      <c r="B567" s="57"/>
      <c r="C567" s="5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</row>
    <row r="568" s="2" customFormat="1" ht="16.5" customHeight="1" spans="1:17">
      <c r="A568" s="57"/>
      <c r="B568" s="57"/>
      <c r="C568" s="5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</row>
    <row r="569" s="2" customFormat="1" ht="16.5" customHeight="1" spans="1:17">
      <c r="A569" s="57"/>
      <c r="B569" s="57"/>
      <c r="C569" s="5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</row>
    <row r="570" s="2" customFormat="1" ht="16.5" customHeight="1" spans="1:17">
      <c r="A570" s="57"/>
      <c r="B570" s="57"/>
      <c r="C570" s="5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</row>
    <row r="571" s="2" customFormat="1" ht="16.5" customHeight="1" spans="1:17">
      <c r="A571" s="57"/>
      <c r="B571" s="57"/>
      <c r="C571" s="5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</row>
    <row r="572" s="2" customFormat="1" ht="16.5" customHeight="1" spans="1:17">
      <c r="A572" s="57"/>
      <c r="B572" s="57"/>
      <c r="C572" s="5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</row>
    <row r="573" s="2" customFormat="1" ht="16.5" customHeight="1" spans="1:17">
      <c r="A573" s="57"/>
      <c r="B573" s="57"/>
      <c r="C573" s="5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</row>
    <row r="574" s="2" customFormat="1" ht="16.5" customHeight="1" spans="1:17">
      <c r="A574" s="57"/>
      <c r="B574" s="57"/>
      <c r="C574" s="5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</row>
    <row r="575" s="2" customFormat="1" ht="16.5" customHeight="1" spans="1:17">
      <c r="A575" s="57"/>
      <c r="B575" s="57"/>
      <c r="C575" s="5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</row>
    <row r="576" s="2" customFormat="1" ht="16.5" customHeight="1" spans="1:17">
      <c r="A576" s="57"/>
      <c r="B576" s="57"/>
      <c r="C576" s="5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</row>
    <row r="577" s="2" customFormat="1" ht="16.5" customHeight="1" spans="1:17">
      <c r="A577" s="57"/>
      <c r="B577" s="57"/>
      <c r="C577" s="5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</row>
    <row r="578" s="2" customFormat="1" ht="16.5" customHeight="1" spans="1:17">
      <c r="A578" s="57"/>
      <c r="B578" s="57"/>
      <c r="C578" s="5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</row>
    <row r="579" s="2" customFormat="1" ht="16.5" customHeight="1" spans="1:17">
      <c r="A579" s="57"/>
      <c r="B579" s="57"/>
      <c r="C579" s="5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</row>
    <row r="580" s="2" customFormat="1" ht="16.5" customHeight="1" spans="1:17">
      <c r="A580" s="57"/>
      <c r="B580" s="57"/>
      <c r="C580" s="5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</row>
    <row r="581" s="2" customFormat="1" ht="16.5" customHeight="1" spans="1:17">
      <c r="A581" s="57"/>
      <c r="B581" s="57"/>
      <c r="C581" s="5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</row>
    <row r="582" s="2" customFormat="1" ht="16.5" customHeight="1" spans="1:17">
      <c r="A582" s="57"/>
      <c r="B582" s="57"/>
      <c r="C582" s="5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</row>
    <row r="583" s="2" customFormat="1" ht="16.5" customHeight="1" spans="1:17">
      <c r="A583" s="57"/>
      <c r="B583" s="57"/>
      <c r="C583" s="5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</row>
    <row r="584" s="2" customFormat="1" ht="16.5" customHeight="1" spans="1:17">
      <c r="A584" s="57"/>
      <c r="B584" s="57"/>
      <c r="C584" s="5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</row>
    <row r="585" s="2" customFormat="1" ht="16.5" customHeight="1" spans="1:17">
      <c r="A585" s="57"/>
      <c r="B585" s="57"/>
      <c r="C585" s="5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</row>
    <row r="586" s="2" customFormat="1" ht="16.5" customHeight="1" spans="1:17">
      <c r="A586" s="57"/>
      <c r="B586" s="57"/>
      <c r="C586" s="5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</row>
    <row r="587" s="2" customFormat="1" ht="16.5" customHeight="1" spans="1:17">
      <c r="A587" s="57"/>
      <c r="B587" s="57"/>
      <c r="C587" s="5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</row>
    <row r="588" s="2" customFormat="1" ht="16.5" customHeight="1" spans="1:17">
      <c r="A588" s="57"/>
      <c r="B588" s="57"/>
      <c r="C588" s="5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</row>
    <row r="589" s="2" customFormat="1" ht="16.5" customHeight="1" spans="1:17">
      <c r="A589" s="57"/>
      <c r="B589" s="57"/>
      <c r="C589" s="5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</row>
    <row r="590" s="2" customFormat="1" ht="16.5" customHeight="1" spans="1:17">
      <c r="A590" s="57"/>
      <c r="B590" s="57"/>
      <c r="C590" s="5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</row>
    <row r="591" s="2" customFormat="1" ht="16.5" customHeight="1" spans="1:17">
      <c r="A591" s="57"/>
      <c r="B591" s="57"/>
      <c r="C591" s="5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</row>
    <row r="592" s="2" customFormat="1" ht="16.5" customHeight="1" spans="1:17">
      <c r="A592" s="57"/>
      <c r="B592" s="57"/>
      <c r="C592" s="5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</row>
    <row r="593" s="2" customFormat="1" ht="16.5" customHeight="1" spans="1:17">
      <c r="A593" s="57"/>
      <c r="B593" s="57"/>
      <c r="C593" s="5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</row>
    <row r="594" s="2" customFormat="1" ht="16.5" customHeight="1" spans="1:17">
      <c r="A594" s="57"/>
      <c r="B594" s="57"/>
      <c r="C594" s="5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</row>
    <row r="595" s="2" customFormat="1" ht="16.5" customHeight="1" spans="1:17">
      <c r="A595" s="57"/>
      <c r="B595" s="57"/>
      <c r="C595" s="5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</row>
    <row r="596" s="2" customFormat="1" ht="16.5" customHeight="1" spans="1:17">
      <c r="A596" s="57"/>
      <c r="B596" s="57"/>
      <c r="C596" s="5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</row>
    <row r="597" s="2" customFormat="1" ht="16.5" customHeight="1" spans="1:17">
      <c r="A597" s="57"/>
      <c r="B597" s="57"/>
      <c r="C597" s="5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</row>
    <row r="598" s="2" customFormat="1" ht="16.5" customHeight="1" spans="1:17">
      <c r="A598" s="57"/>
      <c r="B598" s="57"/>
      <c r="C598" s="5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</row>
    <row r="599" s="2" customFormat="1" ht="16.5" customHeight="1" spans="1:17">
      <c r="A599" s="57"/>
      <c r="B599" s="57"/>
      <c r="C599" s="5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</row>
    <row r="600" s="2" customFormat="1" ht="16.5" customHeight="1" spans="1:17">
      <c r="A600" s="57"/>
      <c r="B600" s="57"/>
      <c r="C600" s="5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</row>
    <row r="601" s="2" customFormat="1" ht="16.5" customHeight="1" spans="1:17">
      <c r="A601" s="57"/>
      <c r="B601" s="57"/>
      <c r="C601" s="5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</row>
    <row r="602" s="2" customFormat="1" ht="16.5" customHeight="1" spans="1:17">
      <c r="A602" s="57"/>
      <c r="B602" s="57"/>
      <c r="C602" s="5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</row>
    <row r="603" s="2" customFormat="1" ht="16.5" customHeight="1" spans="1:17">
      <c r="A603" s="57"/>
      <c r="B603" s="57"/>
      <c r="C603" s="5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</row>
    <row r="604" s="2" customFormat="1" ht="16.5" customHeight="1" spans="1:17">
      <c r="A604" s="57"/>
      <c r="B604" s="57"/>
      <c r="C604" s="5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</row>
    <row r="605" s="2" customFormat="1" ht="16.5" customHeight="1" spans="1:17">
      <c r="A605" s="57"/>
      <c r="B605" s="57"/>
      <c r="C605" s="5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</row>
    <row r="606" s="2" customFormat="1" ht="16.5" customHeight="1" spans="1:17">
      <c r="A606" s="57"/>
      <c r="B606" s="57"/>
      <c r="C606" s="5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</row>
    <row r="607" s="2" customFormat="1" ht="16.5" customHeight="1" spans="1:17">
      <c r="A607" s="57"/>
      <c r="B607" s="57"/>
      <c r="C607" s="5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</row>
    <row r="608" s="2" customFormat="1" ht="16.5" customHeight="1" spans="1:17">
      <c r="A608" s="57"/>
      <c r="B608" s="57"/>
      <c r="C608" s="5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</row>
    <row r="609" s="2" customFormat="1" ht="16.5" customHeight="1" spans="1:17">
      <c r="A609" s="57"/>
      <c r="B609" s="57"/>
      <c r="C609" s="5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</row>
    <row r="610" s="2" customFormat="1" ht="16.5" customHeight="1" spans="1:17">
      <c r="A610" s="57"/>
      <c r="B610" s="57"/>
      <c r="C610" s="5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</row>
    <row r="611" s="2" customFormat="1" ht="16.5" customHeight="1" spans="1:17">
      <c r="A611" s="57"/>
      <c r="B611" s="57"/>
      <c r="C611" s="5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</row>
    <row r="612" s="2" customFormat="1" ht="16.5" customHeight="1" spans="1:17">
      <c r="A612" s="57"/>
      <c r="B612" s="57"/>
      <c r="C612" s="5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</row>
    <row r="613" s="2" customFormat="1" ht="16.5" customHeight="1" spans="1:17">
      <c r="A613" s="57"/>
      <c r="B613" s="57"/>
      <c r="C613" s="5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</row>
    <row r="614" s="2" customFormat="1" ht="16.5" customHeight="1" spans="1:17">
      <c r="A614" s="57"/>
      <c r="B614" s="57"/>
      <c r="C614" s="5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</row>
    <row r="615" s="2" customFormat="1" ht="16.5" customHeight="1" spans="1:17">
      <c r="A615" s="57"/>
      <c r="B615" s="57"/>
      <c r="C615" s="5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</row>
    <row r="616" s="2" customFormat="1" ht="16.5" customHeight="1" spans="1:17">
      <c r="A616" s="57"/>
      <c r="B616" s="57"/>
      <c r="C616" s="5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</row>
    <row r="617" s="2" customFormat="1" ht="16.5" customHeight="1" spans="1:17">
      <c r="A617" s="57"/>
      <c r="B617" s="57"/>
      <c r="C617" s="5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</row>
    <row r="618" s="2" customFormat="1" ht="16.5" customHeight="1" spans="1:17">
      <c r="A618" s="57"/>
      <c r="B618" s="57"/>
      <c r="C618" s="5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</row>
    <row r="619" s="2" customFormat="1" ht="16.5" customHeight="1" spans="1:17">
      <c r="A619" s="57"/>
      <c r="B619" s="57"/>
      <c r="C619" s="5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</row>
    <row r="620" s="2" customFormat="1" ht="16.5" customHeight="1" spans="1:17">
      <c r="A620" s="57"/>
      <c r="B620" s="57"/>
      <c r="C620" s="5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</row>
    <row r="621" s="2" customFormat="1" ht="16.5" customHeight="1" spans="1:17">
      <c r="A621" s="57"/>
      <c r="B621" s="57"/>
      <c r="C621" s="5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</row>
    <row r="622" s="2" customFormat="1" ht="16.5" customHeight="1" spans="1:17">
      <c r="A622" s="57"/>
      <c r="B622" s="57"/>
      <c r="C622" s="5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</row>
    <row r="623" s="2" customFormat="1" ht="16.5" customHeight="1" spans="1:17">
      <c r="A623" s="57"/>
      <c r="B623" s="57"/>
      <c r="C623" s="5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</row>
    <row r="624" s="2" customFormat="1" ht="16.5" customHeight="1" spans="1:17">
      <c r="A624" s="57"/>
      <c r="B624" s="57"/>
      <c r="C624" s="5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</row>
    <row r="625" s="2" customFormat="1" ht="16.5" customHeight="1" spans="1:17">
      <c r="A625" s="57"/>
      <c r="B625" s="57"/>
      <c r="C625" s="5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</row>
    <row r="626" s="2" customFormat="1" ht="16.5" customHeight="1" spans="1:17">
      <c r="A626" s="57"/>
      <c r="B626" s="57"/>
      <c r="C626" s="5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</row>
    <row r="627" s="2" customFormat="1" ht="16.5" customHeight="1" spans="1:17">
      <c r="A627" s="57"/>
      <c r="B627" s="57"/>
      <c r="C627" s="5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</row>
    <row r="628" s="2" customFormat="1" ht="16.5" customHeight="1" spans="1:17">
      <c r="A628" s="57"/>
      <c r="B628" s="57"/>
      <c r="C628" s="5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</row>
    <row r="629" s="2" customFormat="1" ht="16.5" customHeight="1" spans="1:17">
      <c r="A629" s="57"/>
      <c r="B629" s="57"/>
      <c r="C629" s="5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</row>
    <row r="630" s="2" customFormat="1" ht="16.5" customHeight="1" spans="1:17">
      <c r="A630" s="57"/>
      <c r="B630" s="57"/>
      <c r="C630" s="5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</row>
    <row r="631" s="2" customFormat="1" ht="16.5" customHeight="1" spans="1:17">
      <c r="A631" s="57"/>
      <c r="B631" s="57"/>
      <c r="C631" s="5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</row>
    <row r="632" s="2" customFormat="1" ht="16.5" customHeight="1" spans="1:17">
      <c r="A632" s="57"/>
      <c r="B632" s="57"/>
      <c r="C632" s="5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</row>
    <row r="633" s="2" customFormat="1" ht="16.5" customHeight="1" spans="1:17">
      <c r="A633" s="57"/>
      <c r="B633" s="57"/>
      <c r="C633" s="5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</row>
    <row r="634" s="2" customFormat="1" ht="16.5" customHeight="1" spans="1:17">
      <c r="A634" s="57"/>
      <c r="B634" s="57"/>
      <c r="C634" s="5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</row>
    <row r="635" s="2" customFormat="1" ht="16.5" customHeight="1" spans="1:17">
      <c r="A635" s="57"/>
      <c r="B635" s="57"/>
      <c r="C635" s="5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</row>
    <row r="636" s="2" customFormat="1" ht="16.5" customHeight="1" spans="1:17">
      <c r="A636" s="57"/>
      <c r="B636" s="57"/>
      <c r="C636" s="5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</row>
    <row r="637" s="2" customFormat="1" ht="16.5" customHeight="1" spans="1:17">
      <c r="A637" s="57"/>
      <c r="B637" s="57"/>
      <c r="C637" s="5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</row>
    <row r="638" s="2" customFormat="1" ht="16.5" customHeight="1" spans="1:17">
      <c r="A638" s="57"/>
      <c r="B638" s="57"/>
      <c r="C638" s="5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</row>
    <row r="639" s="2" customFormat="1" ht="16.5" customHeight="1" spans="1:17">
      <c r="A639" s="57"/>
      <c r="B639" s="57"/>
      <c r="C639" s="5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</row>
    <row r="640" s="2" customFormat="1" ht="16.5" customHeight="1" spans="1:17">
      <c r="A640" s="57"/>
      <c r="B640" s="57"/>
      <c r="C640" s="5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</row>
    <row r="641" s="2" customFormat="1" ht="16.5" customHeight="1" spans="1:17">
      <c r="A641" s="57"/>
      <c r="B641" s="57"/>
      <c r="C641" s="5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</row>
    <row r="642" s="2" customFormat="1" ht="16.5" customHeight="1" spans="1:17">
      <c r="A642" s="57"/>
      <c r="B642" s="57"/>
      <c r="C642" s="5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</row>
    <row r="643" s="2" customFormat="1" ht="16.5" customHeight="1" spans="1:17">
      <c r="A643" s="57"/>
      <c r="B643" s="57"/>
      <c r="C643" s="5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</row>
    <row r="644" s="2" customFormat="1" ht="16.5" customHeight="1" spans="1:17">
      <c r="A644" s="57"/>
      <c r="B644" s="57"/>
      <c r="C644" s="5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</row>
    <row r="645" s="2" customFormat="1" ht="16.5" customHeight="1" spans="1:17">
      <c r="A645" s="57"/>
      <c r="B645" s="57"/>
      <c r="C645" s="5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</row>
    <row r="646" s="2" customFormat="1" ht="16.5" customHeight="1" spans="1:17">
      <c r="A646" s="57"/>
      <c r="B646" s="57"/>
      <c r="C646" s="5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</row>
    <row r="647" s="2" customFormat="1" ht="16.5" customHeight="1" spans="1:17">
      <c r="A647" s="57"/>
      <c r="B647" s="57"/>
      <c r="C647" s="5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</row>
    <row r="648" s="2" customFormat="1" ht="16.5" customHeight="1" spans="1:17">
      <c r="A648" s="57"/>
      <c r="B648" s="57"/>
      <c r="C648" s="5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</row>
    <row r="649" s="2" customFormat="1" ht="16.5" customHeight="1" spans="1:17">
      <c r="A649" s="57"/>
      <c r="B649" s="57"/>
      <c r="C649" s="5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</row>
    <row r="650" s="2" customFormat="1" ht="16.5" customHeight="1" spans="1:17">
      <c r="A650" s="57"/>
      <c r="B650" s="57"/>
      <c r="C650" s="5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</row>
    <row r="651" s="2" customFormat="1" ht="16.5" customHeight="1" spans="1:17">
      <c r="A651" s="57"/>
      <c r="B651" s="57"/>
      <c r="C651" s="5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</row>
    <row r="652" s="2" customFormat="1" ht="16.5" customHeight="1" spans="1:17">
      <c r="A652" s="57"/>
      <c r="B652" s="57"/>
      <c r="C652" s="5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</row>
    <row r="653" s="2" customFormat="1" ht="16.5" customHeight="1" spans="1:17">
      <c r="A653" s="57"/>
      <c r="B653" s="57"/>
      <c r="C653" s="5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</row>
    <row r="654" s="2" customFormat="1" ht="16.5" customHeight="1" spans="1:17">
      <c r="A654" s="57"/>
      <c r="B654" s="57"/>
      <c r="C654" s="5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</row>
    <row r="655" s="2" customFormat="1" ht="16.5" customHeight="1" spans="1:17">
      <c r="A655" s="57"/>
      <c r="B655" s="57"/>
      <c r="C655" s="5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</row>
    <row r="656" s="2" customFormat="1" ht="16.5" customHeight="1" spans="1:17">
      <c r="A656" s="57"/>
      <c r="B656" s="57"/>
      <c r="C656" s="5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</row>
    <row r="657" s="2" customFormat="1" ht="16.5" customHeight="1" spans="1:17">
      <c r="A657" s="57"/>
      <c r="B657" s="57"/>
      <c r="C657" s="5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</row>
    <row r="658" s="2" customFormat="1" ht="16.5" customHeight="1" spans="1:17">
      <c r="A658" s="57"/>
      <c r="B658" s="57"/>
      <c r="C658" s="5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</row>
    <row r="659" s="2" customFormat="1" ht="16.5" customHeight="1" spans="1:17">
      <c r="A659" s="57"/>
      <c r="B659" s="57"/>
      <c r="C659" s="5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</row>
    <row r="660" s="2" customFormat="1" ht="16.5" customHeight="1" spans="1:17">
      <c r="A660" s="57"/>
      <c r="B660" s="57"/>
      <c r="C660" s="5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</row>
    <row r="661" s="2" customFormat="1" ht="16.5" customHeight="1" spans="1:17">
      <c r="A661" s="57"/>
      <c r="B661" s="57"/>
      <c r="C661" s="5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</row>
    <row r="662" s="2" customFormat="1" ht="16.5" customHeight="1" spans="1:17">
      <c r="A662" s="57"/>
      <c r="B662" s="57"/>
      <c r="C662" s="5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</row>
    <row r="663" s="2" customFormat="1" ht="16.5" customHeight="1" spans="1:17">
      <c r="A663" s="57"/>
      <c r="B663" s="57"/>
      <c r="C663" s="5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</row>
    <row r="664" s="2" customFormat="1" ht="16.5" customHeight="1" spans="1:17">
      <c r="A664" s="57"/>
      <c r="B664" s="57"/>
      <c r="C664" s="5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</row>
    <row r="665" s="2" customFormat="1" ht="16.5" customHeight="1" spans="1:17">
      <c r="A665" s="57"/>
      <c r="B665" s="57"/>
      <c r="C665" s="5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</row>
    <row r="666" s="2" customFormat="1" ht="16.5" customHeight="1" spans="1:17">
      <c r="A666" s="57"/>
      <c r="B666" s="57"/>
      <c r="C666" s="5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</row>
    <row r="667" s="2" customFormat="1" ht="16.5" customHeight="1" spans="1:17">
      <c r="A667" s="57"/>
      <c r="B667" s="57"/>
      <c r="C667" s="5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</row>
    <row r="668" s="2" customFormat="1" ht="16.5" customHeight="1" spans="1:17">
      <c r="A668" s="57"/>
      <c r="B668" s="57"/>
      <c r="C668" s="5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</row>
    <row r="669" s="2" customFormat="1" ht="16.5" customHeight="1" spans="1:17">
      <c r="A669" s="57"/>
      <c r="B669" s="57"/>
      <c r="C669" s="5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</row>
    <row r="670" s="2" customFormat="1" ht="16.5" customHeight="1" spans="1:17">
      <c r="A670" s="57"/>
      <c r="B670" s="57"/>
      <c r="C670" s="5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</row>
    <row r="671" s="2" customFormat="1" ht="16.5" customHeight="1" spans="1:17">
      <c r="A671" s="57"/>
      <c r="B671" s="57"/>
      <c r="C671" s="5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</row>
    <row r="672" s="2" customFormat="1" ht="16.5" customHeight="1" spans="1:17">
      <c r="A672" s="57"/>
      <c r="B672" s="57"/>
      <c r="C672" s="5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</row>
    <row r="673" s="2" customFormat="1" ht="16.5" customHeight="1" spans="1:17">
      <c r="A673" s="57"/>
      <c r="B673" s="57"/>
      <c r="C673" s="5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</row>
    <row r="674" s="2" customFormat="1" ht="16.5" customHeight="1" spans="1:17">
      <c r="A674" s="57"/>
      <c r="B674" s="57"/>
      <c r="C674" s="5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</row>
    <row r="675" s="2" customFormat="1" ht="16.5" customHeight="1" spans="1:17">
      <c r="A675" s="57"/>
      <c r="B675" s="57"/>
      <c r="C675" s="5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</row>
    <row r="676" s="2" customFormat="1" ht="16.5" customHeight="1" spans="1:17">
      <c r="A676" s="57"/>
      <c r="B676" s="57"/>
      <c r="C676" s="5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</row>
    <row r="677" s="2" customFormat="1" ht="16.5" customHeight="1" spans="1:17">
      <c r="A677" s="57"/>
      <c r="B677" s="57"/>
      <c r="C677" s="5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</row>
    <row r="678" s="2" customFormat="1" ht="16.5" customHeight="1" spans="1:17">
      <c r="A678" s="57"/>
      <c r="B678" s="57"/>
      <c r="C678" s="5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</row>
    <row r="679" s="2" customFormat="1" ht="16.5" customHeight="1" spans="1:17">
      <c r="A679" s="57"/>
      <c r="B679" s="57"/>
      <c r="C679" s="5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</row>
    <row r="680" s="2" customFormat="1" ht="16.5" customHeight="1" spans="1:17">
      <c r="A680" s="57"/>
      <c r="B680" s="57"/>
      <c r="C680" s="5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</row>
    <row r="681" s="2" customFormat="1" ht="16.5" customHeight="1" spans="1:17">
      <c r="A681" s="57"/>
      <c r="B681" s="57"/>
      <c r="C681" s="5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</row>
    <row r="682" s="2" customFormat="1" ht="16.5" customHeight="1" spans="1:17">
      <c r="A682" s="57"/>
      <c r="B682" s="57"/>
      <c r="C682" s="5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</row>
    <row r="683" s="2" customFormat="1" ht="16.5" customHeight="1" spans="1:17">
      <c r="A683" s="57"/>
      <c r="B683" s="57"/>
      <c r="C683" s="5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</row>
    <row r="684" s="2" customFormat="1" ht="16.5" customHeight="1" spans="1:17">
      <c r="A684" s="57"/>
      <c r="B684" s="57"/>
      <c r="C684" s="5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</row>
    <row r="685" s="2" customFormat="1" ht="16.5" customHeight="1" spans="1:17">
      <c r="A685" s="57"/>
      <c r="B685" s="57"/>
      <c r="C685" s="5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</row>
    <row r="686" s="2" customFormat="1" ht="16.5" customHeight="1" spans="1:17">
      <c r="A686" s="57"/>
      <c r="B686" s="57"/>
      <c r="C686" s="5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</row>
    <row r="687" s="2" customFormat="1" ht="16.5" customHeight="1" spans="1:17">
      <c r="A687" s="57"/>
      <c r="B687" s="57"/>
      <c r="C687" s="5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</row>
    <row r="688" s="2" customFormat="1" ht="16.5" customHeight="1" spans="1:17">
      <c r="A688" s="57"/>
      <c r="B688" s="57"/>
      <c r="C688" s="5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</row>
    <row r="689" s="2" customFormat="1" ht="16.5" customHeight="1" spans="1:17">
      <c r="A689" s="57"/>
      <c r="B689" s="57"/>
      <c r="C689" s="5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</row>
    <row r="690" s="2" customFormat="1" ht="16.5" customHeight="1" spans="1:17">
      <c r="A690" s="57"/>
      <c r="B690" s="57"/>
      <c r="C690" s="5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</row>
    <row r="691" s="2" customFormat="1" ht="16.5" customHeight="1" spans="1:17">
      <c r="A691" s="57"/>
      <c r="B691" s="57"/>
      <c r="C691" s="5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</row>
    <row r="692" s="2" customFormat="1" ht="16.5" customHeight="1" spans="1:17">
      <c r="A692" s="57"/>
      <c r="B692" s="57"/>
      <c r="C692" s="5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</row>
    <row r="693" s="2" customFormat="1" ht="16.5" customHeight="1" spans="1:17">
      <c r="A693" s="57"/>
      <c r="B693" s="57"/>
      <c r="C693" s="5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</row>
    <row r="694" s="2" customFormat="1" ht="16.5" customHeight="1" spans="1:17">
      <c r="A694" s="57"/>
      <c r="B694" s="57"/>
      <c r="C694" s="5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</row>
    <row r="695" s="2" customFormat="1" ht="16.5" customHeight="1" spans="1:17">
      <c r="A695" s="57"/>
      <c r="B695" s="57"/>
      <c r="C695" s="5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</row>
    <row r="696" s="2" customFormat="1" ht="16.5" customHeight="1" spans="1:17">
      <c r="A696" s="57"/>
      <c r="B696" s="57"/>
      <c r="C696" s="5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</row>
    <row r="697" s="2" customFormat="1" ht="16.5" customHeight="1" spans="1:17">
      <c r="A697" s="57"/>
      <c r="B697" s="57"/>
      <c r="C697" s="5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</row>
    <row r="698" s="2" customFormat="1" ht="16.5" customHeight="1" spans="1:17">
      <c r="A698" s="57"/>
      <c r="B698" s="57"/>
      <c r="C698" s="5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</row>
    <row r="699" s="2" customFormat="1" ht="16.5" customHeight="1" spans="1:17">
      <c r="A699" s="57"/>
      <c r="B699" s="57"/>
      <c r="C699" s="5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</row>
    <row r="700" s="2" customFormat="1" ht="16.5" customHeight="1" spans="1:17">
      <c r="A700" s="57"/>
      <c r="B700" s="57"/>
      <c r="C700" s="5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</row>
    <row r="701" s="2" customFormat="1" ht="16.5" customHeight="1" spans="1:17">
      <c r="A701" s="57"/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</row>
    <row r="702" s="2" customFormat="1" ht="16.5" customHeight="1" spans="1:17">
      <c r="A702" s="57"/>
      <c r="B702" s="57"/>
      <c r="C702" s="5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</row>
    <row r="703" s="2" customFormat="1" ht="16.5" customHeight="1" spans="1:17">
      <c r="A703" s="57"/>
      <c r="B703" s="57"/>
      <c r="C703" s="5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</row>
    <row r="704" s="2" customFormat="1" ht="16.5" customHeight="1" spans="1:17">
      <c r="A704" s="57"/>
      <c r="B704" s="57"/>
      <c r="C704" s="5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</row>
    <row r="705" s="2" customFormat="1" ht="16.5" customHeight="1" spans="1:17">
      <c r="A705" s="57"/>
      <c r="B705" s="57"/>
      <c r="C705" s="5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</row>
    <row r="706" s="2" customFormat="1" ht="16.5" customHeight="1" spans="1:17">
      <c r="A706" s="57"/>
      <c r="B706" s="57"/>
      <c r="C706" s="5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</row>
    <row r="707" s="2" customFormat="1" ht="16.5" customHeight="1" spans="1:17">
      <c r="A707" s="57"/>
      <c r="B707" s="57"/>
      <c r="C707" s="5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</row>
    <row r="708" s="2" customFormat="1" ht="16.5" customHeight="1" spans="1:17">
      <c r="A708" s="57"/>
      <c r="B708" s="57"/>
      <c r="C708" s="5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</row>
    <row r="709" s="2" customFormat="1" ht="16.5" customHeight="1" spans="1:17">
      <c r="A709" s="57"/>
      <c r="B709" s="57"/>
      <c r="C709" s="5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</row>
    <row r="710" s="2" customFormat="1" ht="16.5" customHeight="1" spans="1:17">
      <c r="A710" s="57"/>
      <c r="B710" s="57"/>
      <c r="C710" s="5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</row>
    <row r="711" s="2" customFormat="1" ht="16.5" customHeight="1" spans="1:17">
      <c r="A711" s="57"/>
      <c r="B711" s="57"/>
      <c r="C711" s="5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</row>
    <row r="712" s="2" customFormat="1" ht="16.5" customHeight="1" spans="1:17">
      <c r="A712" s="57"/>
      <c r="B712" s="57"/>
      <c r="C712" s="5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</row>
    <row r="713" s="2" customFormat="1" ht="16.5" customHeight="1" spans="1:17">
      <c r="A713" s="57"/>
      <c r="B713" s="57"/>
      <c r="C713" s="5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</row>
    <row r="714" s="2" customFormat="1" ht="16.5" customHeight="1" spans="1:17">
      <c r="A714" s="57"/>
      <c r="B714" s="57"/>
      <c r="C714" s="5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</row>
    <row r="715" s="2" customFormat="1" ht="16.5" customHeight="1" spans="1:17">
      <c r="A715" s="57"/>
      <c r="B715" s="57"/>
      <c r="C715" s="5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</row>
    <row r="716" s="2" customFormat="1" ht="16.5" customHeight="1" spans="1:17">
      <c r="A716" s="57"/>
      <c r="B716" s="57"/>
      <c r="C716" s="5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</row>
    <row r="717" s="2" customFormat="1" ht="16.5" customHeight="1" spans="1:17">
      <c r="A717" s="57"/>
      <c r="B717" s="57"/>
      <c r="C717" s="5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</row>
    <row r="718" s="2" customFormat="1" ht="16.5" customHeight="1" spans="1:17">
      <c r="A718" s="57"/>
      <c r="B718" s="57"/>
      <c r="C718" s="5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</row>
    <row r="719" s="2" customFormat="1" ht="16.5" customHeight="1" spans="1:17">
      <c r="A719" s="57"/>
      <c r="B719" s="57"/>
      <c r="C719" s="5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</row>
    <row r="720" s="2" customFormat="1" ht="16.5" customHeight="1" spans="1:17">
      <c r="A720" s="57"/>
      <c r="B720" s="57"/>
      <c r="C720" s="5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</row>
    <row r="721" s="2" customFormat="1" ht="16.5" customHeight="1" spans="1:17">
      <c r="A721" s="57"/>
      <c r="B721" s="57"/>
      <c r="C721" s="5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</row>
    <row r="722" s="2" customFormat="1" ht="16.5" customHeight="1" spans="1:17">
      <c r="A722" s="57"/>
      <c r="B722" s="57"/>
      <c r="C722" s="5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</row>
    <row r="723" s="2" customFormat="1" ht="16.5" customHeight="1" spans="1:17">
      <c r="A723" s="57"/>
      <c r="B723" s="57"/>
      <c r="C723" s="5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</row>
    <row r="724" s="2" customFormat="1" ht="16.5" customHeight="1" spans="1:17">
      <c r="A724" s="57"/>
      <c r="B724" s="57"/>
      <c r="C724" s="5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</row>
    <row r="725" s="2" customFormat="1" ht="16.5" customHeight="1" spans="1:17">
      <c r="A725" s="57"/>
      <c r="B725" s="57"/>
      <c r="C725" s="5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</row>
    <row r="726" s="2" customFormat="1" ht="16.5" customHeight="1" spans="1:17">
      <c r="A726" s="57"/>
      <c r="B726" s="57"/>
      <c r="C726" s="5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</row>
    <row r="727" s="2" customFormat="1" ht="16.5" customHeight="1" spans="1:17">
      <c r="A727" s="57"/>
      <c r="B727" s="57"/>
      <c r="C727" s="5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</row>
    <row r="728" s="2" customFormat="1" ht="16.5" customHeight="1" spans="1:17">
      <c r="A728" s="57"/>
      <c r="B728" s="57"/>
      <c r="C728" s="5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</row>
    <row r="729" s="2" customFormat="1" ht="16.5" customHeight="1" spans="1:17">
      <c r="A729" s="57"/>
      <c r="B729" s="57"/>
      <c r="C729" s="5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</row>
    <row r="730" s="2" customFormat="1" ht="16.5" customHeight="1" spans="1:17">
      <c r="A730" s="57"/>
      <c r="B730" s="57"/>
      <c r="C730" s="5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</row>
    <row r="731" s="2" customFormat="1" ht="16.5" customHeight="1" spans="1:17">
      <c r="A731" s="57"/>
      <c r="B731" s="57"/>
      <c r="C731" s="5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</row>
    <row r="732" s="2" customFormat="1" ht="16.5" customHeight="1" spans="1:17">
      <c r="A732" s="57"/>
      <c r="B732" s="57"/>
      <c r="C732" s="5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</row>
    <row r="733" s="2" customFormat="1" ht="16.5" customHeight="1" spans="1:17">
      <c r="A733" s="57"/>
      <c r="B733" s="57"/>
      <c r="C733" s="5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</row>
    <row r="734" s="2" customFormat="1" ht="16.5" customHeight="1" spans="1:17">
      <c r="A734" s="57"/>
      <c r="B734" s="57"/>
      <c r="C734" s="5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</row>
    <row r="735" s="2" customFormat="1" ht="16.5" customHeight="1" spans="1:17">
      <c r="A735" s="57"/>
      <c r="B735" s="57"/>
      <c r="C735" s="5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</row>
    <row r="736" s="2" customFormat="1" ht="16.5" customHeight="1" spans="1:17">
      <c r="A736" s="57"/>
      <c r="B736" s="57"/>
      <c r="C736" s="5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</row>
    <row r="737" s="2" customFormat="1" ht="16.5" customHeight="1" spans="1:17">
      <c r="A737" s="57"/>
      <c r="B737" s="57"/>
      <c r="C737" s="5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</row>
    <row r="738" s="2" customFormat="1" ht="16.5" customHeight="1" spans="1:17">
      <c r="A738" s="57"/>
      <c r="B738" s="57"/>
      <c r="C738" s="5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</row>
    <row r="739" s="2" customFormat="1" ht="16.5" customHeight="1" spans="1:17">
      <c r="A739" s="57"/>
      <c r="B739" s="57"/>
      <c r="C739" s="5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</row>
    <row r="740" s="2" customFormat="1" ht="16.5" customHeight="1" spans="1:17">
      <c r="A740" s="57"/>
      <c r="B740" s="57"/>
      <c r="C740" s="5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</row>
    <row r="741" s="2" customFormat="1" ht="16.5" customHeight="1" spans="1:17">
      <c r="A741" s="57"/>
      <c r="B741" s="57"/>
      <c r="C741" s="5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</row>
    <row r="742" s="2" customFormat="1" ht="16.5" customHeight="1" spans="1:17">
      <c r="A742" s="57"/>
      <c r="B742" s="57"/>
      <c r="C742" s="5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</row>
    <row r="743" s="2" customFormat="1" ht="16.5" customHeight="1" spans="1:17">
      <c r="A743" s="57"/>
      <c r="B743" s="57"/>
      <c r="C743" s="5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</row>
    <row r="744" s="2" customFormat="1" ht="16.5" customHeight="1" spans="1:17">
      <c r="A744" s="57"/>
      <c r="B744" s="57"/>
      <c r="C744" s="5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</row>
    <row r="745" s="2" customFormat="1" ht="16.5" customHeight="1" spans="1:17">
      <c r="A745" s="57"/>
      <c r="B745" s="57"/>
      <c r="C745" s="5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</row>
    <row r="746" s="2" customFormat="1" ht="16.5" customHeight="1" spans="1:17">
      <c r="A746" s="57"/>
      <c r="B746" s="57"/>
      <c r="C746" s="5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</row>
    <row r="747" s="2" customFormat="1" ht="16.5" customHeight="1" spans="1:17">
      <c r="A747" s="57"/>
      <c r="B747" s="57"/>
      <c r="C747" s="5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</row>
    <row r="748" s="2" customFormat="1" ht="16.5" customHeight="1" spans="1:17">
      <c r="A748" s="57"/>
      <c r="B748" s="57"/>
      <c r="C748" s="5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</row>
    <row r="749" s="2" customFormat="1" ht="16.5" customHeight="1" spans="1:17">
      <c r="A749" s="57"/>
      <c r="B749" s="57"/>
      <c r="C749" s="5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</row>
    <row r="750" s="2" customFormat="1" ht="16.5" customHeight="1" spans="1:17">
      <c r="A750" s="57"/>
      <c r="B750" s="57"/>
      <c r="C750" s="5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</row>
    <row r="751" s="2" customFormat="1" ht="16.5" customHeight="1" spans="1:17">
      <c r="A751" s="57"/>
      <c r="B751" s="57"/>
      <c r="C751" s="5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</row>
    <row r="752" s="2" customFormat="1" ht="16.5" customHeight="1" spans="1:17">
      <c r="A752" s="57"/>
      <c r="B752" s="57"/>
      <c r="C752" s="5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</row>
    <row r="753" s="2" customFormat="1" ht="16.5" customHeight="1" spans="1:17">
      <c r="A753" s="57"/>
      <c r="B753" s="57"/>
      <c r="C753" s="5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</row>
    <row r="754" s="2" customFormat="1" ht="16.5" customHeight="1" spans="1:17">
      <c r="A754" s="57"/>
      <c r="B754" s="57"/>
      <c r="C754" s="5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</row>
    <row r="755" s="2" customFormat="1" ht="16.5" customHeight="1" spans="1:17">
      <c r="A755" s="57"/>
      <c r="B755" s="57"/>
      <c r="C755" s="5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</row>
    <row r="756" s="2" customFormat="1" ht="16.5" customHeight="1" spans="1:17">
      <c r="A756" s="57"/>
      <c r="B756" s="57"/>
      <c r="C756" s="5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</row>
    <row r="757" s="2" customFormat="1" ht="16.5" customHeight="1" spans="1:17">
      <c r="A757" s="57"/>
      <c r="B757" s="57"/>
      <c r="C757" s="5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</row>
    <row r="758" s="2" customFormat="1" ht="16.5" customHeight="1" spans="1:17">
      <c r="A758" s="57"/>
      <c r="B758" s="57"/>
      <c r="C758" s="5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</row>
    <row r="759" s="2" customFormat="1" ht="16.5" customHeight="1" spans="1:17">
      <c r="A759" s="57"/>
      <c r="B759" s="57"/>
      <c r="C759" s="5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</row>
    <row r="760" s="2" customFormat="1" ht="16.5" customHeight="1" spans="1:17">
      <c r="A760" s="57"/>
      <c r="B760" s="57"/>
      <c r="C760" s="5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</row>
    <row r="761" s="2" customFormat="1" ht="16.5" customHeight="1" spans="1:17">
      <c r="A761" s="57"/>
      <c r="B761" s="57"/>
      <c r="C761" s="5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</row>
    <row r="762" s="2" customFormat="1" ht="16.5" customHeight="1" spans="1:17">
      <c r="A762" s="57"/>
      <c r="B762" s="57"/>
      <c r="C762" s="5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</row>
    <row r="763" s="2" customFormat="1" ht="16.5" customHeight="1" spans="1:17">
      <c r="A763" s="57"/>
      <c r="B763" s="57"/>
      <c r="C763" s="5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</row>
    <row r="764" s="2" customFormat="1" ht="16.5" customHeight="1" spans="1:17">
      <c r="A764" s="57"/>
      <c r="B764" s="57"/>
      <c r="C764" s="5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</row>
    <row r="765" s="2" customFormat="1" ht="16.5" customHeight="1" spans="1:17">
      <c r="A765" s="57"/>
      <c r="B765" s="57"/>
      <c r="C765" s="5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</row>
    <row r="766" s="2" customFormat="1" ht="16.5" customHeight="1" spans="1:17">
      <c r="A766" s="57"/>
      <c r="B766" s="57"/>
      <c r="C766" s="5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</row>
    <row r="767" s="2" customFormat="1" ht="16.5" customHeight="1" spans="1:17">
      <c r="A767" s="57"/>
      <c r="B767" s="57"/>
      <c r="C767" s="5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</row>
    <row r="768" s="2" customFormat="1" ht="16.5" customHeight="1" spans="1:17">
      <c r="A768" s="57"/>
      <c r="B768" s="57"/>
      <c r="C768" s="5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</row>
    <row r="769" s="2" customFormat="1" ht="16.5" customHeight="1" spans="1:17">
      <c r="A769" s="57"/>
      <c r="B769" s="57"/>
      <c r="C769" s="5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</row>
    <row r="770" s="2" customFormat="1" ht="16.5" customHeight="1" spans="1:17">
      <c r="A770" s="57"/>
      <c r="B770" s="57"/>
      <c r="C770" s="5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</row>
    <row r="771" s="2" customFormat="1" ht="16.5" customHeight="1" spans="1:17">
      <c r="A771" s="57"/>
      <c r="B771" s="57"/>
      <c r="C771" s="5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</row>
    <row r="772" s="2" customFormat="1" ht="16.5" customHeight="1" spans="1:17">
      <c r="A772" s="57"/>
      <c r="B772" s="57"/>
      <c r="C772" s="5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</row>
    <row r="773" s="2" customFormat="1" ht="16.5" customHeight="1" spans="1:17">
      <c r="A773" s="57"/>
      <c r="B773" s="57"/>
      <c r="C773" s="5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</row>
    <row r="774" s="2" customFormat="1" ht="16.5" customHeight="1" spans="1:17">
      <c r="A774" s="57"/>
      <c r="B774" s="57"/>
      <c r="C774" s="5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</row>
    <row r="775" s="2" customFormat="1" ht="16.5" customHeight="1" spans="1:17">
      <c r="A775" s="57"/>
      <c r="B775" s="57"/>
      <c r="C775" s="5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</row>
    <row r="776" s="2" customFormat="1" ht="16.5" customHeight="1" spans="1:17">
      <c r="A776" s="57"/>
      <c r="B776" s="57"/>
      <c r="C776" s="5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</row>
    <row r="777" s="2" customFormat="1" ht="16.5" customHeight="1" spans="1:17">
      <c r="A777" s="57"/>
      <c r="B777" s="57"/>
      <c r="C777" s="5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</row>
    <row r="778" s="2" customFormat="1" ht="16.5" customHeight="1" spans="1:17">
      <c r="A778" s="57"/>
      <c r="B778" s="57"/>
      <c r="C778" s="5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</row>
    <row r="779" s="2" customFormat="1" ht="16.5" customHeight="1" spans="1:17">
      <c r="A779" s="57"/>
      <c r="B779" s="57"/>
      <c r="C779" s="5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</row>
    <row r="780" s="2" customFormat="1" ht="16.5" customHeight="1" spans="1:17">
      <c r="A780" s="57"/>
      <c r="B780" s="57"/>
      <c r="C780" s="5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</row>
    <row r="781" s="2" customFormat="1" ht="16.5" customHeight="1" spans="1:17">
      <c r="A781" s="57"/>
      <c r="B781" s="57"/>
      <c r="C781" s="5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</row>
    <row r="782" s="2" customFormat="1" ht="16.5" customHeight="1" spans="1:17">
      <c r="A782" s="57"/>
      <c r="B782" s="57"/>
      <c r="C782" s="5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</row>
    <row r="783" s="2" customFormat="1" ht="16.5" customHeight="1" spans="1:17">
      <c r="A783" s="57"/>
      <c r="B783" s="57"/>
      <c r="C783" s="5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</row>
    <row r="784" s="2" customFormat="1" ht="16.5" customHeight="1" spans="1:17">
      <c r="A784" s="57"/>
      <c r="B784" s="57"/>
      <c r="C784" s="5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</row>
    <row r="785" s="2" customFormat="1" ht="16.5" customHeight="1" spans="1:17">
      <c r="A785" s="57"/>
      <c r="B785" s="57"/>
      <c r="C785" s="5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</row>
    <row r="786" s="2" customFormat="1" ht="16.5" customHeight="1" spans="1:17">
      <c r="A786" s="57"/>
      <c r="B786" s="57"/>
      <c r="C786" s="5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</row>
    <row r="787" s="2" customFormat="1" ht="16.5" customHeight="1" spans="1:17">
      <c r="A787" s="57"/>
      <c r="B787" s="57"/>
      <c r="C787" s="5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</row>
    <row r="788" s="2" customFormat="1" ht="16.5" customHeight="1" spans="1:17">
      <c r="A788" s="57"/>
      <c r="B788" s="57"/>
      <c r="C788" s="5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</row>
    <row r="789" s="2" customFormat="1" ht="16.5" customHeight="1" spans="1:17">
      <c r="A789" s="57"/>
      <c r="B789" s="57"/>
      <c r="C789" s="5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</row>
    <row r="790" s="2" customFormat="1" ht="16.5" customHeight="1" spans="1:17">
      <c r="A790" s="57"/>
      <c r="B790" s="57"/>
      <c r="C790" s="5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</row>
    <row r="791" s="2" customFormat="1" ht="16.5" customHeight="1" spans="1:17">
      <c r="A791" s="57"/>
      <c r="B791" s="57"/>
      <c r="C791" s="5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</row>
    <row r="792" s="2" customFormat="1" ht="16.5" customHeight="1" spans="1:17">
      <c r="A792" s="57"/>
      <c r="B792" s="57"/>
      <c r="C792" s="5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</row>
    <row r="793" s="2" customFormat="1" ht="16.5" customHeight="1" spans="1:17">
      <c r="A793" s="57"/>
      <c r="B793" s="57"/>
      <c r="C793" s="5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</row>
    <row r="794" s="2" customFormat="1" ht="16.5" customHeight="1" spans="1:17">
      <c r="A794" s="57"/>
      <c r="B794" s="57"/>
      <c r="C794" s="5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</row>
    <row r="795" s="2" customFormat="1" ht="16.5" customHeight="1" spans="1:17">
      <c r="A795" s="57"/>
      <c r="B795" s="57"/>
      <c r="C795" s="5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</row>
    <row r="796" s="2" customFormat="1" ht="16.5" customHeight="1" spans="1:17">
      <c r="A796" s="57"/>
      <c r="B796" s="57"/>
      <c r="C796" s="5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</row>
    <row r="797" s="2" customFormat="1" ht="16.5" customHeight="1" spans="1:17">
      <c r="A797" s="57"/>
      <c r="B797" s="57"/>
      <c r="C797" s="5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</row>
    <row r="798" s="2" customFormat="1" ht="16.5" customHeight="1" spans="1:17">
      <c r="A798" s="57"/>
      <c r="B798" s="57"/>
      <c r="C798" s="5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</row>
    <row r="799" s="2" customFormat="1" ht="16.5" customHeight="1" spans="1:17">
      <c r="A799" s="57"/>
      <c r="B799" s="57"/>
      <c r="C799" s="5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</row>
    <row r="800" s="2" customFormat="1" ht="16.5" customHeight="1" spans="1:17">
      <c r="A800" s="57"/>
      <c r="B800" s="57"/>
      <c r="C800" s="5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</row>
    <row r="801" s="2" customFormat="1" ht="16.5" customHeight="1" spans="1:17">
      <c r="A801" s="57"/>
      <c r="B801" s="57"/>
      <c r="C801" s="5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</row>
    <row r="802" s="2" customFormat="1" ht="16.5" customHeight="1" spans="1:17">
      <c r="A802" s="57"/>
      <c r="B802" s="57"/>
      <c r="C802" s="5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</row>
    <row r="803" s="2" customFormat="1" ht="16.5" customHeight="1" spans="1:17">
      <c r="A803" s="57"/>
      <c r="B803" s="57"/>
      <c r="C803" s="5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</row>
    <row r="804" s="2" customFormat="1" ht="16.5" customHeight="1" spans="1:17">
      <c r="A804" s="57"/>
      <c r="B804" s="57"/>
      <c r="C804" s="5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</row>
    <row r="805" s="2" customFormat="1" ht="16.5" customHeight="1" spans="1:17">
      <c r="A805" s="57"/>
      <c r="B805" s="57"/>
      <c r="C805" s="5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</row>
    <row r="806" s="2" customFormat="1" ht="16.5" customHeight="1" spans="1:17">
      <c r="A806" s="57"/>
      <c r="B806" s="57"/>
      <c r="C806" s="5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</row>
    <row r="807" s="2" customFormat="1" ht="16.5" customHeight="1" spans="1:17">
      <c r="A807" s="57"/>
      <c r="B807" s="57"/>
      <c r="C807" s="5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</row>
    <row r="808" s="2" customFormat="1" ht="16.5" customHeight="1" spans="1:17">
      <c r="A808" s="57"/>
      <c r="B808" s="57"/>
      <c r="C808" s="5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</row>
    <row r="809" s="2" customFormat="1" ht="16.5" customHeight="1" spans="1:17">
      <c r="A809" s="57"/>
      <c r="B809" s="57"/>
      <c r="C809" s="5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</row>
    <row r="810" s="2" customFormat="1" ht="16.5" customHeight="1" spans="1:17">
      <c r="A810" s="57"/>
      <c r="B810" s="57"/>
      <c r="C810" s="5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</row>
    <row r="811" s="2" customFormat="1" ht="16.5" customHeight="1" spans="1:17">
      <c r="A811" s="57"/>
      <c r="B811" s="57"/>
      <c r="C811" s="5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</row>
    <row r="812" s="2" customFormat="1" ht="16.5" customHeight="1" spans="1:17">
      <c r="A812" s="57"/>
      <c r="B812" s="57"/>
      <c r="C812" s="5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</row>
    <row r="813" s="2" customFormat="1" ht="16.5" customHeight="1" spans="1:17">
      <c r="A813" s="57"/>
      <c r="B813" s="57"/>
      <c r="C813" s="5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</row>
    <row r="814" s="2" customFormat="1" ht="16.5" customHeight="1" spans="1:17">
      <c r="A814" s="57"/>
      <c r="B814" s="57"/>
      <c r="C814" s="5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</row>
    <row r="815" s="2" customFormat="1" ht="16.5" customHeight="1" spans="1:17">
      <c r="A815" s="57"/>
      <c r="B815" s="57"/>
      <c r="C815" s="5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</row>
    <row r="816" s="2" customFormat="1" ht="16.5" customHeight="1" spans="1:17">
      <c r="A816" s="57"/>
      <c r="B816" s="57"/>
      <c r="C816" s="5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</row>
    <row r="817" s="2" customFormat="1" ht="16.5" customHeight="1" spans="1:17">
      <c r="A817" s="57"/>
      <c r="B817" s="57"/>
      <c r="C817" s="5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</row>
    <row r="818" s="2" customFormat="1" ht="16.5" customHeight="1" spans="1:17">
      <c r="A818" s="57"/>
      <c r="B818" s="57"/>
      <c r="C818" s="5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</row>
    <row r="819" s="2" customFormat="1" ht="16.5" customHeight="1" spans="1:17">
      <c r="A819" s="57"/>
      <c r="B819" s="57"/>
      <c r="C819" s="5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</row>
    <row r="820" s="2" customFormat="1" ht="16.5" customHeight="1" spans="1:17">
      <c r="A820" s="57"/>
      <c r="B820" s="57"/>
      <c r="C820" s="5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</row>
    <row r="821" s="2" customFormat="1" ht="16.5" customHeight="1" spans="1:17">
      <c r="A821" s="57"/>
      <c r="B821" s="57"/>
      <c r="C821" s="5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</row>
    <row r="822" s="2" customFormat="1" ht="16.5" customHeight="1" spans="1:17">
      <c r="A822" s="57"/>
      <c r="B822" s="57"/>
      <c r="C822" s="5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</row>
    <row r="823" s="2" customFormat="1" ht="16.5" customHeight="1" spans="1:17">
      <c r="A823" s="57"/>
      <c r="B823" s="57"/>
      <c r="C823" s="5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</row>
    <row r="824" s="2" customFormat="1" ht="16.5" customHeight="1" spans="1:17">
      <c r="A824" s="57"/>
      <c r="B824" s="57"/>
      <c r="C824" s="5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</row>
    <row r="825" s="2" customFormat="1" ht="16.5" customHeight="1" spans="1:17">
      <c r="A825" s="57"/>
      <c r="B825" s="57"/>
      <c r="C825" s="5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</row>
    <row r="826" s="2" customFormat="1" ht="16.5" customHeight="1" spans="1:17">
      <c r="A826" s="57"/>
      <c r="B826" s="57"/>
      <c r="C826" s="5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</row>
    <row r="827" s="2" customFormat="1" ht="16.5" customHeight="1" spans="1:17">
      <c r="A827" s="57"/>
      <c r="B827" s="57"/>
      <c r="C827" s="5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</row>
    <row r="828" s="2" customFormat="1" ht="16.5" customHeight="1" spans="1:17">
      <c r="A828" s="57"/>
      <c r="B828" s="57"/>
      <c r="C828" s="5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</row>
    <row r="829" s="2" customFormat="1" ht="16.5" customHeight="1" spans="1:17">
      <c r="A829" s="57"/>
      <c r="B829" s="57"/>
      <c r="C829" s="5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</row>
    <row r="830" s="2" customFormat="1" ht="16.5" customHeight="1" spans="1:17">
      <c r="A830" s="57"/>
      <c r="B830" s="57"/>
      <c r="C830" s="5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</row>
    <row r="831" s="2" customFormat="1" ht="16.5" customHeight="1" spans="1:17">
      <c r="A831" s="57"/>
      <c r="B831" s="57"/>
      <c r="C831" s="5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</row>
    <row r="832" s="2" customFormat="1" ht="16.5" customHeight="1" spans="1:17">
      <c r="A832" s="57"/>
      <c r="B832" s="57"/>
      <c r="C832" s="5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</row>
    <row r="833" s="2" customFormat="1" ht="16.5" customHeight="1" spans="1:17">
      <c r="A833" s="57"/>
      <c r="B833" s="57"/>
      <c r="C833" s="5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</row>
    <row r="834" s="2" customFormat="1" ht="16.5" customHeight="1" spans="1:17">
      <c r="A834" s="57"/>
      <c r="B834" s="57"/>
      <c r="C834" s="5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</row>
    <row r="835" s="2" customFormat="1" ht="16.5" customHeight="1" spans="1:17">
      <c r="A835" s="57"/>
      <c r="B835" s="57"/>
      <c r="C835" s="5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</row>
    <row r="836" s="2" customFormat="1" ht="16.5" customHeight="1" spans="1:17">
      <c r="A836" s="57"/>
      <c r="B836" s="57"/>
      <c r="C836" s="5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</row>
    <row r="837" s="2" customFormat="1" ht="16.5" customHeight="1" spans="1:17">
      <c r="A837" s="57"/>
      <c r="B837" s="57"/>
      <c r="C837" s="5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</row>
    <row r="838" s="2" customFormat="1" ht="16.5" customHeight="1" spans="1:17">
      <c r="A838" s="57"/>
      <c r="B838" s="57"/>
      <c r="C838" s="5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</row>
    <row r="839" s="2" customFormat="1" ht="16.5" customHeight="1" spans="1:17">
      <c r="A839" s="57"/>
      <c r="B839" s="57"/>
      <c r="C839" s="5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</row>
    <row r="840" s="2" customFormat="1" ht="16.5" customHeight="1" spans="1:17">
      <c r="A840" s="57"/>
      <c r="B840" s="57"/>
      <c r="C840" s="5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</row>
    <row r="841" s="2" customFormat="1" ht="16.5" customHeight="1" spans="1:17">
      <c r="A841" s="57"/>
      <c r="B841" s="57"/>
      <c r="C841" s="5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</row>
    <row r="842" s="2" customFormat="1" ht="16.5" customHeight="1" spans="1:17">
      <c r="A842" s="57"/>
      <c r="B842" s="57"/>
      <c r="C842" s="5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</row>
    <row r="843" s="2" customFormat="1" ht="16.5" customHeight="1" spans="1:17">
      <c r="A843" s="57"/>
      <c r="B843" s="57"/>
      <c r="C843" s="5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</row>
    <row r="844" s="2" customFormat="1" ht="16.5" customHeight="1" spans="1:17">
      <c r="A844" s="57"/>
      <c r="B844" s="57"/>
      <c r="C844" s="5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</row>
    <row r="845" s="2" customFormat="1" ht="16.5" customHeight="1" spans="1:17">
      <c r="A845" s="57"/>
      <c r="B845" s="57"/>
      <c r="C845" s="5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</row>
    <row r="846" s="2" customFormat="1" ht="16.5" customHeight="1" spans="1:17">
      <c r="A846" s="57"/>
      <c r="B846" s="57"/>
      <c r="C846" s="5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</row>
    <row r="847" s="2" customFormat="1" ht="16.5" customHeight="1" spans="1:17">
      <c r="A847" s="57"/>
      <c r="B847" s="57"/>
      <c r="C847" s="5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</row>
    <row r="848" s="2" customFormat="1" ht="16.5" customHeight="1" spans="1:17">
      <c r="A848" s="57"/>
      <c r="B848" s="57"/>
      <c r="C848" s="5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</row>
    <row r="849" s="2" customFormat="1" ht="16.5" customHeight="1" spans="1:17">
      <c r="A849" s="57"/>
      <c r="B849" s="57"/>
      <c r="C849" s="5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</row>
    <row r="850" s="2" customFormat="1" ht="16.5" customHeight="1" spans="1:17">
      <c r="A850" s="57"/>
      <c r="B850" s="57"/>
      <c r="C850" s="5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</row>
    <row r="851" s="2" customFormat="1" ht="16.5" customHeight="1" spans="1:17">
      <c r="A851" s="57"/>
      <c r="B851" s="57"/>
      <c r="C851" s="5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</row>
    <row r="852" s="2" customFormat="1" ht="16.5" customHeight="1" spans="1:17">
      <c r="A852" s="57"/>
      <c r="B852" s="57"/>
      <c r="C852" s="5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</row>
    <row r="853" s="2" customFormat="1" ht="16.5" customHeight="1" spans="1:17">
      <c r="A853" s="57"/>
      <c r="B853" s="57"/>
      <c r="C853" s="5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</row>
    <row r="854" s="2" customFormat="1" ht="16.5" customHeight="1" spans="1:17">
      <c r="A854" s="57"/>
      <c r="B854" s="57"/>
      <c r="C854" s="5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</row>
    <row r="855" s="2" customFormat="1" ht="16.5" customHeight="1" spans="1:17">
      <c r="A855" s="57"/>
      <c r="B855" s="57"/>
      <c r="C855" s="5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</row>
    <row r="856" s="2" customFormat="1" ht="16.5" customHeight="1" spans="1:17">
      <c r="A856" s="57"/>
      <c r="B856" s="57"/>
      <c r="C856" s="5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</row>
    <row r="857" s="2" customFormat="1" ht="16.5" customHeight="1" spans="1:17">
      <c r="A857" s="57"/>
      <c r="B857" s="57"/>
      <c r="C857" s="5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</row>
    <row r="858" s="2" customFormat="1" ht="16.5" customHeight="1" spans="1:17">
      <c r="A858" s="57"/>
      <c r="B858" s="57"/>
      <c r="C858" s="5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</row>
    <row r="859" s="2" customFormat="1" ht="16.5" customHeight="1" spans="1:17">
      <c r="A859" s="57"/>
      <c r="B859" s="57"/>
      <c r="C859" s="5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</row>
    <row r="860" s="2" customFormat="1" ht="16.5" customHeight="1" spans="1:17">
      <c r="A860" s="57"/>
      <c r="B860" s="57"/>
      <c r="C860" s="5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</row>
    <row r="861" s="2" customFormat="1" ht="16.5" customHeight="1" spans="1:17">
      <c r="A861" s="57"/>
      <c r="B861" s="57"/>
      <c r="C861" s="5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</row>
    <row r="862" s="2" customFormat="1" ht="16.5" customHeight="1" spans="1:17">
      <c r="A862" s="57"/>
      <c r="B862" s="57"/>
      <c r="C862" s="5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</row>
    <row r="863" s="2" customFormat="1" ht="16.5" customHeight="1" spans="1:17">
      <c r="A863" s="57"/>
      <c r="B863" s="57"/>
      <c r="C863" s="5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</row>
    <row r="864" s="2" customFormat="1" ht="16.5" customHeight="1" spans="1:17">
      <c r="A864" s="57"/>
      <c r="B864" s="57"/>
      <c r="C864" s="5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</row>
    <row r="865" s="2" customFormat="1" ht="16.5" customHeight="1" spans="1:17">
      <c r="A865" s="57"/>
      <c r="B865" s="57"/>
      <c r="C865" s="5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</row>
    <row r="866" s="2" customFormat="1" ht="16.5" customHeight="1" spans="1:17">
      <c r="A866" s="57"/>
      <c r="B866" s="57"/>
      <c r="C866" s="5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</row>
    <row r="867" s="2" customFormat="1" ht="16.5" customHeight="1" spans="1:17">
      <c r="A867" s="57"/>
      <c r="B867" s="57"/>
      <c r="C867" s="5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</row>
    <row r="868" s="2" customFormat="1" ht="16.5" customHeight="1" spans="1:17">
      <c r="A868" s="57"/>
      <c r="B868" s="57"/>
      <c r="C868" s="5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</row>
    <row r="869" s="2" customFormat="1" ht="16.5" customHeight="1" spans="1:17">
      <c r="A869" s="57"/>
      <c r="B869" s="57"/>
      <c r="C869" s="5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</row>
    <row r="870" s="2" customFormat="1" ht="16.5" customHeight="1" spans="1:17">
      <c r="A870" s="57"/>
      <c r="B870" s="57"/>
      <c r="C870" s="5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</row>
    <row r="871" s="2" customFormat="1" ht="16.5" customHeight="1" spans="1:17">
      <c r="A871" s="57"/>
      <c r="B871" s="57"/>
      <c r="C871" s="5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</row>
    <row r="872" s="2" customFormat="1" ht="16.5" customHeight="1" spans="1:17">
      <c r="A872" s="57"/>
      <c r="B872" s="57"/>
      <c r="C872" s="5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</row>
    <row r="873" s="2" customFormat="1" ht="16.5" customHeight="1" spans="1:17">
      <c r="A873" s="57"/>
      <c r="B873" s="57"/>
      <c r="C873" s="5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</row>
    <row r="874" s="2" customFormat="1" ht="16.5" customHeight="1" spans="1:17">
      <c r="A874" s="57"/>
      <c r="B874" s="57"/>
      <c r="C874" s="5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</row>
    <row r="875" s="2" customFormat="1" ht="16.5" customHeight="1" spans="1:17">
      <c r="A875" s="57"/>
      <c r="B875" s="57"/>
      <c r="C875" s="5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</row>
    <row r="876" s="2" customFormat="1" ht="16.5" customHeight="1" spans="1:17">
      <c r="A876" s="57"/>
      <c r="B876" s="57"/>
      <c r="C876" s="5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</row>
    <row r="877" s="2" customFormat="1" ht="16.5" customHeight="1" spans="1:17">
      <c r="A877" s="57"/>
      <c r="B877" s="57"/>
      <c r="C877" s="5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</row>
  </sheetData>
  <mergeCells count="39">
    <mergeCell ref="A1:C1"/>
    <mergeCell ref="G1:L1"/>
    <mergeCell ref="D2:E2"/>
    <mergeCell ref="D3:E3"/>
    <mergeCell ref="D4:E4"/>
    <mergeCell ref="D5:E5"/>
    <mergeCell ref="D6:E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G7:G8"/>
    <mergeCell ref="H7:H8"/>
    <mergeCell ref="I7:I8"/>
    <mergeCell ref="J7:J8"/>
    <mergeCell ref="K7:K8"/>
    <mergeCell ref="L7:L8"/>
    <mergeCell ref="G2:I4"/>
    <mergeCell ref="J2:L4"/>
    <mergeCell ref="G5:I6"/>
    <mergeCell ref="J5:L6"/>
    <mergeCell ref="A7:E8"/>
  </mergeCells>
  <conditionalFormatting sqref="L9">
    <cfRule type="notContainsBlanks" dxfId="0" priority="9">
      <formula>LEN(TRIM(L9))&gt;0</formula>
    </cfRule>
  </conditionalFormatting>
  <conditionalFormatting sqref="M9">
    <cfRule type="notContainsBlanks" dxfId="0" priority="10">
      <formula>LEN(TRIM(M9))&gt;0</formula>
    </cfRule>
  </conditionalFormatting>
  <conditionalFormatting sqref="L16">
    <cfRule type="notContainsBlanks" dxfId="0" priority="6">
      <formula>LEN(TRIM(L16))&gt;0</formula>
    </cfRule>
  </conditionalFormatting>
  <conditionalFormatting sqref="H26">
    <cfRule type="notContainsBlanks" dxfId="0" priority="3">
      <formula>LEN(TRIM(H26))&gt;0</formula>
    </cfRule>
  </conditionalFormatting>
  <conditionalFormatting sqref="L26">
    <cfRule type="notContainsBlanks" dxfId="0" priority="4">
      <formula>LEN(TRIM(L26))&gt;0</formula>
    </cfRule>
  </conditionalFormatting>
  <conditionalFormatting sqref="L10:L13">
    <cfRule type="notContainsBlanks" dxfId="0" priority="8">
      <formula>LEN(TRIM(L10))&gt;0</formula>
    </cfRule>
  </conditionalFormatting>
  <conditionalFormatting sqref="L14:L15">
    <cfRule type="notContainsBlanks" dxfId="0" priority="7">
      <formula>LEN(TRIM(L14))&gt;0</formula>
    </cfRule>
  </conditionalFormatting>
  <conditionalFormatting sqref="L22:L25">
    <cfRule type="notContainsBlanks" dxfId="0" priority="5">
      <formula>LEN(TRIM(L22))&gt;0</formula>
    </cfRule>
  </conditionalFormatting>
  <conditionalFormatting sqref="J14:K14 J27:L28">
    <cfRule type="notContainsBlanks" dxfId="0" priority="2">
      <formula>LEN(TRIM(J14))&gt;0</formula>
    </cfRule>
  </conditionalFormatting>
  <conditionalFormatting sqref="J17:L21">
    <cfRule type="notContainsBlanks" dxfId="0" priority="1">
      <formula>LEN(TRIM(J17))&gt;0</formula>
    </cfRule>
  </conditionalFormatting>
  <dataValidations count="7">
    <dataValidation type="list" allowBlank="1" showInputMessage="1" showErrorMessage="1" sqref="D2:F2">
      <formula1>"SARAH PUNTER, SOPHIA SOLOMONSON"</formula1>
    </dataValidation>
    <dataValidation type="list" allowBlank="1" showInputMessage="1" showErrorMessage="1" sqref="D3:F3">
      <formula1>"SARAH P, SOPHIA S, DIANE C, NATASHIA M"</formula1>
    </dataValidation>
    <dataValidation type="list" allowBlank="1" showInputMessage="1" showErrorMessage="1" sqref="D4:F4">
      <formula1>"HANNAH SCHNABEL, HEATHER ENCINAS,"</formula1>
    </dataValidation>
    <dataValidation type="list" allowBlank="1" showInputMessage="1" showErrorMessage="1" sqref="B5">
      <formula1>"XS-XXL, 1X-3X, XXS-3XL"</formula1>
    </dataValidation>
    <dataValidation type="list" allowBlank="1" showInputMessage="1" showErrorMessage="1" sqref="D5:F5">
      <formula1>"ANY AVAILABLE, WHITE"</formula1>
    </dataValidation>
    <dataValidation type="list" allowBlank="1" showInputMessage="1" showErrorMessage="1" sqref="B6">
      <formula1>"SMALL, 1X, SM/1X"</formula1>
    </dataValidation>
    <dataValidation type="list" allowBlank="1" showInputMessage="1" showErrorMessage="1" sqref="D6:F6">
      <formula1>"CHIFFON,MATTE SATIN,SHINY SATIN,VELVET,LUXE KNIT/ITY,CREPE"</formula1>
    </dataValidation>
  </dataValidations>
  <pageMargins left="0.75" right="0.75" top="1" bottom="1" header="0.5" footer="0.5"/>
  <pageSetup paperSize="9" scale="3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2025-07-04T06:26:38Z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9D307198858048B795217039267A6EED_12</vt:lpwstr>
  </property>
</Properties>
</file>