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/>
  </bookViews>
  <sheets>
    <sheet name="S-XL" sheetId="1" r:id="rId1"/>
    <sheet name="S-XL (CM)" sheetId="4" r:id="rId2"/>
  </sheets>
  <definedNames>
    <definedName name="_xlnm.Print_Area" localSheetId="0">'S-XL'!$A$1:$J$22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<sst xmlns="http://schemas.openxmlformats.org/spreadsheetml/2006/main" count="83" uniqueCount="42">
  <si>
    <t>GRADED SPEC PAGE</t>
  </si>
  <si>
    <t>STYLE NAME:</t>
  </si>
  <si>
    <t>BGJ5003 KIARA DRESS</t>
  </si>
  <si>
    <t>DESIGNER:</t>
  </si>
  <si>
    <t>SARAH P / SOPHIA S</t>
  </si>
  <si>
    <t>DATE CREATED:</t>
  </si>
  <si>
    <t>TP COMPLETED BY:</t>
  </si>
  <si>
    <t>SEASON:</t>
  </si>
  <si>
    <t>SUMMER 24</t>
  </si>
  <si>
    <t>TECH DESIGNER:</t>
  </si>
  <si>
    <t>SOFIA / HAYLEE / ESTHER</t>
  </si>
  <si>
    <t>DELIVERY:</t>
  </si>
  <si>
    <t>SUMMER 2</t>
  </si>
  <si>
    <t>VENDOR:</t>
  </si>
  <si>
    <t>MILLY</t>
  </si>
  <si>
    <t>SIZE RANGE:</t>
  </si>
  <si>
    <t>S-XL</t>
  </si>
  <si>
    <t>SAMPLE SIZE:</t>
  </si>
  <si>
    <t>SMALL</t>
  </si>
  <si>
    <t>POINT OF MEASURE
(ALL BODY WIDTH POMS ARE TOTAL CIRCUMFERENCE)</t>
  </si>
  <si>
    <t>TOL +/-</t>
  </si>
  <si>
    <t>S</t>
  </si>
  <si>
    <t>M</t>
  </si>
  <si>
    <t>L</t>
  </si>
  <si>
    <t>XL</t>
  </si>
  <si>
    <t>TOP BODY LENGTH (FROM HPS TO WAIST SEAM)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</si>
  <si>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肩高点到腰</t>
    </r>
  </si>
  <si>
    <t>CF SKIRT LENGTH (FROM WAIST JOINT SEAM TO HEM)</t>
  </si>
  <si>
    <t>前中裙长</t>
  </si>
  <si>
    <t>BUST WIDTH (1/2" BELOW AH)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</si>
  <si>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1/2‘’</t>
    </r>
  </si>
  <si>
    <t>WAIST SEAM WIDTH</t>
  </si>
  <si>
    <t>腰围</t>
  </si>
  <si>
    <t>HIP WIDTH (6" BELOW WAIST JOIN SEAM) - STRAIGHT ACROSS</t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</si>
  <si>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6‘’</t>
    </r>
  </si>
  <si>
    <t>SWEEP WIDTH (SELF) - ALONG THE CURVE</t>
  </si>
  <si>
    <t>面布摆围弧量</t>
  </si>
  <si>
    <t>SWEEP WIDTH (LINING) - ALONG THE CURVE</t>
  </si>
  <si>
    <t>里布摆围弧量</t>
  </si>
  <si>
    <t>ZIPPER LENGTH</t>
  </si>
  <si>
    <t>拉链长</t>
  </si>
  <si>
    <t>外前领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</si>
</sst>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mm/dd/yy"/>
    <numFmt numFmtId="178" formatCode="m/d"/>
    <numFmt numFmtId="179" formatCode="0.00_ "/>
    <numFmt numFmtId="180" formatCode="#\ ??/??"/>
  </numFmts>
  <fonts count="40">
    <font>
      <sz val="11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sz val="12"/>
      <name val="Calibri"/>
      <charset val="134"/>
    </font>
    <font>
      <b/>
      <sz val="9"/>
      <color rgb="FF000000"/>
      <name val="Calibri"/>
      <charset val="134"/>
    </font>
    <font>
      <b/>
      <sz val="13"/>
      <color rgb="FFFF0000"/>
      <name val="Calibri"/>
      <charset val="134"/>
    </font>
    <font>
      <b/>
      <sz val="13"/>
      <color theme="1"/>
      <name val="Calibri"/>
      <charset val="134"/>
    </font>
    <font>
      <b/>
      <sz val="13"/>
      <name val="Calibri"/>
      <charset val="134"/>
    </font>
    <font>
      <sz val="9"/>
      <color rgb="FF7F7F7F"/>
      <name val="Calibri"/>
      <charset val="134"/>
    </font>
    <font>
      <sz val="14"/>
      <color theme="1"/>
      <name val="宋体"/>
      <charset val="134"/>
    </font>
    <font>
      <b/>
      <sz val="11"/>
      <color rgb="FFFF0000"/>
      <name val="Calibri"/>
      <charset val="134"/>
    </font>
    <font>
      <sz val="13"/>
      <color rgb="FF000000"/>
      <name val="Calibri"/>
      <charset val="134"/>
    </font>
    <font>
      <b/>
      <sz val="13"/>
      <color rgb="FF000000"/>
      <name val="Calibri"/>
      <charset val="134"/>
    </font>
    <font>
      <sz val="13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4"/>
      <color theme="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7B7B2"/>
        <bgColor rgb="FFE7B7B2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23" applyNumberFormat="0" applyAlignment="0" applyProtection="0">
      <alignment vertical="center"/>
    </xf>
    <xf numFmtId="0" fontId="27" fillId="9" borderId="24" applyNumberFormat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29" fillId="10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8" fillId="0" borderId="0"/>
    <xf numFmtId="0" fontId="38" fillId="0" borderId="0"/>
  </cellStyleXfs>
  <cellXfs count="56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3" fillId="3" borderId="4" xfId="49" applyFont="1" applyFill="1" applyBorder="1" applyAlignment="1">
      <alignment horizontal="right" vertical="center"/>
    </xf>
    <xf numFmtId="0" fontId="4" fillId="0" borderId="5" xfId="49" applyFont="1" applyFill="1" applyBorder="1" applyAlignment="1"/>
    <xf numFmtId="0" fontId="5" fillId="0" borderId="6" xfId="50" applyFont="1" applyFill="1" applyBorder="1" applyAlignment="1">
      <alignment vertical="center"/>
    </xf>
    <xf numFmtId="0" fontId="3" fillId="3" borderId="7" xfId="49" applyFont="1" applyFill="1" applyBorder="1" applyAlignment="1">
      <alignment horizontal="right" vertical="center"/>
    </xf>
    <xf numFmtId="0" fontId="5" fillId="0" borderId="1" xfId="50" applyFont="1" applyFill="1" applyBorder="1" applyAlignment="1">
      <alignment horizontal="left" vertical="center"/>
    </xf>
    <xf numFmtId="176" fontId="5" fillId="0" borderId="8" xfId="50" applyNumberFormat="1" applyFont="1" applyFill="1" applyBorder="1" applyAlignment="1">
      <alignment horizontal="left" vertical="center"/>
    </xf>
    <xf numFmtId="177" fontId="5" fillId="4" borderId="3" xfId="49" applyNumberFormat="1" applyFont="1" applyFill="1" applyBorder="1" applyAlignment="1">
      <alignment horizontal="center" vertical="center"/>
    </xf>
    <xf numFmtId="0" fontId="3" fillId="3" borderId="9" xfId="49" applyFont="1" applyFill="1" applyBorder="1" applyAlignment="1">
      <alignment horizontal="right" vertical="center"/>
    </xf>
    <xf numFmtId="0" fontId="4" fillId="0" borderId="10" xfId="49" applyFont="1" applyFill="1" applyBorder="1" applyAlignment="1"/>
    <xf numFmtId="14" fontId="5" fillId="0" borderId="3" xfId="50" applyNumberFormat="1" applyFont="1" applyFill="1" applyBorder="1" applyAlignment="1">
      <alignment horizontal="left" vertical="center"/>
    </xf>
    <xf numFmtId="0" fontId="3" fillId="3" borderId="11" xfId="49" applyFont="1" applyFill="1" applyBorder="1" applyAlignment="1">
      <alignment horizontal="right" vertical="center"/>
    </xf>
    <xf numFmtId="0" fontId="2" fillId="0" borderId="12" xfId="49" applyFont="1" applyFill="1" applyBorder="1" applyAlignment="1">
      <alignment vertical="center"/>
    </xf>
    <xf numFmtId="0" fontId="6" fillId="5" borderId="13" xfId="49" applyFont="1" applyFill="1" applyBorder="1" applyAlignment="1">
      <alignment horizontal="center" vertical="center" wrapText="1"/>
    </xf>
    <xf numFmtId="0" fontId="7" fillId="0" borderId="0" xfId="49" applyFont="1" applyFill="1" applyAlignment="1"/>
    <xf numFmtId="0" fontId="7" fillId="0" borderId="14" xfId="49" applyFont="1" applyFill="1" applyBorder="1" applyAlignment="1"/>
    <xf numFmtId="176" fontId="8" fillId="5" borderId="15" xfId="49" applyNumberFormat="1" applyFont="1" applyFill="1" applyBorder="1" applyAlignment="1">
      <alignment horizontal="center" vertical="center" wrapText="1"/>
    </xf>
    <xf numFmtId="0" fontId="9" fillId="5" borderId="15" xfId="49" applyFont="1" applyFill="1" applyBorder="1" applyAlignment="1">
      <alignment horizontal="center" vertical="center" wrapText="1"/>
    </xf>
    <xf numFmtId="0" fontId="10" fillId="5" borderId="15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vertical="center"/>
    </xf>
    <xf numFmtId="0" fontId="7" fillId="0" borderId="7" xfId="49" applyFont="1" applyFill="1" applyBorder="1" applyAlignment="1"/>
    <xf numFmtId="0" fontId="7" fillId="0" borderId="5" xfId="49" applyFont="1" applyFill="1" applyBorder="1" applyAlignment="1"/>
    <xf numFmtId="0" fontId="7" fillId="0" borderId="16" xfId="49" applyFont="1" applyFill="1" applyBorder="1" applyAlignment="1"/>
    <xf numFmtId="176" fontId="7" fillId="0" borderId="17" xfId="49" applyNumberFormat="1" applyFont="1" applyFill="1" applyBorder="1" applyAlignment="1"/>
    <xf numFmtId="0" fontId="11" fillId="0" borderId="17" xfId="49" applyFont="1" applyFill="1" applyBorder="1" applyAlignment="1">
      <alignment horizontal="center" vertical="center"/>
    </xf>
    <xf numFmtId="0" fontId="12" fillId="0" borderId="9" xfId="49" applyFont="1" applyFill="1" applyBorder="1" applyAlignment="1">
      <alignment horizontal="center"/>
    </xf>
    <xf numFmtId="0" fontId="5" fillId="0" borderId="11" xfId="49" applyFont="1" applyFill="1" applyBorder="1" applyAlignment="1"/>
    <xf numFmtId="0" fontId="5" fillId="0" borderId="10" xfId="49" applyFont="1" applyFill="1" applyBorder="1" applyAlignment="1"/>
    <xf numFmtId="0" fontId="13" fillId="0" borderId="11" xfId="51" applyFont="1" applyFill="1" applyBorder="1" applyAlignment="1">
      <alignment horizontal="left" vertical="center"/>
    </xf>
    <xf numFmtId="0" fontId="13" fillId="0" borderId="10" xfId="51" applyFont="1" applyFill="1" applyBorder="1" applyAlignment="1">
      <alignment horizontal="left" vertical="center"/>
    </xf>
    <xf numFmtId="178" fontId="14" fillId="6" borderId="17" xfId="51" applyNumberFormat="1" applyFont="1" applyFill="1" applyBorder="1" applyAlignment="1">
      <alignment horizontal="center" vertical="center"/>
    </xf>
    <xf numFmtId="179" fontId="15" fillId="6" borderId="18" xfId="51" applyNumberFormat="1" applyFont="1" applyFill="1" applyBorder="1" applyAlignment="1">
      <alignment horizontal="center" vertical="center" wrapText="1"/>
    </xf>
    <xf numFmtId="178" fontId="14" fillId="0" borderId="17" xfId="51" applyNumberFormat="1" applyFont="1" applyFill="1" applyBorder="1" applyAlignment="1">
      <alignment horizontal="center" vertical="center"/>
    </xf>
    <xf numFmtId="0" fontId="16" fillId="5" borderId="15" xfId="49" applyFont="1" applyFill="1" applyBorder="1" applyAlignment="1">
      <alignment horizontal="center" vertical="center" wrapText="1"/>
    </xf>
    <xf numFmtId="180" fontId="15" fillId="6" borderId="18" xfId="51" applyNumberFormat="1" applyFont="1" applyFill="1" applyBorder="1" applyAlignment="1">
      <alignment horizontal="center" vertical="center" wrapText="1"/>
    </xf>
    <xf numFmtId="180" fontId="17" fillId="0" borderId="18" xfId="51" applyNumberFormat="1" applyFont="1" applyFill="1" applyBorder="1" applyAlignment="1">
      <alignment horizontal="center" vertical="center" wrapText="1"/>
    </xf>
    <xf numFmtId="180" fontId="17" fillId="6" borderId="19" xfId="51" applyNumberFormat="1" applyFont="1" applyFill="1" applyBorder="1" applyAlignment="1">
      <alignment horizontal="center" vertical="center" wrapText="1"/>
    </xf>
    <xf numFmtId="176" fontId="17" fillId="6" borderId="19" xfId="51" applyNumberFormat="1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176" fontId="17" fillId="0" borderId="19" xfId="52" applyNumberFormat="1" applyFont="1" applyFill="1" applyBorder="1" applyAlignment="1">
      <alignment horizontal="center" vertical="center" wrapText="1"/>
    </xf>
    <xf numFmtId="180" fontId="15" fillId="0" borderId="18" xfId="51" applyNumberFormat="1" applyFont="1" applyFill="1" applyBorder="1" applyAlignment="1">
      <alignment horizontal="center" vertical="center" wrapText="1"/>
    </xf>
    <xf numFmtId="180" fontId="17" fillId="0" borderId="19" xfId="51" applyNumberFormat="1" applyFont="1" applyFill="1" applyBorder="1" applyAlignment="1">
      <alignment horizontal="center" vertical="center" wrapText="1"/>
    </xf>
    <xf numFmtId="176" fontId="17" fillId="0" borderId="19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5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view="pageBreakPreview" zoomScaleNormal="100" workbookViewId="0">
      <selection activeCell="D17" sqref="D17"/>
    </sheetView>
  </sheetViews>
  <sheetFormatPr defaultColWidth="9" defaultRowHeight="13.5"/>
  <cols>
    <col min="3" max="3" width="37.3805309734513" customWidth="1"/>
    <col min="4" max="4" width="20.646017699115" customWidth="1"/>
    <col min="6" max="6" width="11.7610619469027" customWidth="1"/>
  </cols>
  <sheetData>
    <row r="1" ht="23.25" spans="1:10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</row>
    <row r="2" spans="1:10">
      <c r="A2" s="5" t="s">
        <v>1</v>
      </c>
      <c r="B2" s="6"/>
      <c r="C2" s="7" t="s">
        <v>2</v>
      </c>
      <c r="D2" s="8" t="s">
        <v>3</v>
      </c>
      <c r="E2" s="9" t="s">
        <v>4</v>
      </c>
      <c r="F2" s="10"/>
      <c r="G2" s="11"/>
      <c r="H2" s="11"/>
      <c r="I2" s="11"/>
      <c r="J2" s="11"/>
    </row>
    <row r="3" spans="1:10">
      <c r="A3" s="12" t="s">
        <v>5</v>
      </c>
      <c r="B3" s="13"/>
      <c r="C3" s="14">
        <v>45307</v>
      </c>
      <c r="D3" s="15" t="s">
        <v>6</v>
      </c>
      <c r="E3" s="9"/>
      <c r="F3" s="10"/>
      <c r="G3" s="11"/>
      <c r="H3" s="11"/>
      <c r="I3" s="11"/>
      <c r="J3" s="11"/>
    </row>
    <row r="4" spans="1:10">
      <c r="A4" s="12" t="s">
        <v>7</v>
      </c>
      <c r="B4" s="13"/>
      <c r="C4" s="14" t="s">
        <v>8</v>
      </c>
      <c r="D4" s="15" t="s">
        <v>9</v>
      </c>
      <c r="E4" s="9" t="s">
        <v>10</v>
      </c>
      <c r="F4" s="10"/>
      <c r="G4" s="11"/>
      <c r="H4" s="11"/>
      <c r="I4" s="11"/>
      <c r="J4" s="11"/>
    </row>
    <row r="5" spans="1:10">
      <c r="A5" s="12" t="s">
        <v>11</v>
      </c>
      <c r="B5" s="13"/>
      <c r="C5" s="14" t="s">
        <v>12</v>
      </c>
      <c r="D5" s="15" t="s">
        <v>13</v>
      </c>
      <c r="E5" s="9" t="s">
        <v>14</v>
      </c>
      <c r="F5" s="10"/>
      <c r="G5" s="11"/>
      <c r="H5" s="11"/>
      <c r="I5" s="11"/>
      <c r="J5" s="11"/>
    </row>
    <row r="6" spans="1:10">
      <c r="A6" s="12" t="s">
        <v>15</v>
      </c>
      <c r="B6" s="13"/>
      <c r="C6" s="14" t="s">
        <v>16</v>
      </c>
      <c r="D6" s="15" t="s">
        <v>17</v>
      </c>
      <c r="E6" s="9" t="s">
        <v>18</v>
      </c>
      <c r="F6" s="10"/>
      <c r="G6" s="11"/>
      <c r="H6" s="11"/>
      <c r="I6" s="11"/>
      <c r="J6" s="11"/>
    </row>
    <row r="7" ht="18" spans="1:10">
      <c r="A7" s="16"/>
      <c r="B7" s="17" t="s">
        <v>19</v>
      </c>
      <c r="C7" s="18"/>
      <c r="D7" s="18"/>
      <c r="E7" s="19"/>
      <c r="F7" s="20" t="s">
        <v>20</v>
      </c>
      <c r="G7" s="21" t="s">
        <v>21</v>
      </c>
      <c r="H7" s="22" t="s">
        <v>22</v>
      </c>
      <c r="I7" s="37" t="s">
        <v>23</v>
      </c>
      <c r="J7" s="37" t="s">
        <v>24</v>
      </c>
    </row>
    <row r="8" ht="18" spans="1:10">
      <c r="A8" s="23"/>
      <c r="B8" s="24"/>
      <c r="C8" s="25"/>
      <c r="D8" s="25"/>
      <c r="E8" s="26"/>
      <c r="F8" s="27"/>
      <c r="G8" s="28"/>
      <c r="H8" s="28"/>
      <c r="I8" s="28"/>
      <c r="J8" s="28"/>
    </row>
    <row r="9" ht="18" spans="1:10">
      <c r="A9" s="29"/>
      <c r="B9" s="30" t="s">
        <v>25</v>
      </c>
      <c r="C9" s="31"/>
      <c r="D9" s="32" t="s">
        <v>26</v>
      </c>
      <c r="E9" s="33"/>
      <c r="F9" s="34">
        <v>44930</v>
      </c>
      <c r="G9" s="38">
        <f>SUM(H9-0.25)</f>
        <v>12.25</v>
      </c>
      <c r="H9" s="38">
        <f>SUM(I9-0.25)</f>
        <v>12.5</v>
      </c>
      <c r="I9" s="52">
        <v>12.75</v>
      </c>
      <c r="J9" s="53">
        <f>SUM(I9+0.25)</f>
        <v>13</v>
      </c>
    </row>
    <row r="10" ht="17.6" spans="1:10">
      <c r="A10" s="29"/>
      <c r="B10" s="30" t="s">
        <v>27</v>
      </c>
      <c r="C10" s="31"/>
      <c r="D10" s="32" t="s">
        <v>28</v>
      </c>
      <c r="E10" s="33"/>
      <c r="F10" s="36">
        <v>44928</v>
      </c>
      <c r="G10" s="38">
        <f>SUM(I10-1.5)</f>
        <v>36</v>
      </c>
      <c r="H10" s="38">
        <f>SUM(I10-1.75)</f>
        <v>35.75</v>
      </c>
      <c r="I10" s="52">
        <v>37.5</v>
      </c>
      <c r="J10" s="53">
        <f>SUM(I10+1.75)</f>
        <v>39.25</v>
      </c>
    </row>
    <row r="11" ht="18" spans="1:10">
      <c r="A11" s="29"/>
      <c r="B11" s="30" t="s">
        <v>29</v>
      </c>
      <c r="C11" s="31"/>
      <c r="D11" s="32" t="s">
        <v>30</v>
      </c>
      <c r="E11" s="33"/>
      <c r="F11" s="36">
        <v>44928</v>
      </c>
      <c r="G11" s="39">
        <f t="shared" ref="G11:G15" si="0">SUM(H11-1)</f>
        <v>26.25</v>
      </c>
      <c r="H11" s="40">
        <f t="shared" ref="H11:H15" si="1">SUM(I11-1.5)</f>
        <v>27.25</v>
      </c>
      <c r="I11" s="52">
        <v>28.75</v>
      </c>
      <c r="J11" s="54">
        <f t="shared" ref="J11:J15" si="2">SUM(I11+2)</f>
        <v>30.75</v>
      </c>
    </row>
    <row r="12" ht="17.6" spans="1:10">
      <c r="A12" s="29"/>
      <c r="B12" s="30" t="s">
        <v>31</v>
      </c>
      <c r="C12" s="31"/>
      <c r="D12" s="32" t="s">
        <v>32</v>
      </c>
      <c r="E12" s="33"/>
      <c r="F12" s="36">
        <v>44928</v>
      </c>
      <c r="G12" s="39">
        <f t="shared" si="0"/>
        <v>22.5</v>
      </c>
      <c r="H12" s="40">
        <f t="shared" si="1"/>
        <v>23.5</v>
      </c>
      <c r="I12" s="52">
        <v>25</v>
      </c>
      <c r="J12" s="54">
        <f t="shared" si="2"/>
        <v>27</v>
      </c>
    </row>
    <row r="13" ht="18" spans="1:10">
      <c r="A13" s="29"/>
      <c r="B13" s="30" t="s">
        <v>33</v>
      </c>
      <c r="C13" s="31"/>
      <c r="D13" s="32" t="s">
        <v>34</v>
      </c>
      <c r="E13" s="33"/>
      <c r="F13" s="36">
        <v>44928</v>
      </c>
      <c r="G13" s="39">
        <f t="shared" si="0"/>
        <v>34</v>
      </c>
      <c r="H13" s="40">
        <f t="shared" si="1"/>
        <v>35</v>
      </c>
      <c r="I13" s="52">
        <v>36.5</v>
      </c>
      <c r="J13" s="54">
        <f t="shared" si="2"/>
        <v>38.5</v>
      </c>
    </row>
    <row r="14" ht="17.6" spans="1:10">
      <c r="A14" s="29"/>
      <c r="B14" s="30" t="s">
        <v>35</v>
      </c>
      <c r="C14" s="31"/>
      <c r="D14" s="32" t="s">
        <v>36</v>
      </c>
      <c r="E14" s="33"/>
      <c r="F14" s="36">
        <v>44928</v>
      </c>
      <c r="G14" s="39">
        <f t="shared" si="0"/>
        <v>84</v>
      </c>
      <c r="H14" s="40">
        <f t="shared" si="1"/>
        <v>85</v>
      </c>
      <c r="I14" s="52">
        <v>86.5</v>
      </c>
      <c r="J14" s="54">
        <f t="shared" si="2"/>
        <v>88.5</v>
      </c>
    </row>
    <row r="15" ht="17.6" spans="1:10">
      <c r="A15" s="29"/>
      <c r="B15" s="30" t="s">
        <v>37</v>
      </c>
      <c r="C15" s="31"/>
      <c r="D15" s="32" t="s">
        <v>38</v>
      </c>
      <c r="E15" s="33"/>
      <c r="F15" s="36">
        <v>44928</v>
      </c>
      <c r="G15" s="39">
        <f t="shared" si="0"/>
        <v>73.5</v>
      </c>
      <c r="H15" s="40">
        <f t="shared" si="1"/>
        <v>74.5</v>
      </c>
      <c r="I15" s="52">
        <v>76</v>
      </c>
      <c r="J15" s="54">
        <f t="shared" si="2"/>
        <v>78</v>
      </c>
    </row>
    <row r="16" ht="17.6" spans="1:10">
      <c r="A16" s="29"/>
      <c r="B16" s="30" t="s">
        <v>39</v>
      </c>
      <c r="C16" s="31"/>
      <c r="D16" s="32" t="s">
        <v>40</v>
      </c>
      <c r="E16" s="33"/>
      <c r="F16" s="34">
        <v>44930</v>
      </c>
      <c r="G16" s="38">
        <f>SUM(H16-1/2)</f>
        <v>10.5</v>
      </c>
      <c r="H16" s="41">
        <f>SUM(I16-1/2)</f>
        <v>11</v>
      </c>
      <c r="I16" s="52">
        <v>11.5</v>
      </c>
      <c r="J16" s="55">
        <f>SUM(I16+1/2)</f>
        <v>12</v>
      </c>
    </row>
    <row r="17" ht="17.6" customHeight="1" spans="1:10">
      <c r="A17" s="42"/>
      <c r="B17" s="43"/>
      <c r="C17" s="44"/>
      <c r="D17" s="45" t="s">
        <v>41</v>
      </c>
      <c r="E17" s="46"/>
      <c r="F17" s="42"/>
      <c r="G17" s="42"/>
      <c r="H17" s="42"/>
      <c r="I17" s="42"/>
      <c r="J17" s="42"/>
    </row>
    <row r="18" ht="17.6" customHeight="1" spans="1:10">
      <c r="A18" s="47"/>
      <c r="B18" s="48"/>
      <c r="C18" s="49"/>
      <c r="D18" s="50"/>
      <c r="E18" s="51"/>
      <c r="F18" s="47"/>
      <c r="G18" s="47"/>
      <c r="H18" s="47"/>
      <c r="I18" s="47"/>
      <c r="J18" s="47"/>
    </row>
    <row r="19" ht="17.6" customHeight="1" spans="1:10">
      <c r="A19" s="47"/>
      <c r="B19" s="48"/>
      <c r="C19" s="49"/>
      <c r="D19" s="50"/>
      <c r="E19" s="51"/>
      <c r="F19" s="47"/>
      <c r="G19" s="47"/>
      <c r="H19" s="47"/>
      <c r="I19" s="47"/>
      <c r="J19" s="47"/>
    </row>
    <row r="20" ht="17.6" customHeight="1" spans="1:10">
      <c r="A20" s="47"/>
      <c r="B20" s="48"/>
      <c r="C20" s="49"/>
      <c r="D20" s="50"/>
      <c r="E20" s="51"/>
      <c r="F20" s="47"/>
      <c r="G20" s="47"/>
      <c r="H20" s="47"/>
      <c r="I20" s="47"/>
      <c r="J20" s="47"/>
    </row>
    <row r="21" ht="17.6" customHeight="1" spans="1:10">
      <c r="A21" s="47"/>
      <c r="B21" s="48"/>
      <c r="C21" s="49"/>
      <c r="D21" s="50"/>
      <c r="E21" s="51"/>
      <c r="F21" s="47"/>
      <c r="G21" s="47"/>
      <c r="H21" s="47"/>
      <c r="I21" s="47"/>
      <c r="J21" s="47"/>
    </row>
    <row r="22" ht="17.6" customHeight="1" spans="1:10">
      <c r="A22" s="47"/>
      <c r="B22" s="48"/>
      <c r="C22" s="49"/>
      <c r="D22" s="50"/>
      <c r="E22" s="51"/>
      <c r="F22" s="47"/>
      <c r="G22" s="47"/>
      <c r="H22" s="47"/>
      <c r="I22" s="47"/>
      <c r="J22" s="47"/>
    </row>
  </sheetData>
  <mergeCells count="27">
    <mergeCell ref="A1:F1"/>
    <mergeCell ref="G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D9:E9"/>
    <mergeCell ref="D10:E10"/>
    <mergeCell ref="D11:E11"/>
    <mergeCell ref="D12:E12"/>
    <mergeCell ref="D13:E13"/>
    <mergeCell ref="D14:E14"/>
    <mergeCell ref="D15:E15"/>
    <mergeCell ref="D16:E16"/>
    <mergeCell ref="F7:F8"/>
    <mergeCell ref="G7:G8"/>
    <mergeCell ref="H7:H8"/>
    <mergeCell ref="I7:I8"/>
    <mergeCell ref="J7:J8"/>
    <mergeCell ref="G2:J6"/>
    <mergeCell ref="B7:E8"/>
  </mergeCells>
  <conditionalFormatting sqref="J9:J16">
    <cfRule type="notContainsBlanks" dxfId="0" priority="1">
      <formula>LEN(TRIM(J9))&gt;0</formula>
    </cfRule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view="pageBreakPreview" zoomScaleNormal="100" workbookViewId="0">
      <selection activeCell="G23" sqref="G23"/>
    </sheetView>
  </sheetViews>
  <sheetFormatPr defaultColWidth="9" defaultRowHeight="13.5"/>
  <cols>
    <col min="3" max="3" width="37.3805309734513" customWidth="1"/>
    <col min="4" max="4" width="20.646017699115" customWidth="1"/>
  </cols>
  <sheetData>
    <row r="1" ht="23.25" spans="1:10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</row>
    <row r="2" spans="1:10">
      <c r="A2" s="5" t="s">
        <v>1</v>
      </c>
      <c r="B2" s="6"/>
      <c r="C2" s="7" t="s">
        <v>2</v>
      </c>
      <c r="D2" s="8" t="s">
        <v>3</v>
      </c>
      <c r="E2" s="9" t="s">
        <v>4</v>
      </c>
      <c r="F2" s="10"/>
      <c r="G2" s="11"/>
      <c r="H2" s="11"/>
      <c r="I2" s="11"/>
      <c r="J2" s="11"/>
    </row>
    <row r="3" spans="1:10">
      <c r="A3" s="12" t="s">
        <v>5</v>
      </c>
      <c r="B3" s="13"/>
      <c r="C3" s="14">
        <v>45307</v>
      </c>
      <c r="D3" s="15" t="s">
        <v>6</v>
      </c>
      <c r="E3" s="9"/>
      <c r="F3" s="10"/>
      <c r="G3" s="11"/>
      <c r="H3" s="11"/>
      <c r="I3" s="11"/>
      <c r="J3" s="11"/>
    </row>
    <row r="4" spans="1:10">
      <c r="A4" s="12" t="s">
        <v>7</v>
      </c>
      <c r="B4" s="13"/>
      <c r="C4" s="14" t="s">
        <v>8</v>
      </c>
      <c r="D4" s="15" t="s">
        <v>9</v>
      </c>
      <c r="E4" s="9" t="s">
        <v>10</v>
      </c>
      <c r="F4" s="10"/>
      <c r="G4" s="11"/>
      <c r="H4" s="11"/>
      <c r="I4" s="11"/>
      <c r="J4" s="11"/>
    </row>
    <row r="5" spans="1:10">
      <c r="A5" s="12" t="s">
        <v>11</v>
      </c>
      <c r="B5" s="13"/>
      <c r="C5" s="14" t="s">
        <v>12</v>
      </c>
      <c r="D5" s="15" t="s">
        <v>13</v>
      </c>
      <c r="E5" s="9" t="s">
        <v>14</v>
      </c>
      <c r="F5" s="10"/>
      <c r="G5" s="11"/>
      <c r="H5" s="11"/>
      <c r="I5" s="11"/>
      <c r="J5" s="11"/>
    </row>
    <row r="6" spans="1:10">
      <c r="A6" s="12" t="s">
        <v>15</v>
      </c>
      <c r="B6" s="13"/>
      <c r="C6" s="14" t="s">
        <v>16</v>
      </c>
      <c r="D6" s="15" t="s">
        <v>17</v>
      </c>
      <c r="E6" s="9" t="s">
        <v>18</v>
      </c>
      <c r="F6" s="10"/>
      <c r="G6" s="11"/>
      <c r="H6" s="11"/>
      <c r="I6" s="11"/>
      <c r="J6" s="11"/>
    </row>
    <row r="7" ht="18" spans="1:10">
      <c r="A7" s="16"/>
      <c r="B7" s="17" t="s">
        <v>19</v>
      </c>
      <c r="C7" s="18"/>
      <c r="D7" s="18"/>
      <c r="E7" s="19"/>
      <c r="F7" s="20" t="s">
        <v>20</v>
      </c>
      <c r="G7" s="21" t="s">
        <v>21</v>
      </c>
      <c r="H7" s="22" t="s">
        <v>22</v>
      </c>
      <c r="I7" s="37" t="s">
        <v>23</v>
      </c>
      <c r="J7" s="37" t="s">
        <v>24</v>
      </c>
    </row>
    <row r="8" ht="18" spans="1:10">
      <c r="A8" s="23"/>
      <c r="B8" s="24"/>
      <c r="C8" s="25"/>
      <c r="D8" s="25"/>
      <c r="E8" s="26"/>
      <c r="F8" s="27"/>
      <c r="G8" s="28"/>
      <c r="H8" s="28"/>
      <c r="I8" s="28"/>
      <c r="J8" s="28"/>
    </row>
    <row r="9" ht="18" spans="1:10">
      <c r="A9" s="29"/>
      <c r="B9" s="30" t="s">
        <v>25</v>
      </c>
      <c r="C9" s="31"/>
      <c r="D9" s="32" t="s">
        <v>26</v>
      </c>
      <c r="E9" s="33"/>
      <c r="F9" s="34">
        <v>44930</v>
      </c>
      <c r="G9" s="35">
        <f>'S-XL'!G9*2.54</f>
        <v>31.115</v>
      </c>
      <c r="H9" s="35">
        <f>'S-XL'!H9*2.54</f>
        <v>31.75</v>
      </c>
      <c r="I9" s="35">
        <f>'S-XL'!I9*2.54</f>
        <v>32.385</v>
      </c>
      <c r="J9" s="35">
        <f>'S-XL'!J9*2.54</f>
        <v>33.02</v>
      </c>
    </row>
    <row r="10" ht="17.6" spans="1:10">
      <c r="A10" s="29"/>
      <c r="B10" s="30" t="s">
        <v>27</v>
      </c>
      <c r="C10" s="31"/>
      <c r="D10" s="32" t="s">
        <v>28</v>
      </c>
      <c r="E10" s="33"/>
      <c r="F10" s="36">
        <v>44928</v>
      </c>
      <c r="G10" s="35">
        <f>'S-XL'!G10*2.54</f>
        <v>91.44</v>
      </c>
      <c r="H10" s="35">
        <f>'S-XL'!H10*2.54</f>
        <v>90.805</v>
      </c>
      <c r="I10" s="35">
        <f>'S-XL'!I10*2.54</f>
        <v>95.25</v>
      </c>
      <c r="J10" s="35">
        <f>'S-XL'!J10*2.54</f>
        <v>99.695</v>
      </c>
    </row>
    <row r="11" ht="18" spans="1:10">
      <c r="A11" s="29"/>
      <c r="B11" s="30" t="s">
        <v>29</v>
      </c>
      <c r="C11" s="31"/>
      <c r="D11" s="32" t="s">
        <v>30</v>
      </c>
      <c r="E11" s="33"/>
      <c r="F11" s="36">
        <v>44928</v>
      </c>
      <c r="G11" s="35">
        <f>'S-XL'!G11*2.54</f>
        <v>66.675</v>
      </c>
      <c r="H11" s="35">
        <f>'S-XL'!H11*2.54</f>
        <v>69.215</v>
      </c>
      <c r="I11" s="35">
        <f>'S-XL'!I11*2.54</f>
        <v>73.025</v>
      </c>
      <c r="J11" s="35">
        <f>'S-XL'!J11*2.54</f>
        <v>78.105</v>
      </c>
    </row>
    <row r="12" ht="17.6" spans="1:10">
      <c r="A12" s="29"/>
      <c r="B12" s="30" t="s">
        <v>31</v>
      </c>
      <c r="C12" s="31"/>
      <c r="D12" s="32" t="s">
        <v>32</v>
      </c>
      <c r="E12" s="33"/>
      <c r="F12" s="36">
        <v>44928</v>
      </c>
      <c r="G12" s="35">
        <f>'S-XL'!G12*2.54</f>
        <v>57.15</v>
      </c>
      <c r="H12" s="35">
        <f>'S-XL'!H12*2.54</f>
        <v>59.69</v>
      </c>
      <c r="I12" s="35">
        <f>'S-XL'!I12*2.54</f>
        <v>63.5</v>
      </c>
      <c r="J12" s="35">
        <f>'S-XL'!J12*2.54</f>
        <v>68.58</v>
      </c>
    </row>
    <row r="13" ht="18" spans="1:10">
      <c r="A13" s="29"/>
      <c r="B13" s="30" t="s">
        <v>33</v>
      </c>
      <c r="C13" s="31"/>
      <c r="D13" s="32" t="s">
        <v>34</v>
      </c>
      <c r="E13" s="33"/>
      <c r="F13" s="36">
        <v>44928</v>
      </c>
      <c r="G13" s="35">
        <f>'S-XL'!G13*2.54</f>
        <v>86.36</v>
      </c>
      <c r="H13" s="35">
        <f>'S-XL'!H13*2.54</f>
        <v>88.9</v>
      </c>
      <c r="I13" s="35">
        <f>'S-XL'!I13*2.54</f>
        <v>92.71</v>
      </c>
      <c r="J13" s="35">
        <f>'S-XL'!J13*2.54</f>
        <v>97.79</v>
      </c>
    </row>
    <row r="14" ht="17.6" spans="1:10">
      <c r="A14" s="29"/>
      <c r="B14" s="30" t="s">
        <v>35</v>
      </c>
      <c r="C14" s="31"/>
      <c r="D14" s="32" t="s">
        <v>36</v>
      </c>
      <c r="E14" s="33"/>
      <c r="F14" s="36">
        <v>44928</v>
      </c>
      <c r="G14" s="35">
        <f>'S-XL'!G14*2.54</f>
        <v>213.36</v>
      </c>
      <c r="H14" s="35">
        <f>'S-XL'!H14*2.54</f>
        <v>215.9</v>
      </c>
      <c r="I14" s="35">
        <f>'S-XL'!I14*2.54</f>
        <v>219.71</v>
      </c>
      <c r="J14" s="35">
        <f>'S-XL'!J14*2.54</f>
        <v>224.79</v>
      </c>
    </row>
    <row r="15" ht="17.6" spans="1:10">
      <c r="A15" s="29"/>
      <c r="B15" s="30" t="s">
        <v>37</v>
      </c>
      <c r="C15" s="31"/>
      <c r="D15" s="32" t="s">
        <v>38</v>
      </c>
      <c r="E15" s="33"/>
      <c r="F15" s="36">
        <v>44928</v>
      </c>
      <c r="G15" s="35">
        <f>'S-XL'!G15*2.54</f>
        <v>186.69</v>
      </c>
      <c r="H15" s="35">
        <f>'S-XL'!H15*2.54</f>
        <v>189.23</v>
      </c>
      <c r="I15" s="35">
        <f>'S-XL'!I15*2.54</f>
        <v>193.04</v>
      </c>
      <c r="J15" s="35">
        <f>'S-XL'!J15*2.54</f>
        <v>198.12</v>
      </c>
    </row>
    <row r="16" ht="17.6" spans="1:10">
      <c r="A16" s="29"/>
      <c r="B16" s="30" t="s">
        <v>39</v>
      </c>
      <c r="C16" s="31"/>
      <c r="D16" s="32" t="s">
        <v>40</v>
      </c>
      <c r="E16" s="33"/>
      <c r="F16" s="34">
        <v>44930</v>
      </c>
      <c r="G16" s="35">
        <f>'S-XL'!G16*2.54</f>
        <v>26.67</v>
      </c>
      <c r="H16" s="35">
        <f>'S-XL'!H16*2.54</f>
        <v>27.94</v>
      </c>
      <c r="I16" s="35">
        <f>'S-XL'!I16*2.54</f>
        <v>29.21</v>
      </c>
      <c r="J16" s="35">
        <f>'S-XL'!J16*2.54</f>
        <v>30.48</v>
      </c>
    </row>
  </sheetData>
  <mergeCells count="27">
    <mergeCell ref="A1:F1"/>
    <mergeCell ref="G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D9:E9"/>
    <mergeCell ref="D10:E10"/>
    <mergeCell ref="D11:E11"/>
    <mergeCell ref="D12:E12"/>
    <mergeCell ref="D13:E13"/>
    <mergeCell ref="D14:E14"/>
    <mergeCell ref="D15:E15"/>
    <mergeCell ref="D16:E16"/>
    <mergeCell ref="F7:F8"/>
    <mergeCell ref="G7:G8"/>
    <mergeCell ref="H7:H8"/>
    <mergeCell ref="I7:I8"/>
    <mergeCell ref="J7:J8"/>
    <mergeCell ref="G2:J6"/>
    <mergeCell ref="B7:E8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S-XL</vt:lpstr>
      <vt:lpstr>S-XL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2024-05-07T10:00:22Z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3935AA465F0645B09A6E32AC0766825F_12</vt:lpwstr>
  </property>
</Properties>
</file>