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 firstSheet="5" activeTab="6"/>
  </bookViews>
  <sheets>
    <sheet name="Boning Construction" sheetId="34" state="hidden" r:id="rId1"/>
    <sheet name="Print and Artwork Placement" sheetId="14" state="hidden" r:id="rId2"/>
    <sheet name="Construction Ref Images" sheetId="43" state="hidden" r:id="rId3"/>
    <sheet name="Trims" sheetId="37" state="hidden" r:id="rId4"/>
    <sheet name="GRADED SPEC - ZIPPER" sheetId="47" state="hidden" r:id="rId5"/>
    <sheet name="XS-XXL" sheetId="61" r:id="rId6"/>
    <sheet name="XS-XXL(cm)" sheetId="62" r:id="rId7"/>
    <sheet name="Pattern Card" sheetId="19" state="hidden" r:id="rId8"/>
    <sheet name="Sample Specs" sheetId="6" state="hidden" r:id="rId9"/>
    <sheet name="Graded Spec Page" sheetId="16" state="hidden" r:id="rId10"/>
    <sheet name=" Development Comments" sheetId="8" state="hidden" r:id="rId11"/>
    <sheet name=" 1st Proto" sheetId="27" state="hidden" r:id="rId12"/>
    <sheet name=" Fit 1" sheetId="28" state="hidden" r:id="rId13"/>
    <sheet name=" PP 1" sheetId="29" state="hidden" r:id="rId14"/>
    <sheet name="TOP" sheetId="30" state="hidden" r:id="rId15"/>
  </sheets>
  <externalReferences>
    <externalReference r:id="rId16"/>
    <externalReference r:id="rId17"/>
  </externalReferences>
  <definedNames>
    <definedName name="Contract_No" localSheetId="4">#REF!</definedName>
    <definedName name="Contract_No">#REF!</definedName>
    <definedName name="_xlnm.Print_Area" localSheetId="11">' 1st Proto'!$A$1:$M$212</definedName>
    <definedName name="_xlnm.Print_Area" localSheetId="10">' Development Comments'!$A$1:$M$101</definedName>
    <definedName name="_xlnm.Print_Area" localSheetId="12">' Fit 1'!$A$1:$M$212</definedName>
    <definedName name="_xlnm.Print_Area" localSheetId="13">' PP 1'!$A$1:$M$212</definedName>
    <definedName name="_xlnm.Print_Area" localSheetId="0">'Boning Construction'!$A$1:$L$54</definedName>
    <definedName name="_xlnm.Print_Area" localSheetId="2">'Construction Ref Images'!$A$1:$L$54</definedName>
    <definedName name="_xlnm.Print_Area" localSheetId="4">'GRADED SPEC - ZIPPER'!$A$1:$J$9</definedName>
    <definedName name="_xlnm.Print_Area" localSheetId="9">'Graded Spec Page'!$A$1:$M$43</definedName>
    <definedName name="_xlnm.Print_Area" localSheetId="7">'Pattern Card'!$A$1:$M$43</definedName>
    <definedName name="_xlnm.Print_Area" localSheetId="1">'Print and Artwork Placement'!$A$1:$L$54</definedName>
    <definedName name="_xlnm.Print_Area" localSheetId="8">'Sample Specs'!$A$1:$X$44</definedName>
    <definedName name="_xlnm.Print_Area" localSheetId="14">TOP!$A$1:$M$212</definedName>
    <definedName name="_xlnm.Print_Area" localSheetId="3">Trims!$A$1:$L$54</definedName>
    <definedName name="PROBLEM" localSheetId="4">#REF!</definedName>
    <definedName name="PROBLEM">#REF!</definedName>
    <definedName name="Contract_No" localSheetId="5">#REF!</definedName>
    <definedName name="_xlnm.Print_Area" localSheetId="5">'XS-XXL'!$A$1:$N$22</definedName>
    <definedName name="PROBLEM" localSheetId="5">#REF!</definedName>
    <definedName name="Contract_No" localSheetId="6">#REF!</definedName>
    <definedName name="PROBLEM" localSheetId="6">#REF!</definedName>
    <definedName name="_xlnm.Print_Area" localSheetId="6">'XS-XXL(cm)'!$A$1:$N$22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<sst xmlns="http://schemas.openxmlformats.org/spreadsheetml/2006/main" count="366" uniqueCount="141">
  <si>
    <t>CONSTRUCTION PAGE</t>
  </si>
  <si>
    <t>STYLE #:</t>
  </si>
  <si>
    <t>CALENDAR:</t>
  </si>
  <si>
    <t>REF PATTERN SENT:</t>
  </si>
  <si>
    <t>PO #:</t>
  </si>
  <si>
    <t>PRINT AND ARTWORK PLACEMENT</t>
  </si>
  <si>
    <t>CONSTRUCTION REFERENCE IMAGE PAGE</t>
  </si>
  <si>
    <t>REFERENCE BLOCK:</t>
  </si>
  <si>
    <t>VENDOR:</t>
  </si>
  <si>
    <t>TRIM PAGE</t>
  </si>
  <si>
    <t>GRADED SPEC PAGE</t>
  </si>
  <si>
    <t>BRAND:</t>
  </si>
  <si>
    <t>STYLE NAME:</t>
  </si>
  <si>
    <t xml:space="preserve">BGJ5005 ELISA </t>
  </si>
  <si>
    <t>DESIGNER:</t>
  </si>
  <si>
    <t>SARAH P / SOPHIA P</t>
  </si>
  <si>
    <t>DATE CREATED:</t>
  </si>
  <si>
    <t>TP COMPLETED BY:</t>
  </si>
  <si>
    <t>SEASON:</t>
  </si>
  <si>
    <t>SUMMER 24</t>
  </si>
  <si>
    <t>TECH DESIGNER:</t>
  </si>
  <si>
    <t>SOFIA / ESTHER</t>
  </si>
  <si>
    <t>DELIVERY:</t>
  </si>
  <si>
    <t>SUMMER 2</t>
  </si>
  <si>
    <t>JDC</t>
  </si>
  <si>
    <t>SIZE RANGE:</t>
  </si>
  <si>
    <t>S-XL</t>
  </si>
  <si>
    <t>SAMPLE SIZE:</t>
  </si>
  <si>
    <t>LARGE</t>
  </si>
  <si>
    <t>POINT OF MEASURE
(ALL BODY WIDTH POMS ARE TOTAL CIRCUMFERENCE)</t>
  </si>
  <si>
    <t>TOL +/-</t>
  </si>
  <si>
    <t>S</t>
  </si>
  <si>
    <t>M</t>
  </si>
  <si>
    <t>L</t>
  </si>
  <si>
    <t>XL</t>
  </si>
  <si>
    <t>ZIPPER LENGTH</t>
  </si>
  <si>
    <t>BGJ5005</t>
  </si>
  <si>
    <t>LEAD DESIGNER:</t>
  </si>
  <si>
    <t>STYLE NUMBER:</t>
  </si>
  <si>
    <t>TECH DESIGNER/PM:</t>
  </si>
  <si>
    <t>COLORWAY:</t>
  </si>
  <si>
    <t>POINT OF MEASURE
(TOTAL CIRCUMFERENCE)</t>
  </si>
  <si>
    <t>XXS</t>
  </si>
  <si>
    <t>XXL</t>
  </si>
  <si>
    <t>TOTAL BODY LENGTH (FROM FRONT STRAP JOINT TO HEM)</t>
  </si>
  <si>
    <t>上身长-肩带连接点到腰</t>
  </si>
  <si>
    <t>COWL FACING LENGTH (FOLDED EDGE TO SEAM)</t>
  </si>
  <si>
    <t>兜领宽</t>
  </si>
  <si>
    <t xml:space="preserve">COWL WIDTH (INNER EDGE TO INNER EDGE) </t>
  </si>
  <si>
    <t>兜领内长</t>
  </si>
  <si>
    <t>BUST 1/2" BELOW AH (SIDE SEAMS ALIGNED, CB TO CF)</t>
  </si>
  <si>
    <t>胸围-腋下1/2"</t>
  </si>
  <si>
    <t>WAIST WIDTH (NARROWEST POINT ON THE TORSO - 5.5" BELOW AH)</t>
  </si>
  <si>
    <t>腰围-腋下5.5"</t>
  </si>
  <si>
    <t>HIP WIDTH (12" BELOW AH)</t>
  </si>
  <si>
    <t>臀围-腋下12"</t>
  </si>
  <si>
    <t>SWEEP WIDTH (SELF) - ALONG CURVE</t>
  </si>
  <si>
    <t>面布摆围</t>
  </si>
  <si>
    <t>SWEEP WIDTH (LINING) - ALONG CURVE</t>
  </si>
  <si>
    <t>里布摆围</t>
  </si>
  <si>
    <t>FRONT ARMHOLE ON CURVE (STRAP JOIN TO SS)</t>
  </si>
  <si>
    <t>前袖笼弧量，肩带连接点到侧缝</t>
  </si>
  <si>
    <t>BACK ARMHOLE ON CURVE ( SS TO STRAP JOIN)</t>
  </si>
  <si>
    <t>后袖笼弧量，肩带连接点到侧缝</t>
  </si>
  <si>
    <t>SHOULDER STRAP LENGTH</t>
  </si>
  <si>
    <t>肩带长</t>
  </si>
  <si>
    <t>ADJUSTABLE RANGE LENGTH</t>
  </si>
  <si>
    <t>肩带调节量长</t>
  </si>
  <si>
    <t>拉链长</t>
  </si>
  <si>
    <t>LINING LENGTH - SHORTER THAN SELF</t>
  </si>
  <si>
    <t>里布比面布短</t>
  </si>
  <si>
    <t>PATTERN CARD PAGE</t>
  </si>
  <si>
    <t>#</t>
  </si>
  <si>
    <t>PIECE NAME</t>
  </si>
  <si>
    <t>FUSE</t>
  </si>
  <si>
    <t>SKETCH</t>
  </si>
  <si>
    <t>SELF</t>
  </si>
  <si>
    <t xml:space="preserve">front </t>
  </si>
  <si>
    <t xml:space="preserve">back </t>
  </si>
  <si>
    <t>strap</t>
  </si>
  <si>
    <t>CONTRAST/INTER LINING</t>
  </si>
  <si>
    <t>OUTSIDE WORK</t>
  </si>
  <si>
    <t>WASH/SHRINKAGE</t>
  </si>
  <si>
    <t>LINING</t>
  </si>
  <si>
    <t>SPECIAL INSTRUCTIONS</t>
  </si>
  <si>
    <t xml:space="preserve">4 thread ovelock for all major seam </t>
  </si>
  <si>
    <t xml:space="preserve">merrow edge for neck then turn back hem </t>
  </si>
  <si>
    <t>TEMPLATE</t>
  </si>
  <si>
    <t xml:space="preserve">5/8" hem with coverstitch </t>
  </si>
  <si>
    <t>shirring at shoulder 5" with gel tape</t>
  </si>
  <si>
    <t xml:space="preserve">add strap at back neck 8" finish </t>
  </si>
  <si>
    <t xml:space="preserve">tack 2 shoulder </t>
  </si>
  <si>
    <t>SAMPLE SPEC PAGE</t>
  </si>
  <si>
    <t>FOR TECH: USE NEW ORIGINAL SAMPLE</t>
  </si>
  <si>
    <t>REFERENCE BLOCK::</t>
  </si>
  <si>
    <t>Initial Target Specs</t>
  </si>
  <si>
    <t>1ST SAMPLE</t>
  </si>
  <si>
    <t>2ND SAMPLE</t>
  </si>
  <si>
    <t xml:space="preserve">PP SAMPLE </t>
  </si>
  <si>
    <t>TOP SAMPLE</t>
  </si>
  <si>
    <t>Vendor</t>
  </si>
  <si>
    <t>Sample</t>
  </si>
  <si>
    <t>Varience</t>
  </si>
  <si>
    <t>Revised</t>
  </si>
  <si>
    <t>FINAL</t>
  </si>
  <si>
    <t>COMMENTS</t>
  </si>
  <si>
    <t>CF LENGTH FROM HPS TO HEM ED</t>
  </si>
  <si>
    <t xml:space="preserve">CB LENGTH FROM HPS TO HEM ED </t>
  </si>
  <si>
    <t>NECK OPENING WIDTH (SEAM TO SEAM)</t>
  </si>
  <si>
    <t>FRONT NECK DROP (HPS TO BTM COLLAR JOIN)</t>
  </si>
  <si>
    <t>FRONT NECK DROP (HPS TO CENTER TOP BTN)</t>
  </si>
  <si>
    <t>BACK NECK DROP (HPS TO CB)</t>
  </si>
  <si>
    <t>ACROSS SHOULDER (SM TO SM)</t>
  </si>
  <si>
    <t>SHOULDER SLOPE</t>
  </si>
  <si>
    <t xml:space="preserve">SHOULDER FORWARD </t>
  </si>
  <si>
    <t xml:space="preserve">ACROSS FRONT (5" BLW HPS) SM TO SM </t>
  </si>
  <si>
    <t xml:space="preserve">ACROSS BACK (5" BLW HPS) SM TO SM </t>
  </si>
  <si>
    <t>CHEST 1" BLW AH (ED TO ED)</t>
  </si>
  <si>
    <t>WAIST 6" BLW AH (ED TO ED)</t>
  </si>
  <si>
    <t>HIGH HIP 10" BLW AH (ED TO ED)</t>
  </si>
  <si>
    <t>LOW HIP14" BLW AH (ED TO ED)</t>
  </si>
  <si>
    <t>BOTTOM OPENING @ HEM ED, PLACKET CLOSED (ED TO ED)</t>
  </si>
  <si>
    <t>ARMHOLE STRAIGHT</t>
  </si>
  <si>
    <t xml:space="preserve">SLEEVE LENGTH AH SM TO CUFF JOIN SM </t>
  </si>
  <si>
    <t xml:space="preserve">BICEP 1" BELOW AH- EDGE TO EDGE </t>
  </si>
  <si>
    <t xml:space="preserve">ELBOW 8" BELOW AH- EDGE TO EDGE </t>
  </si>
  <si>
    <t xml:space="preserve">SLEEVE OPENING AT CUFF JOIN SM - EDGE TO EDGE </t>
  </si>
  <si>
    <t xml:space="preserve">SLEEVE OPENING AT CUFF EDGE - EDGE TO EDGE </t>
  </si>
  <si>
    <t>CUFF HEIGHT</t>
  </si>
  <si>
    <t>1/4</t>
  </si>
  <si>
    <t>COLLAR POINT LENGTH</t>
  </si>
  <si>
    <t>COLLAR HEIGHT AT CB</t>
  </si>
  <si>
    <t>COLLAR STAND HEIGHT</t>
  </si>
  <si>
    <t>COLLAR CIRCUMFERENCE AT TOP EDGE</t>
  </si>
  <si>
    <t>NOTE: PLEASE REVISE ALL YELLOW HIGHLIGHTED POINTS</t>
  </si>
  <si>
    <t>NOTE: MEASURED SPECS IN BOLD RED ARE OUT OF TOLERANCE AND NEED TO BE BROUGHT BACK TO SPEC</t>
  </si>
  <si>
    <t>DEVELOPMENT COMMENTS</t>
  </si>
  <si>
    <t>DEVELOPMENT COMMENTS- 1ST PROTO</t>
  </si>
  <si>
    <t>DEVELOPMENT COMMENTS- FIT 1 SAMPLE</t>
  </si>
  <si>
    <t>DEVELOPMENT COMMENTS- PP</t>
  </si>
  <si>
    <t>DEVELOPMENT COMMENTS-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</si>
</sst>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&quot;/&quot;d"/>
    <numFmt numFmtId="178" formatCode="#\ ?/?"/>
    <numFmt numFmtId="179" formatCode="m/d"/>
    <numFmt numFmtId="180" formatCode="0.00_ "/>
    <numFmt numFmtId="181" formatCode="#\ ??/??"/>
    <numFmt numFmtId="182" formatCode="#\ ?/?;\-?/?;0"/>
  </numFmts>
  <fonts count="97">
    <font>
      <sz val="10"/>
      <color rgb="FF000000"/>
      <name val="Arial"/>
      <charset val="134"/>
      <scheme val="minor"/>
    </font>
    <font>
      <b/>
      <sz val="18"/>
      <color rgb="FF000000"/>
      <name val="Century Gothic"/>
      <charset val="134"/>
    </font>
    <font>
      <b/>
      <sz val="14"/>
      <color rgb="FF000000"/>
      <name val="Century Gothic"/>
      <charset val="134"/>
    </font>
    <font>
      <sz val="14"/>
      <color rgb="FF000000"/>
      <name val="Century Gothic"/>
      <charset val="134"/>
    </font>
    <font>
      <b/>
      <sz val="11"/>
      <color rgb="FF000000"/>
      <name val="Century Gothic"/>
      <charset val="134"/>
    </font>
    <font>
      <sz val="11"/>
      <color rgb="FF000000"/>
      <name val="Century Gothic"/>
      <charset val="134"/>
    </font>
    <font>
      <b/>
      <sz val="10"/>
      <color rgb="FF000000"/>
      <name val="Century Gothic"/>
      <charset val="134"/>
    </font>
    <font>
      <b/>
      <sz val="10"/>
      <color theme="1"/>
      <name val="Century Gothic"/>
      <charset val="134"/>
    </font>
    <font>
      <b/>
      <sz val="10"/>
      <color rgb="FFFF0000"/>
      <name val="Century Gothic"/>
      <charset val="134"/>
    </font>
    <font>
      <sz val="10"/>
      <name val="Century Gothic"/>
      <charset val="134"/>
    </font>
    <font>
      <b/>
      <sz val="18"/>
      <color rgb="FF000000"/>
      <name val="Arial"/>
      <charset val="134"/>
      <scheme val="minor"/>
    </font>
    <font>
      <b/>
      <sz val="14"/>
      <color rgb="FF000000"/>
      <name val="Arial"/>
      <charset val="134"/>
      <scheme val="minor"/>
    </font>
    <font>
      <sz val="14"/>
      <color rgb="FF000000"/>
      <name val="Arial"/>
      <charset val="134"/>
      <scheme val="minor"/>
    </font>
    <font>
      <b/>
      <sz val="11"/>
      <color rgb="FF000000"/>
      <name val="Arial"/>
      <charset val="134"/>
      <scheme val="minor"/>
    </font>
    <font>
      <sz val="11"/>
      <color rgb="FF000000"/>
      <name val="Arial"/>
      <charset val="134"/>
      <scheme val="minor"/>
    </font>
    <font>
      <b/>
      <sz val="11"/>
      <color rgb="FF000000"/>
      <name val="Arial"/>
      <charset val="134"/>
      <scheme val="major"/>
    </font>
    <font>
      <b/>
      <sz val="10"/>
      <color rgb="FF000000"/>
      <name val="Arial"/>
      <charset val="134"/>
      <scheme val="major"/>
    </font>
    <font>
      <b/>
      <sz val="10"/>
      <color theme="1"/>
      <name val="Arial"/>
      <charset val="134"/>
      <scheme val="minor"/>
    </font>
    <font>
      <b/>
      <sz val="10"/>
      <color rgb="FFFF0000"/>
      <name val="Arial"/>
      <charset val="134"/>
      <scheme val="major"/>
    </font>
    <font>
      <sz val="10"/>
      <name val="Arial"/>
      <charset val="134"/>
      <scheme val="major"/>
    </font>
    <font>
      <b/>
      <sz val="9"/>
      <color rgb="FF000000"/>
      <name val="Arial"/>
      <charset val="134"/>
      <scheme val="minor"/>
    </font>
    <font>
      <sz val="10"/>
      <name val="Arial"/>
      <charset val="134"/>
      <scheme val="minor"/>
    </font>
    <font>
      <sz val="9"/>
      <color rgb="FF7F7F7F"/>
      <name val="Arial"/>
      <charset val="134"/>
      <scheme val="minor"/>
    </font>
    <font>
      <sz val="10"/>
      <color theme="1"/>
      <name val="Arial"/>
      <charset val="134"/>
      <scheme val="minor"/>
    </font>
    <font>
      <sz val="10"/>
      <color rgb="FFFF0000"/>
      <name val="Arial"/>
      <charset val="134"/>
      <scheme val="minor"/>
    </font>
    <font>
      <sz val="11"/>
      <color rgb="FFFF0000"/>
      <name val="Arial"/>
      <charset val="134"/>
      <scheme val="minor"/>
    </font>
    <font>
      <b/>
      <sz val="15"/>
      <color rgb="FF000000"/>
      <name val="Arial"/>
      <charset val="134"/>
      <scheme val="minor"/>
    </font>
    <font>
      <b/>
      <sz val="9"/>
      <color rgb="FFFF0000"/>
      <name val="Arial"/>
      <charset val="134"/>
      <scheme val="minor"/>
    </font>
    <font>
      <b/>
      <sz val="9"/>
      <color theme="1"/>
      <name val="Arial"/>
      <charset val="134"/>
      <scheme val="minor"/>
    </font>
    <font>
      <b/>
      <sz val="10"/>
      <color rgb="FF000000"/>
      <name val="Arial"/>
      <charset val="134"/>
      <scheme val="minor"/>
    </font>
    <font>
      <b/>
      <sz val="7"/>
      <color rgb="FF0000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9"/>
      <color rgb="FF7F7F7F"/>
      <name val="Century Gothic"/>
      <charset val="134"/>
    </font>
    <font>
      <sz val="10"/>
      <color indexed="10"/>
      <name val="Arial"/>
      <charset val="134"/>
      <scheme val="minor"/>
    </font>
    <font>
      <sz val="10"/>
      <color theme="1"/>
      <name val="Century Gothic"/>
      <charset val="134"/>
    </font>
    <font>
      <sz val="10"/>
      <color rgb="FFDD0806"/>
      <name val="Century Gothic"/>
      <charset val="134"/>
    </font>
    <font>
      <sz val="10"/>
      <color indexed="10"/>
      <name val="Century Gothic"/>
      <charset val="134"/>
    </font>
    <font>
      <sz val="10"/>
      <color rgb="FF000000"/>
      <name val="Century Gothic"/>
      <charset val="134"/>
    </font>
    <font>
      <sz val="10"/>
      <color rgb="FFFF0000"/>
      <name val="Century Gothic"/>
      <charset val="134"/>
    </font>
    <font>
      <sz val="11"/>
      <color theme="1"/>
      <name val="Century Gothic"/>
      <charset val="134"/>
    </font>
    <font>
      <b/>
      <sz val="15"/>
      <color rgb="FFFF0000"/>
      <name val="Arial"/>
      <charset val="134"/>
      <scheme val="minor"/>
    </font>
    <font>
      <b/>
      <sz val="11"/>
      <color theme="1"/>
      <name val="Arial"/>
      <charset val="134"/>
      <scheme val="minor"/>
    </font>
    <font>
      <b/>
      <sz val="11"/>
      <color rgb="FFFF0000"/>
      <name val="Arial"/>
      <charset val="134"/>
      <scheme val="minor"/>
    </font>
    <font>
      <sz val="14"/>
      <color theme="1"/>
      <name val="宋体"/>
      <charset val="134"/>
    </font>
    <font>
      <sz val="10"/>
      <color rgb="FFFF0000"/>
      <name val="Calibri"/>
      <charset val="134"/>
    </font>
    <font>
      <sz val="11"/>
      <color rgb="FF000000"/>
      <name val="宋体"/>
      <charset val="204"/>
    </font>
    <font>
      <b/>
      <sz val="14"/>
      <color rgb="FF000000"/>
      <name val="Arial"/>
      <charset val="134"/>
      <scheme val="major"/>
    </font>
    <font>
      <b/>
      <sz val="14"/>
      <color rgb="FFFF0000"/>
      <name val="Arial"/>
      <charset val="134"/>
      <scheme val="major"/>
    </font>
    <font>
      <sz val="14"/>
      <name val="Arial"/>
      <charset val="134"/>
      <scheme val="major"/>
    </font>
    <font>
      <b/>
      <sz val="14"/>
      <color theme="1"/>
      <name val="Arial"/>
      <charset val="134"/>
      <scheme val="minor"/>
    </font>
    <font>
      <b/>
      <sz val="14"/>
      <color rgb="FFFF0000"/>
      <name val="Arial"/>
      <charset val="134"/>
      <scheme val="minor"/>
    </font>
    <font>
      <sz val="14"/>
      <color theme="1"/>
      <name val="Arial"/>
      <charset val="134"/>
      <scheme val="minor"/>
    </font>
    <font>
      <sz val="14"/>
      <name val="Arial"/>
      <charset val="134"/>
      <scheme val="minor"/>
    </font>
    <font>
      <sz val="14"/>
      <color rgb="FFFF0000"/>
      <name val="Arial"/>
      <charset val="134"/>
      <scheme val="minor"/>
    </font>
    <font>
      <sz val="14"/>
      <color rgb="FF000000"/>
      <name val="Calibri"/>
      <charset val="134"/>
    </font>
    <font>
      <sz val="14"/>
      <color theme="1"/>
      <name val="Calibri"/>
      <charset val="134"/>
    </font>
    <font>
      <b/>
      <sz val="18"/>
      <color rgb="FF000000"/>
      <name val="Calibri"/>
      <charset val="134"/>
    </font>
    <font>
      <sz val="10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9"/>
      <color rgb="FF7F7F7F"/>
      <name val="Calibri"/>
      <charset val="134"/>
    </font>
    <font>
      <b/>
      <sz val="15"/>
      <color rgb="FF000000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b/>
      <sz val="18"/>
      <color rgb="FF000000"/>
      <name val="Arial"/>
      <charset val="134"/>
    </font>
    <font>
      <b/>
      <sz val="14"/>
      <color rgb="FF000000"/>
      <name val="Arial"/>
      <charset val="134"/>
    </font>
    <font>
      <sz val="14"/>
      <color rgb="FF000000"/>
      <name val="Arial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2"/>
      <color theme="1"/>
      <name val="Arial"/>
      <charset val="134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CE5CD"/>
        <bgColor rgb="FFFCE5CD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8"/>
        <bgColor rgb="FFFFFFFF"/>
      </patternFill>
    </fill>
    <fill>
      <patternFill patternType="solid">
        <fgColor rgb="FFE7B7B1"/>
        <bgColor rgb="FFE7B7B1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9A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76" fillId="0" borderId="0" applyFont="0" applyFill="0" applyBorder="0" applyAlignment="0" applyProtection="0">
      <alignment vertical="center"/>
    </xf>
    <xf numFmtId="44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41" fontId="76" fillId="0" borderId="0" applyFont="0" applyFill="0" applyBorder="0" applyAlignment="0" applyProtection="0">
      <alignment vertical="center"/>
    </xf>
    <xf numFmtId="42" fontId="76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6" fillId="24" borderId="82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83" applyNumberFormat="0" applyFill="0" applyAlignment="0" applyProtection="0">
      <alignment vertical="center"/>
    </xf>
    <xf numFmtId="0" fontId="83" fillId="0" borderId="83" applyNumberFormat="0" applyFill="0" applyAlignment="0" applyProtection="0">
      <alignment vertical="center"/>
    </xf>
    <xf numFmtId="0" fontId="84" fillId="0" borderId="84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25" borderId="85" applyNumberFormat="0" applyAlignment="0" applyProtection="0">
      <alignment vertical="center"/>
    </xf>
    <xf numFmtId="0" fontId="86" fillId="26" borderId="86" applyNumberFormat="0" applyAlignment="0" applyProtection="0">
      <alignment vertical="center"/>
    </xf>
    <xf numFmtId="0" fontId="87" fillId="26" borderId="85" applyNumberFormat="0" applyAlignment="0" applyProtection="0">
      <alignment vertical="center"/>
    </xf>
    <xf numFmtId="0" fontId="88" fillId="27" borderId="87" applyNumberFormat="0" applyAlignment="0" applyProtection="0">
      <alignment vertical="center"/>
    </xf>
    <xf numFmtId="0" fontId="89" fillId="0" borderId="88" applyNumberFormat="0" applyFill="0" applyAlignment="0" applyProtection="0">
      <alignment vertical="center"/>
    </xf>
    <xf numFmtId="0" fontId="90" fillId="0" borderId="89" applyNumberFormat="0" applyFill="0" applyAlignment="0" applyProtection="0">
      <alignment vertical="center"/>
    </xf>
    <xf numFmtId="0" fontId="91" fillId="28" borderId="0" applyNumberFormat="0" applyBorder="0" applyAlignment="0" applyProtection="0">
      <alignment vertical="center"/>
    </xf>
    <xf numFmtId="0" fontId="92" fillId="29" borderId="0" applyNumberFormat="0" applyBorder="0" applyAlignment="0" applyProtection="0">
      <alignment vertical="center"/>
    </xf>
    <xf numFmtId="0" fontId="93" fillId="30" borderId="0" applyNumberFormat="0" applyBorder="0" applyAlignment="0" applyProtection="0">
      <alignment vertical="center"/>
    </xf>
    <xf numFmtId="0" fontId="94" fillId="31" borderId="0" applyNumberFormat="0" applyBorder="0" applyAlignment="0" applyProtection="0">
      <alignment vertical="center"/>
    </xf>
    <xf numFmtId="0" fontId="95" fillId="32" borderId="0" applyNumberFormat="0" applyBorder="0" applyAlignment="0" applyProtection="0">
      <alignment vertical="center"/>
    </xf>
    <xf numFmtId="0" fontId="95" fillId="33" borderId="0" applyNumberFormat="0" applyBorder="0" applyAlignment="0" applyProtection="0">
      <alignment vertical="center"/>
    </xf>
    <xf numFmtId="0" fontId="94" fillId="15" borderId="0" applyNumberFormat="0" applyBorder="0" applyAlignment="0" applyProtection="0">
      <alignment vertical="center"/>
    </xf>
    <xf numFmtId="0" fontId="94" fillId="34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6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94" fillId="37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4" fillId="39" borderId="0" applyNumberFormat="0" applyBorder="0" applyAlignment="0" applyProtection="0">
      <alignment vertical="center"/>
    </xf>
    <xf numFmtId="0" fontId="94" fillId="40" borderId="0" applyNumberFormat="0" applyBorder="0" applyAlignment="0" applyProtection="0">
      <alignment vertical="center"/>
    </xf>
    <xf numFmtId="0" fontId="95" fillId="13" borderId="0" applyNumberFormat="0" applyBorder="0" applyAlignment="0" applyProtection="0">
      <alignment vertical="center"/>
    </xf>
    <xf numFmtId="0" fontId="95" fillId="41" borderId="0" applyNumberFormat="0" applyBorder="0" applyAlignment="0" applyProtection="0">
      <alignment vertical="center"/>
    </xf>
    <xf numFmtId="0" fontId="94" fillId="42" borderId="0" applyNumberFormat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95" fillId="44" borderId="0" applyNumberFormat="0" applyBorder="0" applyAlignment="0" applyProtection="0">
      <alignment vertical="center"/>
    </xf>
    <xf numFmtId="0" fontId="95" fillId="45" borderId="0" applyNumberFormat="0" applyBorder="0" applyAlignment="0" applyProtection="0">
      <alignment vertical="center"/>
    </xf>
    <xf numFmtId="0" fontId="94" fillId="46" borderId="0" applyNumberFormat="0" applyBorder="0" applyAlignment="0" applyProtection="0">
      <alignment vertical="center"/>
    </xf>
    <xf numFmtId="0" fontId="94" fillId="47" borderId="0" applyNumberFormat="0" applyBorder="0" applyAlignment="0" applyProtection="0">
      <alignment vertical="center"/>
    </xf>
    <xf numFmtId="0" fontId="95" fillId="48" borderId="0" applyNumberFormat="0" applyBorder="0" applyAlignment="0" applyProtection="0">
      <alignment vertical="center"/>
    </xf>
    <xf numFmtId="0" fontId="95" fillId="16" borderId="0" applyNumberFormat="0" applyBorder="0" applyAlignment="0" applyProtection="0">
      <alignment vertical="center"/>
    </xf>
    <xf numFmtId="0" fontId="94" fillId="49" borderId="0" applyNumberFormat="0" applyBorder="0" applyAlignment="0" applyProtection="0">
      <alignment vertical="center"/>
    </xf>
    <xf numFmtId="0" fontId="75" fillId="0" borderId="0"/>
    <xf numFmtId="0" fontId="0" fillId="0" borderId="0"/>
    <xf numFmtId="0" fontId="0" fillId="0" borderId="0"/>
    <xf numFmtId="0" fontId="96" fillId="0" borderId="0"/>
    <xf numFmtId="0" fontId="76" fillId="0" borderId="0"/>
    <xf numFmtId="0" fontId="0" fillId="0" borderId="0"/>
  </cellStyleXfs>
  <cellXfs count="469">
    <xf numFmtId="0" fontId="0" fillId="0" borderId="0" xfId="0"/>
    <xf numFmtId="0" fontId="0" fillId="0" borderId="0" xfId="50" applyFont="1"/>
    <xf numFmtId="0" fontId="1" fillId="0" borderId="1" xfId="5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1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4" fillId="2" borderId="5" xfId="50" applyFont="1" applyFill="1" applyBorder="1" applyAlignment="1">
      <alignment vertical="center"/>
    </xf>
    <xf numFmtId="0" fontId="5" fillId="0" borderId="6" xfId="50" applyFont="1" applyBorder="1" applyAlignment="1">
      <alignment horizontal="left" vertical="center"/>
    </xf>
    <xf numFmtId="0" fontId="4" fillId="2" borderId="6" xfId="50" applyFont="1" applyFill="1" applyBorder="1" applyAlignment="1">
      <alignment horizontal="left" vertical="center"/>
    </xf>
    <xf numFmtId="176" fontId="5" fillId="0" borderId="7" xfId="50" applyNumberFormat="1" applyFont="1" applyBorder="1" applyAlignment="1">
      <alignment horizontal="left" vertical="center"/>
    </xf>
    <xf numFmtId="176" fontId="5" fillId="0" borderId="8" xfId="50" applyNumberFormat="1" applyFont="1" applyBorder="1" applyAlignment="1">
      <alignment horizontal="left" vertical="center"/>
    </xf>
    <xf numFmtId="0" fontId="4" fillId="0" borderId="9" xfId="50" applyFont="1" applyBorder="1" applyAlignment="1">
      <alignment horizontal="center" vertical="center"/>
    </xf>
    <xf numFmtId="0" fontId="4" fillId="0" borderId="10" xfId="50" applyFont="1" applyBorder="1" applyAlignment="1">
      <alignment horizontal="center" vertical="center"/>
    </xf>
    <xf numFmtId="0" fontId="4" fillId="0" borderId="11" xfId="50" applyFont="1" applyBorder="1" applyAlignment="1">
      <alignment horizontal="center" vertical="center"/>
    </xf>
    <xf numFmtId="0" fontId="4" fillId="2" borderId="12" xfId="50" applyFont="1" applyFill="1" applyBorder="1" applyAlignment="1">
      <alignment vertical="center"/>
    </xf>
    <xf numFmtId="0" fontId="5" fillId="0" borderId="13" xfId="50" applyFont="1" applyBorder="1" applyAlignment="1">
      <alignment horizontal="left" vertical="center"/>
    </xf>
    <xf numFmtId="0" fontId="4" fillId="2" borderId="13" xfId="50" applyFont="1" applyFill="1" applyBorder="1" applyAlignment="1">
      <alignment horizontal="left" vertical="center"/>
    </xf>
    <xf numFmtId="176" fontId="5" fillId="0" borderId="14" xfId="50" applyNumberFormat="1" applyFont="1" applyBorder="1" applyAlignment="1">
      <alignment horizontal="left" vertical="center"/>
    </xf>
    <xf numFmtId="176" fontId="5" fillId="0" borderId="15" xfId="50" applyNumberFormat="1" applyFont="1" applyBorder="1" applyAlignment="1">
      <alignment horizontal="left" vertical="center"/>
    </xf>
    <xf numFmtId="0" fontId="4" fillId="0" borderId="16" xfId="50" applyFont="1" applyBorder="1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4" fillId="0" borderId="17" xfId="50" applyFont="1" applyBorder="1" applyAlignment="1">
      <alignment horizontal="center" vertical="center"/>
    </xf>
    <xf numFmtId="0" fontId="4" fillId="0" borderId="18" xfId="50" applyFont="1" applyBorder="1" applyAlignment="1">
      <alignment horizontal="center" vertical="center"/>
    </xf>
    <xf numFmtId="0" fontId="4" fillId="0" borderId="19" xfId="50" applyFont="1" applyBorder="1" applyAlignment="1">
      <alignment horizontal="center" vertical="center"/>
    </xf>
    <xf numFmtId="0" fontId="4" fillId="0" borderId="20" xfId="50" applyFont="1" applyBorder="1" applyAlignment="1">
      <alignment horizontal="center" vertical="center"/>
    </xf>
    <xf numFmtId="0" fontId="6" fillId="0" borderId="21" xfId="50" applyFont="1" applyBorder="1" applyAlignment="1">
      <alignment horizontal="center" vertical="center" wrapText="1"/>
    </xf>
    <xf numFmtId="0" fontId="6" fillId="0" borderId="22" xfId="50" applyFont="1" applyBorder="1" applyAlignment="1">
      <alignment horizontal="center" vertical="center" wrapText="1"/>
    </xf>
    <xf numFmtId="0" fontId="6" fillId="0" borderId="23" xfId="50" applyFont="1" applyBorder="1" applyAlignment="1">
      <alignment horizontal="center" vertical="center" wrapText="1"/>
    </xf>
    <xf numFmtId="0" fontId="4" fillId="2" borderId="24" xfId="50" applyFont="1" applyFill="1" applyBorder="1" applyAlignment="1">
      <alignment vertical="center"/>
    </xf>
    <xf numFmtId="0" fontId="5" fillId="0" borderId="25" xfId="50" applyFont="1" applyBorder="1" applyAlignment="1">
      <alignment horizontal="left" vertical="center"/>
    </xf>
    <xf numFmtId="0" fontId="4" fillId="2" borderId="25" xfId="50" applyFont="1" applyFill="1" applyBorder="1" applyAlignment="1">
      <alignment horizontal="left" vertical="center"/>
    </xf>
    <xf numFmtId="176" fontId="5" fillId="0" borderId="26" xfId="50" applyNumberFormat="1" applyFont="1" applyBorder="1" applyAlignment="1">
      <alignment horizontal="left" vertical="center"/>
    </xf>
    <xf numFmtId="176" fontId="5" fillId="0" borderId="27" xfId="50" applyNumberFormat="1" applyFont="1" applyBorder="1" applyAlignment="1">
      <alignment horizontal="left" vertical="center"/>
    </xf>
    <xf numFmtId="0" fontId="6" fillId="0" borderId="28" xfId="50" applyFont="1" applyBorder="1" applyAlignment="1">
      <alignment horizontal="center" vertical="center" wrapText="1"/>
    </xf>
    <xf numFmtId="0" fontId="6" fillId="0" borderId="29" xfId="50" applyFont="1" applyBorder="1" applyAlignment="1">
      <alignment horizontal="center" vertical="center" wrapText="1"/>
    </xf>
    <xf numFmtId="0" fontId="6" fillId="0" borderId="30" xfId="50" applyFont="1" applyBorder="1" applyAlignment="1">
      <alignment horizontal="center" vertical="center" wrapText="1"/>
    </xf>
    <xf numFmtId="0" fontId="7" fillId="0" borderId="9" xfId="50" applyFont="1" applyBorder="1" applyAlignment="1">
      <alignment horizontal="center"/>
    </xf>
    <xf numFmtId="0" fontId="7" fillId="0" borderId="10" xfId="50" applyFont="1" applyBorder="1" applyAlignment="1">
      <alignment horizontal="center"/>
    </xf>
    <xf numFmtId="0" fontId="7" fillId="0" borderId="11" xfId="50" applyFont="1" applyBorder="1" applyAlignment="1">
      <alignment horizontal="center"/>
    </xf>
    <xf numFmtId="0" fontId="7" fillId="0" borderId="16" xfId="50" applyFont="1" applyBorder="1" applyAlignment="1">
      <alignment horizontal="center"/>
    </xf>
    <xf numFmtId="0" fontId="7" fillId="0" borderId="0" xfId="50" applyFont="1" applyAlignment="1">
      <alignment horizontal="center"/>
    </xf>
    <xf numFmtId="0" fontId="7" fillId="0" borderId="17" xfId="50" applyFont="1" applyBorder="1" applyAlignment="1">
      <alignment horizontal="center"/>
    </xf>
    <xf numFmtId="0" fontId="3" fillId="0" borderId="2" xfId="50" applyFont="1" applyBorder="1" applyAlignment="1">
      <alignment horizontal="center" vertical="center"/>
    </xf>
    <xf numFmtId="0" fontId="8" fillId="0" borderId="9" xfId="50" applyFont="1" applyBorder="1" applyAlignment="1">
      <alignment horizontal="center" vertical="center"/>
    </xf>
    <xf numFmtId="0" fontId="8" fillId="0" borderId="10" xfId="50" applyFont="1" applyBorder="1" applyAlignment="1">
      <alignment horizontal="center" vertical="center"/>
    </xf>
    <xf numFmtId="0" fontId="8" fillId="0" borderId="31" xfId="50" applyFont="1" applyBorder="1" applyAlignment="1">
      <alignment horizontal="center" vertical="center"/>
    </xf>
    <xf numFmtId="0" fontId="8" fillId="0" borderId="16" xfId="50" applyFont="1" applyBorder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8" fillId="0" borderId="32" xfId="50" applyFont="1" applyBorder="1" applyAlignment="1">
      <alignment horizontal="center" vertical="center"/>
    </xf>
    <xf numFmtId="0" fontId="8" fillId="0" borderId="18" xfId="50" applyFont="1" applyBorder="1" applyAlignment="1">
      <alignment horizontal="center" vertical="center"/>
    </xf>
    <xf numFmtId="0" fontId="8" fillId="0" borderId="19" xfId="50" applyFont="1" applyBorder="1" applyAlignment="1">
      <alignment horizontal="center" vertical="center"/>
    </xf>
    <xf numFmtId="0" fontId="8" fillId="0" borderId="33" xfId="50" applyFont="1" applyBorder="1" applyAlignment="1">
      <alignment horizontal="center" vertical="center"/>
    </xf>
    <xf numFmtId="0" fontId="9" fillId="0" borderId="34" xfId="50" applyFont="1" applyBorder="1" applyAlignment="1">
      <alignment horizontal="center" vertical="center"/>
    </xf>
    <xf numFmtId="0" fontId="9" fillId="0" borderId="21" xfId="50" applyFont="1" applyBorder="1" applyAlignment="1">
      <alignment horizontal="center" vertical="center"/>
    </xf>
    <xf numFmtId="0" fontId="9" fillId="0" borderId="35" xfId="50" applyFont="1" applyBorder="1" applyAlignment="1">
      <alignment horizontal="center" vertical="center"/>
    </xf>
    <xf numFmtId="0" fontId="9" fillId="0" borderId="36" xfId="50" applyFont="1" applyBorder="1" applyAlignment="1">
      <alignment horizontal="center" vertical="center"/>
    </xf>
    <xf numFmtId="0" fontId="9" fillId="0" borderId="28" xfId="50" applyFont="1" applyBorder="1" applyAlignment="1">
      <alignment horizontal="center" vertical="center"/>
    </xf>
    <xf numFmtId="0" fontId="9" fillId="0" borderId="37" xfId="5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176" fontId="14" fillId="0" borderId="7" xfId="0" applyNumberFormat="1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3" fillId="2" borderId="12" xfId="0" applyFont="1" applyFill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176" fontId="14" fillId="0" borderId="14" xfId="0" applyNumberFormat="1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vertical="center"/>
    </xf>
    <xf numFmtId="0" fontId="14" fillId="0" borderId="25" xfId="0" applyFont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176" fontId="14" fillId="0" borderId="26" xfId="0" applyNumberFormat="1" applyFont="1" applyBorder="1" applyAlignment="1">
      <alignment horizontal="left" vertical="center"/>
    </xf>
    <xf numFmtId="176" fontId="14" fillId="0" borderId="27" xfId="0" applyNumberFormat="1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/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176" fontId="14" fillId="0" borderId="6" xfId="0" applyNumberFormat="1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176" fontId="14" fillId="0" borderId="47" xfId="0" applyNumberFormat="1" applyFont="1" applyBorder="1" applyAlignment="1">
      <alignment horizontal="left" vertical="center"/>
    </xf>
    <xf numFmtId="176" fontId="14" fillId="0" borderId="48" xfId="0" applyNumberFormat="1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176" fontId="14" fillId="0" borderId="49" xfId="0" applyNumberFormat="1" applyFont="1" applyBorder="1" applyAlignment="1">
      <alignment horizontal="left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3" fillId="2" borderId="36" xfId="0" applyFont="1" applyFill="1" applyBorder="1" applyAlignment="1">
      <alignment horizontal="left" vertical="center"/>
    </xf>
    <xf numFmtId="176" fontId="14" fillId="0" borderId="51" xfId="0" applyNumberFormat="1" applyFont="1" applyBorder="1" applyAlignment="1">
      <alignment horizontal="left" vertical="center"/>
    </xf>
    <xf numFmtId="176" fontId="14" fillId="0" borderId="52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7" fillId="3" borderId="45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/>
    </xf>
    <xf numFmtId="0" fontId="17" fillId="3" borderId="34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vertical="center"/>
    </xf>
    <xf numFmtId="0" fontId="22" fillId="0" borderId="53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177" fontId="24" fillId="0" borderId="34" xfId="0" applyNumberFormat="1" applyFont="1" applyBorder="1" applyAlignment="1">
      <alignment horizontal="center" wrapText="1"/>
    </xf>
    <xf numFmtId="178" fontId="0" fillId="0" borderId="34" xfId="0" applyNumberFormat="1" applyFont="1" applyBorder="1" applyAlignment="1">
      <alignment horizontal="center"/>
    </xf>
    <xf numFmtId="179" fontId="24" fillId="0" borderId="34" xfId="0" applyNumberFormat="1" applyFont="1" applyBorder="1" applyAlignment="1">
      <alignment horizontal="center" wrapText="1"/>
    </xf>
    <xf numFmtId="177" fontId="25" fillId="0" borderId="34" xfId="0" applyNumberFormat="1" applyFont="1" applyBorder="1" applyAlignment="1">
      <alignment horizontal="center" wrapText="1"/>
    </xf>
    <xf numFmtId="0" fontId="21" fillId="0" borderId="34" xfId="0" applyFont="1" applyBorder="1"/>
    <xf numFmtId="0" fontId="12" fillId="0" borderId="2" xfId="0" applyFont="1" applyBorder="1" applyAlignment="1">
      <alignment horizontal="center" vertical="center"/>
    </xf>
    <xf numFmtId="0" fontId="26" fillId="0" borderId="0" xfId="0" applyFont="1" applyBorder="1"/>
    <xf numFmtId="0" fontId="18" fillId="0" borderId="32" xfId="0" applyFont="1" applyBorder="1" applyAlignment="1">
      <alignment horizontal="center" vertical="center"/>
    </xf>
    <xf numFmtId="0" fontId="23" fillId="5" borderId="0" xfId="0" applyFont="1" applyFill="1" applyBorder="1"/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7" fillId="4" borderId="45" xfId="0" applyFont="1" applyFill="1" applyBorder="1" applyAlignment="1">
      <alignment horizontal="center" vertical="center" wrapText="1"/>
    </xf>
    <xf numFmtId="0" fontId="28" fillId="4" borderId="4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178" fontId="23" fillId="0" borderId="0" xfId="0" applyNumberFormat="1" applyFont="1" applyBorder="1" applyAlignment="1">
      <alignment horizontal="center" vertical="center" wrapText="1"/>
    </xf>
    <xf numFmtId="179" fontId="0" fillId="0" borderId="34" xfId="0" applyNumberFormat="1" applyFont="1" applyBorder="1" applyAlignment="1">
      <alignment horizontal="center"/>
    </xf>
    <xf numFmtId="178" fontId="0" fillId="0" borderId="34" xfId="0" applyNumberFormat="1" applyFont="1" applyBorder="1"/>
    <xf numFmtId="178" fontId="14" fillId="0" borderId="0" xfId="0" applyNumberFormat="1" applyFont="1" applyBorder="1" applyAlignment="1">
      <alignment horizontal="center" vertical="center" wrapText="1"/>
    </xf>
    <xf numFmtId="178" fontId="25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/>
    <xf numFmtId="0" fontId="0" fillId="0" borderId="0" xfId="0" applyFont="1" applyBorder="1"/>
    <xf numFmtId="0" fontId="23" fillId="6" borderId="0" xfId="0" applyFont="1" applyFill="1" applyBorder="1"/>
    <xf numFmtId="0" fontId="23" fillId="0" borderId="0" xfId="0" applyFont="1" applyBorder="1" applyAlignment="1">
      <alignment horizontal="center" vertical="center"/>
    </xf>
    <xf numFmtId="178" fontId="31" fillId="0" borderId="0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176" fontId="14" fillId="0" borderId="45" xfId="0" applyNumberFormat="1" applyFont="1" applyBorder="1" applyAlignment="1">
      <alignment horizontal="left" vertical="center"/>
    </xf>
    <xf numFmtId="14" fontId="14" fillId="0" borderId="34" xfId="0" applyNumberFormat="1" applyFont="1" applyBorder="1" applyAlignment="1">
      <alignment horizontal="left" vertical="center"/>
    </xf>
    <xf numFmtId="176" fontId="14" fillId="0" borderId="34" xfId="0" applyNumberFormat="1" applyFont="1" applyBorder="1" applyAlignment="1">
      <alignment horizontal="left" vertical="center"/>
    </xf>
    <xf numFmtId="176" fontId="14" fillId="0" borderId="36" xfId="0" applyNumberFormat="1" applyFont="1" applyBorder="1" applyAlignment="1">
      <alignment horizontal="left" vertical="center"/>
    </xf>
    <xf numFmtId="0" fontId="29" fillId="7" borderId="45" xfId="0" applyFont="1" applyFill="1" applyBorder="1" applyAlignment="1">
      <alignment horizontal="center" vertical="center" wrapText="1"/>
    </xf>
    <xf numFmtId="0" fontId="20" fillId="7" borderId="55" xfId="0" applyFont="1" applyFill="1" applyBorder="1" applyAlignment="1">
      <alignment horizontal="center" vertical="center" wrapText="1"/>
    </xf>
    <xf numFmtId="0" fontId="20" fillId="8" borderId="56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0" fillId="7" borderId="57" xfId="0" applyFont="1" applyFill="1" applyBorder="1" applyAlignment="1">
      <alignment horizontal="center" vertical="center" wrapText="1"/>
    </xf>
    <xf numFmtId="0" fontId="32" fillId="0" borderId="57" xfId="0" applyFont="1" applyBorder="1" applyAlignment="1">
      <alignment horizontal="center"/>
    </xf>
    <xf numFmtId="0" fontId="23" fillId="9" borderId="21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left" vertical="center"/>
    </xf>
    <xf numFmtId="0" fontId="23" fillId="9" borderId="23" xfId="0" applyFont="1" applyFill="1" applyBorder="1" applyAlignment="1">
      <alignment horizontal="left" vertical="center"/>
    </xf>
    <xf numFmtId="178" fontId="33" fillId="0" borderId="34" xfId="0" applyNumberFormat="1" applyFont="1" applyBorder="1" applyAlignment="1" applyProtection="1">
      <alignment horizontal="center" vertical="center" wrapText="1"/>
      <protection locked="0"/>
    </xf>
    <xf numFmtId="178" fontId="7" fillId="10" borderId="58" xfId="0" applyNumberFormat="1" applyFont="1" applyFill="1" applyBorder="1" applyAlignment="1">
      <alignment horizontal="center" vertical="center" wrapText="1"/>
    </xf>
    <xf numFmtId="178" fontId="34" fillId="0" borderId="48" xfId="0" applyNumberFormat="1" applyFont="1" applyBorder="1" applyAlignment="1">
      <alignment horizontal="center" vertical="center" wrapText="1"/>
    </xf>
    <xf numFmtId="0" fontId="9" fillId="0" borderId="34" xfId="0" applyFont="1" applyBorder="1" applyAlignment="1" applyProtection="1">
      <alignment horizontal="left" vertical="center"/>
      <protection locked="0"/>
    </xf>
    <xf numFmtId="178" fontId="35" fillId="0" borderId="34" xfId="0" applyNumberFormat="1" applyFont="1" applyBorder="1" applyAlignment="1" applyProtection="1">
      <alignment horizontal="center" vertical="center" wrapText="1"/>
      <protection locked="0"/>
    </xf>
    <xf numFmtId="178" fontId="0" fillId="11" borderId="34" xfId="0" applyNumberFormat="1" applyFill="1" applyBorder="1" applyAlignment="1">
      <alignment horizontal="center" vertical="center" wrapText="1"/>
    </xf>
    <xf numFmtId="178" fontId="0" fillId="11" borderId="34" xfId="0" applyNumberFormat="1" applyFont="1" applyFill="1" applyBorder="1" applyAlignment="1">
      <alignment horizontal="center" vertical="center" wrapText="1"/>
    </xf>
    <xf numFmtId="0" fontId="9" fillId="0" borderId="59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178" fontId="36" fillId="0" borderId="34" xfId="0" applyNumberFormat="1" applyFont="1" applyBorder="1" applyAlignment="1" applyProtection="1">
      <alignment horizontal="center" vertical="center" wrapText="1"/>
      <protection locked="0"/>
    </xf>
    <xf numFmtId="0" fontId="34" fillId="0" borderId="34" xfId="0" applyFont="1" applyBorder="1" applyAlignment="1">
      <alignment horizontal="left" vertical="center"/>
    </xf>
    <xf numFmtId="0" fontId="37" fillId="0" borderId="34" xfId="0" applyFont="1" applyBorder="1" applyAlignment="1">
      <alignment horizontal="left" vertical="center"/>
    </xf>
    <xf numFmtId="49" fontId="38" fillId="0" borderId="34" xfId="0" applyNumberFormat="1" applyFont="1" applyBorder="1" applyAlignment="1">
      <alignment horizontal="center" vertical="center"/>
    </xf>
    <xf numFmtId="0" fontId="39" fillId="0" borderId="53" xfId="0" applyFont="1" applyBorder="1"/>
    <xf numFmtId="0" fontId="9" fillId="0" borderId="47" xfId="0" applyFont="1" applyBorder="1"/>
    <xf numFmtId="0" fontId="9" fillId="0" borderId="48" xfId="0" applyFont="1" applyBorder="1"/>
    <xf numFmtId="177" fontId="38" fillId="0" borderId="57" xfId="0" applyNumberFormat="1" applyFont="1" applyBorder="1" applyAlignment="1">
      <alignment horizontal="center" vertical="center" wrapText="1"/>
    </xf>
    <xf numFmtId="178" fontId="34" fillId="10" borderId="60" xfId="0" applyNumberFormat="1" applyFont="1" applyFill="1" applyBorder="1" applyAlignment="1">
      <alignment horizontal="center" vertical="center" wrapText="1"/>
    </xf>
    <xf numFmtId="178" fontId="34" fillId="0" borderId="57" xfId="0" applyNumberFormat="1" applyFont="1" applyBorder="1" applyAlignment="1">
      <alignment horizontal="center" vertical="center" wrapText="1"/>
    </xf>
    <xf numFmtId="0" fontId="0" fillId="7" borderId="53" xfId="0" applyFont="1" applyFill="1" applyBorder="1"/>
    <xf numFmtId="0" fontId="21" fillId="0" borderId="47" xfId="0" applyFont="1" applyBorder="1"/>
    <xf numFmtId="0" fontId="24" fillId="0" borderId="53" xfId="0" applyFont="1" applyBorder="1"/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40" fillId="0" borderId="4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29" fillId="7" borderId="53" xfId="0" applyFont="1" applyFill="1" applyBorder="1" applyAlignment="1">
      <alignment horizontal="center" vertical="center"/>
    </xf>
    <xf numFmtId="0" fontId="30" fillId="7" borderId="57" xfId="0" applyFont="1" applyFill="1" applyBorder="1" applyAlignment="1">
      <alignment horizontal="center" vertical="center"/>
    </xf>
    <xf numFmtId="178" fontId="5" fillId="6" borderId="57" xfId="0" applyNumberFormat="1" applyFont="1" applyFill="1" applyBorder="1" applyAlignment="1">
      <alignment horizontal="center" vertical="center" wrapText="1"/>
    </xf>
    <xf numFmtId="178" fontId="34" fillId="6" borderId="57" xfId="0" applyNumberFormat="1" applyFont="1" applyFill="1" applyBorder="1" applyAlignment="1">
      <alignment horizontal="center" vertical="center" wrapText="1"/>
    </xf>
    <xf numFmtId="178" fontId="7" fillId="0" borderId="57" xfId="0" applyNumberFormat="1" applyFont="1" applyBorder="1" applyAlignment="1">
      <alignment horizontal="center" vertical="center" wrapText="1"/>
    </xf>
    <xf numFmtId="178" fontId="34" fillId="10" borderId="57" xfId="0" applyNumberFormat="1" applyFont="1" applyFill="1" applyBorder="1" applyAlignment="1">
      <alignment horizontal="center" vertical="center" wrapText="1"/>
    </xf>
    <xf numFmtId="178" fontId="4" fillId="0" borderId="57" xfId="0" applyNumberFormat="1" applyFont="1" applyBorder="1" applyAlignment="1">
      <alignment horizontal="center" vertical="center" wrapText="1"/>
    </xf>
    <xf numFmtId="178" fontId="4" fillId="6" borderId="57" xfId="0" applyNumberFormat="1" applyFont="1" applyFill="1" applyBorder="1" applyAlignment="1">
      <alignment horizontal="center" vertical="center" wrapText="1"/>
    </xf>
    <xf numFmtId="178" fontId="5" fillId="10" borderId="57" xfId="0" applyNumberFormat="1" applyFont="1" applyFill="1" applyBorder="1" applyAlignment="1">
      <alignment horizontal="center" vertical="center" wrapText="1"/>
    </xf>
    <xf numFmtId="178" fontId="7" fillId="0" borderId="57" xfId="0" applyNumberFormat="1" applyFont="1" applyBorder="1" applyAlignment="1">
      <alignment horizontal="center" vertical="center"/>
    </xf>
    <xf numFmtId="178" fontId="5" fillId="5" borderId="57" xfId="0" applyNumberFormat="1" applyFont="1" applyFill="1" applyBorder="1" applyAlignment="1">
      <alignment horizontal="center" vertical="center" wrapText="1"/>
    </xf>
    <xf numFmtId="178" fontId="4" fillId="5" borderId="57" xfId="0" applyNumberFormat="1" applyFont="1" applyFill="1" applyBorder="1" applyAlignment="1">
      <alignment horizontal="center" vertical="center" wrapText="1"/>
    </xf>
    <xf numFmtId="0" fontId="29" fillId="7" borderId="57" xfId="0" applyFont="1" applyFill="1" applyBorder="1" applyAlignment="1">
      <alignment horizontal="center" vertical="center"/>
    </xf>
    <xf numFmtId="0" fontId="20" fillId="7" borderId="62" xfId="0" applyFont="1" applyFill="1" applyBorder="1" applyAlignment="1">
      <alignment horizontal="center" vertical="center" wrapText="1"/>
    </xf>
    <xf numFmtId="0" fontId="20" fillId="7" borderId="48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178" fontId="34" fillId="10" borderId="13" xfId="0" applyNumberFormat="1" applyFont="1" applyFill="1" applyBorder="1" applyAlignment="1">
      <alignment horizontal="center" vertical="center" wrapText="1"/>
    </xf>
    <xf numFmtId="0" fontId="21" fillId="0" borderId="48" xfId="0" applyFont="1" applyBorder="1"/>
    <xf numFmtId="0" fontId="11" fillId="0" borderId="63" xfId="0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left" vertical="center"/>
    </xf>
    <xf numFmtId="0" fontId="41" fillId="12" borderId="45" xfId="0" applyFont="1" applyFill="1" applyBorder="1" applyAlignment="1">
      <alignment horizontal="center" wrapText="1"/>
    </xf>
    <xf numFmtId="0" fontId="0" fillId="0" borderId="45" xfId="0" applyBorder="1" applyAlignment="1">
      <alignment horizontal="center" vertical="center"/>
    </xf>
    <xf numFmtId="0" fontId="42" fillId="13" borderId="21" xfId="0" applyFont="1" applyFill="1" applyBorder="1" applyAlignment="1">
      <alignment horizontal="center" vertical="center"/>
    </xf>
    <xf numFmtId="0" fontId="42" fillId="13" borderId="22" xfId="0" applyFont="1" applyFill="1" applyBorder="1" applyAlignment="1">
      <alignment horizontal="center" vertical="center"/>
    </xf>
    <xf numFmtId="0" fontId="42" fillId="13" borderId="23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14" borderId="3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2" fillId="15" borderId="21" xfId="0" applyFont="1" applyFill="1" applyBorder="1" applyAlignment="1">
      <alignment horizontal="center" vertical="center"/>
    </xf>
    <xf numFmtId="0" fontId="42" fillId="15" borderId="22" xfId="0" applyFont="1" applyFill="1" applyBorder="1" applyAlignment="1">
      <alignment horizontal="center" vertical="center"/>
    </xf>
    <xf numFmtId="0" fontId="42" fillId="15" borderId="23" xfId="0" applyFont="1" applyFill="1" applyBorder="1" applyAlignment="1">
      <alignment horizontal="center" vertical="center"/>
    </xf>
    <xf numFmtId="0" fontId="41" fillId="12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2" fillId="16" borderId="21" xfId="0" applyFont="1" applyFill="1" applyBorder="1" applyAlignment="1">
      <alignment horizontal="center" vertical="center"/>
    </xf>
    <xf numFmtId="0" fontId="42" fillId="16" borderId="22" xfId="0" applyFont="1" applyFill="1" applyBorder="1" applyAlignment="1">
      <alignment horizontal="center" vertical="center"/>
    </xf>
    <xf numFmtId="0" fontId="42" fillId="16" borderId="23" xfId="0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17" borderId="21" xfId="0" applyFont="1" applyFill="1" applyBorder="1" applyAlignment="1">
      <alignment horizontal="center" vertical="center"/>
    </xf>
    <xf numFmtId="0" fontId="42" fillId="17" borderId="22" xfId="0" applyFont="1" applyFill="1" applyBorder="1" applyAlignment="1">
      <alignment horizontal="center" vertical="center"/>
    </xf>
    <xf numFmtId="0" fontId="42" fillId="17" borderId="23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/>
    <xf numFmtId="177" fontId="24" fillId="0" borderId="0" xfId="0" applyNumberFormat="1" applyFont="1" applyBorder="1" applyAlignment="1">
      <alignment wrapText="1"/>
    </xf>
    <xf numFmtId="178" fontId="0" fillId="0" borderId="0" xfId="0" applyNumberFormat="1" applyFont="1" applyBorder="1"/>
    <xf numFmtId="0" fontId="0" fillId="0" borderId="0" xfId="0" applyFont="1" applyFill="1" applyAlignment="1"/>
    <xf numFmtId="0" fontId="12" fillId="0" borderId="0" xfId="0" applyFont="1" applyFill="1" applyAlignment="1"/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left" vertical="center"/>
    </xf>
    <xf numFmtId="176" fontId="14" fillId="0" borderId="8" xfId="0" applyNumberFormat="1" applyFont="1" applyFill="1" applyBorder="1" applyAlignment="1">
      <alignment horizontal="left" vertical="center"/>
    </xf>
    <xf numFmtId="176" fontId="14" fillId="0" borderId="6" xfId="0" applyNumberFormat="1" applyFont="1" applyFill="1" applyBorder="1" applyAlignment="1">
      <alignment horizontal="left" vertical="center"/>
    </xf>
    <xf numFmtId="0" fontId="15" fillId="0" borderId="45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left" vertical="center"/>
    </xf>
    <xf numFmtId="176" fontId="14" fillId="0" borderId="47" xfId="0" applyNumberFormat="1" applyFont="1" applyFill="1" applyBorder="1" applyAlignment="1">
      <alignment horizontal="left" vertical="center"/>
    </xf>
    <xf numFmtId="176" fontId="14" fillId="0" borderId="48" xfId="0" applyNumberFormat="1" applyFont="1" applyFill="1" applyBorder="1" applyAlignment="1">
      <alignment horizontal="left" vertical="center"/>
    </xf>
    <xf numFmtId="0" fontId="15" fillId="0" borderId="34" xfId="0" applyFont="1" applyFill="1" applyBorder="1" applyAlignment="1">
      <alignment horizontal="center" vertical="center"/>
    </xf>
    <xf numFmtId="176" fontId="14" fillId="0" borderId="49" xfId="0" applyNumberFormat="1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left" vertical="center"/>
    </xf>
    <xf numFmtId="176" fontId="14" fillId="0" borderId="51" xfId="0" applyNumberFormat="1" applyFont="1" applyFill="1" applyBorder="1" applyAlignment="1">
      <alignment horizontal="left" vertical="center"/>
    </xf>
    <xf numFmtId="176" fontId="14" fillId="0" borderId="52" xfId="0" applyNumberFormat="1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15" xfId="0" applyFont="1" applyFill="1" applyBorder="1" applyAlignment="1">
      <alignment vertical="center"/>
    </xf>
    <xf numFmtId="0" fontId="22" fillId="0" borderId="53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left"/>
    </xf>
    <xf numFmtId="0" fontId="23" fillId="0" borderId="22" xfId="0" applyFont="1" applyFill="1" applyBorder="1" applyAlignment="1">
      <alignment horizontal="left"/>
    </xf>
    <xf numFmtId="0" fontId="23" fillId="0" borderId="23" xfId="0" applyFont="1" applyFill="1" applyBorder="1" applyAlignment="1">
      <alignment horizontal="left"/>
    </xf>
    <xf numFmtId="0" fontId="43" fillId="0" borderId="65" xfId="50" applyFont="1" applyFill="1" applyBorder="1" applyAlignment="1">
      <alignment vertical="center"/>
    </xf>
    <xf numFmtId="179" fontId="44" fillId="0" borderId="60" xfId="52" applyNumberFormat="1" applyFont="1" applyFill="1" applyBorder="1" applyAlignment="1">
      <alignment horizontal="center" vertical="center"/>
    </xf>
    <xf numFmtId="178" fontId="0" fillId="0" borderId="34" xfId="0" applyNumberFormat="1" applyFont="1" applyFill="1" applyBorder="1" applyAlignment="1">
      <alignment horizontal="center"/>
    </xf>
    <xf numFmtId="0" fontId="43" fillId="0" borderId="66" xfId="50" applyFont="1" applyFill="1" applyBorder="1" applyAlignment="1">
      <alignment vertical="center"/>
    </xf>
    <xf numFmtId="178" fontId="44" fillId="0" borderId="60" xfId="52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left" wrapText="1"/>
    </xf>
    <xf numFmtId="0" fontId="23" fillId="0" borderId="22" xfId="0" applyFont="1" applyFill="1" applyBorder="1" applyAlignment="1">
      <alignment horizontal="left" wrapText="1"/>
    </xf>
    <xf numFmtId="0" fontId="23" fillId="0" borderId="23" xfId="0" applyFont="1" applyFill="1" applyBorder="1" applyAlignment="1">
      <alignment horizontal="left" wrapText="1"/>
    </xf>
    <xf numFmtId="0" fontId="45" fillId="0" borderId="67" xfId="0" applyFont="1" applyFill="1" applyBorder="1" applyAlignment="1">
      <alignment horizontal="left" vertical="top" wrapText="1"/>
    </xf>
    <xf numFmtId="0" fontId="45" fillId="0" borderId="68" xfId="0" applyFont="1" applyFill="1" applyBorder="1" applyAlignment="1">
      <alignment horizontal="left" vertical="top" wrapText="1"/>
    </xf>
    <xf numFmtId="179" fontId="44" fillId="5" borderId="60" xfId="52" applyNumberFormat="1" applyFont="1" applyFill="1" applyBorder="1" applyAlignment="1">
      <alignment horizontal="center" vertical="center"/>
    </xf>
    <xf numFmtId="0" fontId="43" fillId="0" borderId="69" xfId="50" applyFont="1" applyFill="1" applyBorder="1" applyAlignment="1">
      <alignment vertical="center"/>
    </xf>
    <xf numFmtId="179" fontId="44" fillId="5" borderId="56" xfId="52" applyNumberFormat="1" applyFont="1" applyFill="1" applyBorder="1" applyAlignment="1">
      <alignment horizontal="center" vertical="center"/>
    </xf>
    <xf numFmtId="179" fontId="44" fillId="0" borderId="34" xfId="5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46" fillId="0" borderId="34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48" fillId="0" borderId="34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wrapText="1"/>
    </xf>
    <xf numFmtId="0" fontId="46" fillId="0" borderId="30" xfId="0" applyFont="1" applyFill="1" applyBorder="1" applyAlignment="1">
      <alignment horizontal="center" vertical="center" wrapText="1"/>
    </xf>
    <xf numFmtId="0" fontId="48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49" fillId="4" borderId="45" xfId="0" applyFont="1" applyFill="1" applyBorder="1" applyAlignment="1">
      <alignment horizontal="center" vertical="center" wrapText="1"/>
    </xf>
    <xf numFmtId="0" fontId="50" fillId="4" borderId="45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51" fillId="3" borderId="34" xfId="0" applyFont="1" applyFill="1" applyBorder="1" applyAlignment="1">
      <alignment vertical="center"/>
    </xf>
    <xf numFmtId="0" fontId="52" fillId="3" borderId="34" xfId="0" applyFont="1" applyFill="1" applyBorder="1" applyAlignment="1">
      <alignment vertical="center"/>
    </xf>
    <xf numFmtId="0" fontId="53" fillId="3" borderId="34" xfId="0" applyFont="1" applyFill="1" applyBorder="1" applyAlignment="1">
      <alignment vertical="center"/>
    </xf>
    <xf numFmtId="180" fontId="54" fillId="5" borderId="57" xfId="0" applyNumberFormat="1" applyFont="1" applyFill="1" applyBorder="1" applyAlignment="1">
      <alignment horizontal="center" wrapText="1"/>
    </xf>
    <xf numFmtId="180" fontId="54" fillId="18" borderId="57" xfId="0" applyNumberFormat="1" applyFont="1" applyFill="1" applyBorder="1" applyAlignment="1">
      <alignment horizontal="center" wrapText="1"/>
    </xf>
    <xf numFmtId="179" fontId="0" fillId="0" borderId="34" xfId="0" applyNumberFormat="1" applyFont="1" applyFill="1" applyBorder="1" applyAlignment="1">
      <alignment horizontal="center"/>
    </xf>
    <xf numFmtId="178" fontId="0" fillId="0" borderId="34" xfId="0" applyNumberFormat="1" applyFont="1" applyFill="1" applyBorder="1" applyAlignment="1"/>
    <xf numFmtId="178" fontId="54" fillId="5" borderId="57" xfId="0" applyNumberFormat="1" applyFont="1" applyFill="1" applyBorder="1" applyAlignment="1">
      <alignment horizontal="center" wrapText="1"/>
    </xf>
    <xf numFmtId="178" fontId="55" fillId="11" borderId="34" xfId="54" applyNumberFormat="1" applyFont="1" applyFill="1" applyBorder="1" applyAlignment="1">
      <alignment horizontal="center" vertical="center" wrapText="1"/>
    </xf>
    <xf numFmtId="178" fontId="54" fillId="0" borderId="57" xfId="0" applyNumberFormat="1" applyFont="1" applyFill="1" applyBorder="1" applyAlignment="1">
      <alignment horizontal="center" wrapText="1"/>
    </xf>
    <xf numFmtId="181" fontId="55" fillId="5" borderId="48" xfId="0" applyNumberFormat="1" applyFont="1" applyFill="1" applyBorder="1" applyAlignment="1">
      <alignment horizontal="center" wrapText="1"/>
    </xf>
    <xf numFmtId="181" fontId="55" fillId="0" borderId="48" xfId="0" applyNumberFormat="1" applyFont="1" applyFill="1" applyBorder="1" applyAlignment="1">
      <alignment horizontal="center" wrapText="1"/>
    </xf>
    <xf numFmtId="181" fontId="55" fillId="0" borderId="57" xfId="0" applyNumberFormat="1" applyFont="1" applyFill="1" applyBorder="1" applyAlignment="1">
      <alignment horizontal="center" wrapText="1"/>
    </xf>
    <xf numFmtId="182" fontId="55" fillId="0" borderId="48" xfId="0" applyNumberFormat="1" applyFont="1" applyFill="1" applyBorder="1" applyAlignment="1">
      <alignment horizontal="center" wrapText="1"/>
    </xf>
    <xf numFmtId="181" fontId="54" fillId="5" borderId="57" xfId="0" applyNumberFormat="1" applyFont="1" applyFill="1" applyBorder="1" applyAlignment="1">
      <alignment horizontal="center" wrapText="1"/>
    </xf>
    <xf numFmtId="181" fontId="54" fillId="0" borderId="57" xfId="0" applyNumberFormat="1" applyFont="1" applyFill="1" applyBorder="1" applyAlignment="1">
      <alignment horizontal="center" wrapText="1"/>
    </xf>
    <xf numFmtId="178" fontId="55" fillId="5" borderId="48" xfId="0" applyNumberFormat="1" applyFont="1" applyFill="1" applyBorder="1" applyAlignment="1">
      <alignment horizontal="center" wrapText="1"/>
    </xf>
    <xf numFmtId="178" fontId="55" fillId="0" borderId="48" xfId="0" applyNumberFormat="1" applyFont="1" applyFill="1" applyBorder="1" applyAlignment="1">
      <alignment horizontal="center" wrapText="1"/>
    </xf>
    <xf numFmtId="0" fontId="0" fillId="0" borderId="0" xfId="51"/>
    <xf numFmtId="0" fontId="56" fillId="0" borderId="53" xfId="51" applyFont="1" applyBorder="1" applyAlignment="1">
      <alignment horizontal="center" vertical="center"/>
    </xf>
    <xf numFmtId="0" fontId="57" fillId="0" borderId="47" xfId="51" applyFont="1" applyBorder="1"/>
    <xf numFmtId="0" fontId="57" fillId="0" borderId="48" xfId="51" applyFont="1" applyBorder="1"/>
    <xf numFmtId="0" fontId="58" fillId="0" borderId="57" xfId="51" applyFont="1" applyBorder="1" applyAlignment="1">
      <alignment horizontal="center" vertical="center"/>
    </xf>
    <xf numFmtId="0" fontId="58" fillId="19" borderId="53" xfId="51" applyFont="1" applyFill="1" applyBorder="1" applyAlignment="1">
      <alignment horizontal="center" vertical="center"/>
    </xf>
    <xf numFmtId="0" fontId="59" fillId="2" borderId="70" xfId="52" applyFont="1" applyFill="1" applyBorder="1" applyAlignment="1">
      <alignment horizontal="right" vertical="center"/>
    </xf>
    <xf numFmtId="0" fontId="57" fillId="0" borderId="15" xfId="52" applyFont="1" applyBorder="1"/>
    <xf numFmtId="0" fontId="60" fillId="0" borderId="14" xfId="52" applyFont="1" applyBorder="1" applyAlignment="1">
      <alignment horizontal="left" vertical="center"/>
    </xf>
    <xf numFmtId="0" fontId="59" fillId="2" borderId="14" xfId="52" applyFont="1" applyFill="1" applyBorder="1" applyAlignment="1">
      <alignment horizontal="right" vertical="center"/>
    </xf>
    <xf numFmtId="0" fontId="61" fillId="20" borderId="14" xfId="52" applyFont="1" applyFill="1" applyBorder="1" applyAlignment="1">
      <alignment horizontal="left" vertical="center"/>
    </xf>
    <xf numFmtId="0" fontId="57" fillId="0" borderId="13" xfId="52" applyFont="1" applyBorder="1"/>
    <xf numFmtId="176" fontId="62" fillId="21" borderId="71" xfId="51" applyNumberFormat="1" applyFont="1" applyFill="1" applyBorder="1" applyAlignment="1">
      <alignment horizontal="center" vertical="center"/>
    </xf>
    <xf numFmtId="176" fontId="62" fillId="21" borderId="72" xfId="51" applyNumberFormat="1" applyFont="1" applyFill="1" applyBorder="1" applyAlignment="1">
      <alignment horizontal="center" vertical="center"/>
    </xf>
    <xf numFmtId="0" fontId="59" fillId="2" borderId="73" xfId="52" applyFont="1" applyFill="1" applyBorder="1" applyAlignment="1">
      <alignment horizontal="right" vertical="center"/>
    </xf>
    <xf numFmtId="0" fontId="57" fillId="0" borderId="47" xfId="52" applyFont="1" applyBorder="1"/>
    <xf numFmtId="14" fontId="60" fillId="0" borderId="14" xfId="52" applyNumberFormat="1" applyFont="1" applyBorder="1" applyAlignment="1">
      <alignment horizontal="left" vertical="center"/>
    </xf>
    <xf numFmtId="0" fontId="59" fillId="2" borderId="53" xfId="52" applyFont="1" applyFill="1" applyBorder="1" applyAlignment="1">
      <alignment horizontal="right" vertical="center"/>
    </xf>
    <xf numFmtId="0" fontId="61" fillId="20" borderId="53" xfId="52" applyFont="1" applyFill="1" applyBorder="1" applyAlignment="1">
      <alignment horizontal="left" vertical="center"/>
    </xf>
    <xf numFmtId="0" fontId="57" fillId="0" borderId="48" xfId="52" applyFont="1" applyBorder="1"/>
    <xf numFmtId="176" fontId="62" fillId="21" borderId="74" xfId="51" applyNumberFormat="1" applyFont="1" applyFill="1" applyBorder="1" applyAlignment="1">
      <alignment horizontal="center" vertical="center"/>
    </xf>
    <xf numFmtId="176" fontId="62" fillId="21" borderId="0" xfId="51" applyNumberFormat="1" applyFont="1" applyFill="1" applyAlignment="1">
      <alignment horizontal="center" vertical="center"/>
    </xf>
    <xf numFmtId="49" fontId="60" fillId="0" borderId="14" xfId="52" applyNumberFormat="1" applyFont="1" applyBorder="1" applyAlignment="1">
      <alignment horizontal="left" vertical="center"/>
    </xf>
    <xf numFmtId="0" fontId="60" fillId="0" borderId="53" xfId="52" applyFont="1" applyBorder="1" applyAlignment="1">
      <alignment horizontal="left" vertical="center"/>
    </xf>
    <xf numFmtId="176" fontId="62" fillId="21" borderId="14" xfId="51" applyNumberFormat="1" applyFont="1" applyFill="1" applyBorder="1" applyAlignment="1">
      <alignment horizontal="center" vertical="center"/>
    </xf>
    <xf numFmtId="176" fontId="62" fillId="21" borderId="15" xfId="51" applyNumberFormat="1" applyFont="1" applyFill="1" applyBorder="1" applyAlignment="1">
      <alignment horizontal="center" vertical="center"/>
    </xf>
    <xf numFmtId="0" fontId="58" fillId="0" borderId="0" xfId="51" applyFont="1" applyAlignment="1">
      <alignment vertical="center"/>
    </xf>
    <xf numFmtId="0" fontId="63" fillId="22" borderId="74" xfId="51" applyFont="1" applyFill="1" applyBorder="1" applyAlignment="1">
      <alignment horizontal="center" vertical="center" wrapText="1"/>
    </xf>
    <xf numFmtId="0" fontId="57" fillId="0" borderId="0" xfId="51" applyFont="1"/>
    <xf numFmtId="0" fontId="57" fillId="0" borderId="55" xfId="51" applyFont="1" applyBorder="1"/>
    <xf numFmtId="0" fontId="64" fillId="22" borderId="56" xfId="51" applyFont="1" applyFill="1" applyBorder="1" applyAlignment="1">
      <alignment horizontal="center" vertical="center" wrapText="1"/>
    </xf>
    <xf numFmtId="0" fontId="58" fillId="0" borderId="15" xfId="51" applyFont="1" applyBorder="1" applyAlignment="1">
      <alignment vertical="center"/>
    </xf>
    <xf numFmtId="0" fontId="57" fillId="0" borderId="14" xfId="51" applyFont="1" applyBorder="1"/>
    <xf numFmtId="0" fontId="57" fillId="0" borderId="15" xfId="51" applyFont="1" applyBorder="1"/>
    <xf numFmtId="0" fontId="57" fillId="0" borderId="13" xfId="51" applyFont="1" applyBorder="1"/>
    <xf numFmtId="0" fontId="57" fillId="0" borderId="60" xfId="51" applyFont="1" applyBorder="1"/>
    <xf numFmtId="0" fontId="65" fillId="0" borderId="57" xfId="51" applyFont="1" applyBorder="1" applyAlignment="1">
      <alignment horizontal="center"/>
    </xf>
    <xf numFmtId="0" fontId="60" fillId="5" borderId="14" xfId="50" applyFont="1" applyFill="1" applyBorder="1"/>
    <xf numFmtId="0" fontId="57" fillId="0" borderId="15" xfId="50" applyFont="1" applyBorder="1"/>
    <xf numFmtId="0" fontId="57" fillId="0" borderId="13" xfId="50" applyFont="1" applyBorder="1"/>
    <xf numFmtId="181" fontId="44" fillId="0" borderId="60" xfId="50" applyNumberFormat="1" applyFont="1" applyBorder="1" applyAlignment="1">
      <alignment horizontal="center"/>
    </xf>
    <xf numFmtId="181" fontId="61" fillId="5" borderId="57" xfId="50" applyNumberFormat="1" applyFont="1" applyFill="1" applyBorder="1" applyAlignment="1">
      <alignment horizontal="center" wrapText="1"/>
    </xf>
    <xf numFmtId="178" fontId="60" fillId="5" borderId="48" xfId="50" applyNumberFormat="1" applyFont="1" applyFill="1" applyBorder="1" applyAlignment="1">
      <alignment horizontal="center" wrapText="1"/>
    </xf>
    <xf numFmtId="0" fontId="66" fillId="0" borderId="0" xfId="51" applyFont="1"/>
    <xf numFmtId="176" fontId="62" fillId="21" borderId="62" xfId="51" applyNumberFormat="1" applyFont="1" applyFill="1" applyBorder="1" applyAlignment="1">
      <alignment horizontal="center" vertical="center"/>
    </xf>
    <xf numFmtId="0" fontId="60" fillId="5" borderId="0" xfId="51" applyFont="1" applyFill="1"/>
    <xf numFmtId="176" fontId="62" fillId="21" borderId="55" xfId="51" applyNumberFormat="1" applyFont="1" applyFill="1" applyBorder="1" applyAlignment="1">
      <alignment horizontal="center" vertical="center"/>
    </xf>
    <xf numFmtId="176" fontId="62" fillId="21" borderId="13" xfId="51" applyNumberFormat="1" applyFont="1" applyFill="1" applyBorder="1" applyAlignment="1">
      <alignment horizontal="center" vertical="center"/>
    </xf>
    <xf numFmtId="0" fontId="67" fillId="22" borderId="56" xfId="51" applyFont="1" applyFill="1" applyBorder="1" applyAlignment="1">
      <alignment horizontal="center" vertical="center" wrapText="1"/>
    </xf>
    <xf numFmtId="0" fontId="68" fillId="22" borderId="56" xfId="51" applyFont="1" applyFill="1" applyBorder="1" applyAlignment="1">
      <alignment horizontal="center" vertical="center" wrapText="1"/>
    </xf>
    <xf numFmtId="0" fontId="60" fillId="0" borderId="0" xfId="51" applyFont="1" applyAlignment="1">
      <alignment vertical="center"/>
    </xf>
    <xf numFmtId="0" fontId="59" fillId="0" borderId="0" xfId="51" applyFont="1" applyAlignment="1">
      <alignment horizontal="center" vertical="center"/>
    </xf>
    <xf numFmtId="0" fontId="64" fillId="0" borderId="0" xfId="51" applyFont="1" applyAlignment="1">
      <alignment horizontal="center" vertical="center" wrapText="1"/>
    </xf>
    <xf numFmtId="0" fontId="69" fillId="0" borderId="0" xfId="51" applyFont="1" applyAlignment="1">
      <alignment horizontal="center" vertical="center"/>
    </xf>
    <xf numFmtId="181" fontId="61" fillId="23" borderId="57" xfId="50" applyNumberFormat="1" applyFont="1" applyFill="1" applyBorder="1" applyAlignment="1">
      <alignment horizontal="center" wrapText="1"/>
    </xf>
    <xf numFmtId="178" fontId="60" fillId="0" borderId="48" xfId="50" applyNumberFormat="1" applyFont="1" applyBorder="1" applyAlignment="1">
      <alignment horizontal="center" wrapText="1"/>
    </xf>
    <xf numFmtId="178" fontId="60" fillId="0" borderId="0" xfId="51" applyNumberFormat="1" applyFont="1" applyAlignment="1">
      <alignment horizontal="center" vertical="center" wrapText="1"/>
    </xf>
    <xf numFmtId="178" fontId="62" fillId="0" borderId="0" xfId="51" applyNumberFormat="1" applyFont="1" applyAlignment="1">
      <alignment horizontal="center" vertical="center" wrapText="1"/>
    </xf>
    <xf numFmtId="0" fontId="61" fillId="0" borderId="0" xfId="51" applyFont="1"/>
    <xf numFmtId="0" fontId="60" fillId="6" borderId="0" xfId="51" applyFont="1" applyFill="1"/>
    <xf numFmtId="0" fontId="60" fillId="0" borderId="0" xfId="51" applyFont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1" fillId="0" borderId="63" xfId="0" applyFont="1" applyBorder="1" applyAlignment="1">
      <alignment horizontal="center" vertical="center"/>
    </xf>
    <xf numFmtId="0" fontId="72" fillId="0" borderId="63" xfId="0" applyFont="1" applyBorder="1" applyAlignment="1">
      <alignment horizontal="center" vertical="center"/>
    </xf>
    <xf numFmtId="0" fontId="71" fillId="3" borderId="1" xfId="0" applyFont="1" applyFill="1" applyBorder="1" applyAlignment="1">
      <alignment horizontal="center" vertical="center"/>
    </xf>
    <xf numFmtId="0" fontId="71" fillId="3" borderId="2" xfId="0" applyFont="1" applyFill="1" applyBorder="1" applyAlignment="1">
      <alignment horizontal="center" vertical="center"/>
    </xf>
    <xf numFmtId="0" fontId="73" fillId="2" borderId="12" xfId="0" applyFont="1" applyFill="1" applyBorder="1" applyAlignment="1">
      <alignment vertical="center"/>
    </xf>
    <xf numFmtId="0" fontId="74" fillId="0" borderId="60" xfId="0" applyFont="1" applyBorder="1" applyAlignment="1">
      <alignment horizontal="left" vertical="center"/>
    </xf>
    <xf numFmtId="0" fontId="73" fillId="2" borderId="60" xfId="0" applyFont="1" applyFill="1" applyBorder="1" applyAlignment="1">
      <alignment horizontal="left" vertical="center"/>
    </xf>
    <xf numFmtId="176" fontId="74" fillId="0" borderId="7" xfId="0" applyNumberFormat="1" applyFont="1" applyBorder="1" applyAlignment="1">
      <alignment horizontal="left" vertical="center"/>
    </xf>
    <xf numFmtId="176" fontId="74" fillId="0" borderId="6" xfId="0" applyNumberFormat="1" applyFont="1" applyBorder="1" applyAlignment="1">
      <alignment horizontal="left" vertical="center"/>
    </xf>
    <xf numFmtId="0" fontId="73" fillId="2" borderId="75" xfId="0" applyFont="1" applyFill="1" applyBorder="1" applyAlignment="1">
      <alignment vertical="center"/>
    </xf>
    <xf numFmtId="14" fontId="74" fillId="0" borderId="60" xfId="0" applyNumberFormat="1" applyFont="1" applyBorder="1" applyAlignment="1">
      <alignment horizontal="left" vertical="center"/>
    </xf>
    <xf numFmtId="176" fontId="74" fillId="0" borderId="53" xfId="0" applyNumberFormat="1" applyFont="1" applyBorder="1" applyAlignment="1">
      <alignment horizontal="left" vertical="center"/>
    </xf>
    <xf numFmtId="176" fontId="74" fillId="0" borderId="48" xfId="0" applyNumberFormat="1" applyFont="1" applyBorder="1" applyAlignment="1">
      <alignment horizontal="left" vertical="center"/>
    </xf>
    <xf numFmtId="0" fontId="73" fillId="2" borderId="76" xfId="0" applyFont="1" applyFill="1" applyBorder="1" applyAlignment="1">
      <alignment vertical="center"/>
    </xf>
    <xf numFmtId="0" fontId="74" fillId="0" borderId="77" xfId="0" applyFont="1" applyBorder="1" applyAlignment="1">
      <alignment horizontal="left" vertical="center"/>
    </xf>
    <xf numFmtId="0" fontId="73" fillId="2" borderId="77" xfId="0" applyFont="1" applyFill="1" applyBorder="1" applyAlignment="1">
      <alignment horizontal="left" vertical="center"/>
    </xf>
    <xf numFmtId="176" fontId="74" fillId="0" borderId="78" xfId="0" applyNumberFormat="1" applyFont="1" applyBorder="1" applyAlignment="1">
      <alignment horizontal="left" vertical="center"/>
    </xf>
    <xf numFmtId="176" fontId="74" fillId="0" borderId="79" xfId="0" applyNumberFormat="1" applyFont="1" applyBorder="1" applyAlignment="1">
      <alignment horizontal="left" vertical="center"/>
    </xf>
    <xf numFmtId="0" fontId="74" fillId="0" borderId="45" xfId="0" applyFont="1" applyBorder="1" applyAlignment="1">
      <alignment horizontal="left" vertical="top"/>
    </xf>
    <xf numFmtId="0" fontId="75" fillId="0" borderId="45" xfId="0" applyFont="1" applyBorder="1"/>
    <xf numFmtId="0" fontId="75" fillId="0" borderId="34" xfId="0" applyFont="1" applyBorder="1"/>
    <xf numFmtId="0" fontId="0" fillId="0" borderId="34" xfId="0" applyBorder="1"/>
    <xf numFmtId="0" fontId="71" fillId="3" borderId="4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3 2" xfId="51"/>
    <cellStyle name="Normal 3 2" xfId="52"/>
    <cellStyle name="Normal 3 3" xfId="53"/>
    <cellStyle name="Normal 8" xfId="54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9A"/>
      <color rgb="00FFE3D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png"/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1244600</xdr:colOff>
      <xdr:row>6</xdr:row>
      <xdr:rowOff>114300</xdr:rowOff>
    </xdr:from>
    <xdr:to>
      <xdr:col>5</xdr:col>
      <xdr:colOff>152400</xdr:colOff>
      <xdr:row>8</xdr:row>
      <xdr:rowOff>139700</xdr:rowOff>
    </xdr:to>
    <xdr:sp>
      <xdr:nvSpPr>
        <xdr:cNvPr id="3" name="TextBox 2"/>
        <xdr:cNvSpPr txBox="1"/>
      </xdr:nvSpPr>
      <xdr:spPr>
        <a:xfrm>
          <a:off x="2464435" y="1400175"/>
          <a:ext cx="4982845" cy="36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</a:t>
          </a:r>
          <a:r>
            <a:rPr lang="en-US" sz="1100" b="1" baseline="0"/>
            <a:t> FOR BONING CONSTRUCTION</a:t>
          </a:r>
          <a:endParaRPr lang="en-US" sz="1100" b="1"/>
        </a:p>
      </xdr:txBody>
    </xdr:sp>
    <xdr:clientData/>
  </xdr:twoCellAnchor>
  <xdr:oneCellAnchor>
    <xdr:from>
      <xdr:col>7</xdr:col>
      <xdr:colOff>76200</xdr:colOff>
      <xdr:row>0</xdr:row>
      <xdr:rowOff>25400</xdr:rowOff>
    </xdr:from>
    <xdr:ext cx="2381250" cy="323850"/>
    <xdr:pic>
      <xdr:nvPicPr>
        <xdr:cNvPr id="7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27390" y="254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165100</xdr:colOff>
      <xdr:row>14</xdr:row>
      <xdr:rowOff>60976</xdr:rowOff>
    </xdr:from>
    <xdr:ext cx="4753428" cy="2856798"/>
    <xdr:pic>
      <xdr:nvPicPr>
        <xdr:cNvPr id="2" name="image17.png" title="Image"/>
        <xdr:cNvPicPr preferRelativeResize="0"/>
      </xdr:nvPicPr>
      <xdr:blipFill>
        <a:blip r:embed="rId2"/>
        <a:stretch>
          <a:fillRect/>
        </a:stretch>
      </xdr:blipFill>
      <xdr:spPr>
        <a:xfrm>
          <a:off x="165100" y="2718435"/>
          <a:ext cx="4752975" cy="285623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346528</xdr:colOff>
      <xdr:row>32</xdr:row>
      <xdr:rowOff>14916</xdr:rowOff>
    </xdr:from>
    <xdr:ext cx="4299857" cy="653143"/>
    <xdr:sp>
      <xdr:nvSpPr>
        <xdr:cNvPr id="4" name="Shape 22"/>
        <xdr:cNvSpPr txBox="1"/>
      </xdr:nvSpPr>
      <xdr:spPr>
        <a:xfrm>
          <a:off x="346075" y="5758180"/>
          <a:ext cx="4300220" cy="65341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FOR </a:t>
          </a:r>
          <a:r>
            <a:rPr lang="en-US" sz="1600" b="1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EXTERNAL</a:t>
          </a:r>
          <a:r>
            <a:rPr lang="en-US" sz="1600" baseline="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 (TOP APPLIED) BONING- MUST BE FINISHED AS THIS- ROUNDED OFF EDGES</a:t>
          </a:r>
          <a:endParaRPr sz="1600" b="1"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endParaRPr>
        </a:p>
      </xdr:txBody>
    </xdr:sp>
    <xdr:clientData fLocksWithSheet="0"/>
  </xdr:oneCellAnchor>
  <xdr:twoCellAnchor editAs="oneCell">
    <xdr:from>
      <xdr:col>4</xdr:col>
      <xdr:colOff>23436</xdr:colOff>
      <xdr:row>12</xdr:row>
      <xdr:rowOff>76200</xdr:rowOff>
    </xdr:from>
    <xdr:to>
      <xdr:col>7</xdr:col>
      <xdr:colOff>357901</xdr:colOff>
      <xdr:row>35</xdr:row>
      <xdr:rowOff>140707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5400000">
          <a:off x="5241925" y="3031490"/>
          <a:ext cx="4008120" cy="2726055"/>
        </a:xfrm>
        <a:prstGeom prst="rect">
          <a:avLst/>
        </a:prstGeom>
      </xdr:spPr>
    </xdr:pic>
    <xdr:clientData/>
  </xdr:twoCellAnchor>
  <xdr:oneCellAnchor>
    <xdr:from>
      <xdr:col>7</xdr:col>
      <xdr:colOff>488077</xdr:colOff>
      <xdr:row>19</xdr:row>
      <xdr:rowOff>503</xdr:rowOff>
    </xdr:from>
    <xdr:ext cx="1938110" cy="1240064"/>
    <xdr:sp>
      <xdr:nvSpPr>
        <xdr:cNvPr id="6" name="Shape 22"/>
        <xdr:cNvSpPr txBox="1"/>
      </xdr:nvSpPr>
      <xdr:spPr>
        <a:xfrm>
          <a:off x="8729345" y="3514725"/>
          <a:ext cx="1938020" cy="124015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FOR </a:t>
          </a:r>
          <a:r>
            <a:rPr lang="en-US" sz="1600" b="1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INTERNAL</a:t>
          </a:r>
          <a:r>
            <a:rPr lang="en-US" sz="160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 </a:t>
          </a:r>
          <a:r>
            <a:rPr lang="en-US" sz="1600" baseline="0"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BONING- MUST BE FINISHED AS THIS- SILICONE CAPS</a:t>
          </a:r>
          <a:endParaRPr sz="1600" b="1"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101600</xdr:colOff>
      <xdr:row>0</xdr:row>
      <xdr:rowOff>38100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64855" y="381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215900</xdr:colOff>
      <xdr:row>46</xdr:row>
      <xdr:rowOff>63500</xdr:rowOff>
    </xdr:from>
    <xdr:ext cx="10846920" cy="1117600"/>
    <xdr:sp>
      <xdr:nvSpPr>
        <xdr:cNvPr id="3" name="Shape 3"/>
        <xdr:cNvSpPr txBox="1"/>
      </xdr:nvSpPr>
      <xdr:spPr>
        <a:xfrm>
          <a:off x="215900" y="8207375"/>
          <a:ext cx="10846435" cy="1117600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50" b="1" i="1"/>
            <a:t>CALL OUTS: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PLACE X FROM SEAM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100" baseline="0"/>
        </a:p>
      </xdr:txBody>
    </xdr:sp>
    <xdr:clientData fLocksWithSheet="0"/>
  </xdr:oneCellAnchor>
  <xdr:twoCellAnchor>
    <xdr:from>
      <xdr:col>1</xdr:col>
      <xdr:colOff>1055220</xdr:colOff>
      <xdr:row>6</xdr:row>
      <xdr:rowOff>127000</xdr:rowOff>
    </xdr:from>
    <xdr:to>
      <xdr:col>4</xdr:col>
      <xdr:colOff>1474320</xdr:colOff>
      <xdr:row>8</xdr:row>
      <xdr:rowOff>152400</xdr:rowOff>
    </xdr:to>
    <xdr:sp>
      <xdr:nvSpPr>
        <xdr:cNvPr id="4" name="TextBox 3"/>
        <xdr:cNvSpPr txBox="1"/>
      </xdr:nvSpPr>
      <xdr:spPr>
        <a:xfrm>
          <a:off x="2274570" y="1412875"/>
          <a:ext cx="5032375" cy="36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</a:t>
          </a:r>
          <a:r>
            <a:rPr lang="en-US" sz="1100" b="1" baseline="0"/>
            <a:t> FOR PRINT PLACEMENT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1074822</xdr:colOff>
      <xdr:row>6</xdr:row>
      <xdr:rowOff>137696</xdr:rowOff>
    </xdr:from>
    <xdr:to>
      <xdr:col>4</xdr:col>
      <xdr:colOff>284081</xdr:colOff>
      <xdr:row>8</xdr:row>
      <xdr:rowOff>137695</xdr:rowOff>
    </xdr:to>
    <xdr:sp>
      <xdr:nvSpPr>
        <xdr:cNvPr id="2" name="TextBox 1"/>
        <xdr:cNvSpPr txBox="1"/>
      </xdr:nvSpPr>
      <xdr:spPr>
        <a:xfrm>
          <a:off x="4100195" y="1423035"/>
          <a:ext cx="205549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 IMAGES</a:t>
          </a:r>
          <a:endParaRPr lang="en-US" sz="1100" b="1"/>
        </a:p>
      </xdr:txBody>
    </xdr:sp>
    <xdr:clientData/>
  </xdr:twoCellAnchor>
  <xdr:oneCellAnchor>
    <xdr:from>
      <xdr:col>7</xdr:col>
      <xdr:colOff>88900</xdr:colOff>
      <xdr:row>0</xdr:row>
      <xdr:rowOff>38100</xdr:rowOff>
    </xdr:from>
    <xdr:ext cx="2381250" cy="323850"/>
    <xdr:pic>
      <xdr:nvPicPr>
        <xdr:cNvPr id="4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52155" y="38100"/>
          <a:ext cx="2381250" cy="3238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477923</xdr:colOff>
      <xdr:row>10</xdr:row>
      <xdr:rowOff>74197</xdr:rowOff>
    </xdr:from>
    <xdr:to>
      <xdr:col>1</xdr:col>
      <xdr:colOff>1485901</xdr:colOff>
      <xdr:row>11</xdr:row>
      <xdr:rowOff>114301</xdr:rowOff>
    </xdr:to>
    <xdr:sp>
      <xdr:nvSpPr>
        <xdr:cNvPr id="9" name="TextBox 8"/>
        <xdr:cNvSpPr txBox="1"/>
      </xdr:nvSpPr>
      <xdr:spPr>
        <a:xfrm>
          <a:off x="1697355" y="2045335"/>
          <a:ext cx="1008380" cy="2120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FRONT</a:t>
          </a:r>
          <a:endParaRPr lang="en-US" sz="1100" b="1"/>
        </a:p>
      </xdr:txBody>
    </xdr:sp>
    <xdr:clientData/>
  </xdr:twoCellAnchor>
  <xdr:twoCellAnchor>
    <xdr:from>
      <xdr:col>5</xdr:col>
      <xdr:colOff>465223</xdr:colOff>
      <xdr:row>9</xdr:row>
      <xdr:rowOff>124997</xdr:rowOff>
    </xdr:from>
    <xdr:to>
      <xdr:col>7</xdr:col>
      <xdr:colOff>457201</xdr:colOff>
      <xdr:row>11</xdr:row>
      <xdr:rowOff>1</xdr:rowOff>
    </xdr:to>
    <xdr:sp>
      <xdr:nvSpPr>
        <xdr:cNvPr id="11" name="TextBox 10"/>
        <xdr:cNvSpPr txBox="1"/>
      </xdr:nvSpPr>
      <xdr:spPr>
        <a:xfrm>
          <a:off x="7771765" y="1924685"/>
          <a:ext cx="948690" cy="2184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BACK</a:t>
          </a:r>
          <a:endParaRPr lang="en-US" sz="1100" b="1"/>
        </a:p>
      </xdr:txBody>
    </xdr:sp>
    <xdr:clientData/>
  </xdr:twoCellAnchor>
  <xdr:oneCellAnchor>
    <xdr:from>
      <xdr:col>4</xdr:col>
      <xdr:colOff>622300</xdr:colOff>
      <xdr:row>50</xdr:row>
      <xdr:rowOff>70956</xdr:rowOff>
    </xdr:from>
    <xdr:ext cx="4089400" cy="293437"/>
    <xdr:sp>
      <xdr:nvSpPr>
        <xdr:cNvPr id="5" name="TextBox 4"/>
        <xdr:cNvSpPr txBox="1"/>
      </xdr:nvSpPr>
      <xdr:spPr>
        <a:xfrm>
          <a:off x="6494145" y="8900160"/>
          <a:ext cx="4089400" cy="293370"/>
        </a:xfrm>
        <a:prstGeom prst="rect">
          <a:avLst/>
        </a:prstGeom>
        <a:solidFill>
          <a:schemeClr val="lt1"/>
        </a:solidFill>
        <a:ln w="12700">
          <a:solidFill>
            <a:schemeClr val="bg1">
              <a:lumMod val="50000"/>
            </a:schemeClr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1" i="1" u="none">
              <a:solidFill>
                <a:srgbClr val="FF0000"/>
              </a:solidFill>
              <a:latin typeface="Century Gothic" panose="020B0502020202020204" pitchFamily="34" charset="0"/>
            </a:rPr>
            <a:t>FOR </a:t>
          </a:r>
          <a:r>
            <a:rPr lang="en-US" sz="1100" b="1" i="1" u="none" baseline="0">
              <a:solidFill>
                <a:srgbClr val="FF0000"/>
              </a:solidFill>
              <a:latin typeface="Century Gothic" panose="020B0502020202020204" pitchFamily="34" charset="0"/>
            </a:rPr>
            <a:t>CUFF CONSTRUCTION REF</a:t>
          </a:r>
          <a:endParaRPr lang="en-US" sz="1000" b="1" i="0" u="none" baseline="0"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0</xdr:col>
      <xdr:colOff>596900</xdr:colOff>
      <xdr:row>44</xdr:row>
      <xdr:rowOff>109056</xdr:rowOff>
    </xdr:from>
    <xdr:ext cx="5722106" cy="1188348"/>
    <xdr:sp>
      <xdr:nvSpPr>
        <xdr:cNvPr id="6" name="TextBox 5"/>
        <xdr:cNvSpPr txBox="1"/>
      </xdr:nvSpPr>
      <xdr:spPr>
        <a:xfrm>
          <a:off x="596900" y="7909560"/>
          <a:ext cx="5721985" cy="1188720"/>
        </a:xfrm>
        <a:prstGeom prst="rect">
          <a:avLst/>
        </a:prstGeom>
        <a:solidFill>
          <a:schemeClr val="lt1"/>
        </a:solidFill>
        <a:ln w="12700">
          <a:solidFill>
            <a:schemeClr val="bg1">
              <a:lumMod val="50000"/>
            </a:schemeClr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1" i="1" u="none">
              <a:solidFill>
                <a:schemeClr val="tx1"/>
              </a:solidFill>
              <a:latin typeface="Century Gothic" panose="020B0502020202020204" pitchFamily="34" charset="0"/>
            </a:rPr>
            <a:t>FOR BISHOP SLEEVE CONSTRUCTION</a:t>
          </a:r>
          <a:endParaRPr lang="en-US" sz="1100" b="1" i="1" u="none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FULL BLOUSON AT CUFF SEAM- 3:1 SHIRRING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- 3 1/2" DEEP CUFF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- 2 PLY SELF FABRIC CUFF, FUSE, UNDERSTITCH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- 6X 14L SELFCOVERED SHANK BUTTONS</a:t>
          </a:r>
          <a:endParaRPr lang="en-US" sz="11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  <a:p>
          <a:pPr algn="l"/>
          <a:r>
            <a:rPr lang="en-US" sz="1100" b="0" i="0" u="none" baseline="0">
              <a:solidFill>
                <a:schemeClr val="tx1"/>
              </a:solidFill>
              <a:latin typeface="Century Gothic" panose="020B0502020202020204" pitchFamily="34" charset="0"/>
            </a:rPr>
            <a:t>- SELF FABRIC 1/8" LOOPS</a:t>
          </a:r>
          <a:endParaRPr lang="en-US" sz="1000" b="0" i="0" u="none" baseline="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129745</xdr:colOff>
      <xdr:row>6</xdr:row>
      <xdr:rowOff>158235</xdr:rowOff>
    </xdr:from>
    <xdr:to>
      <xdr:col>2</xdr:col>
      <xdr:colOff>317500</xdr:colOff>
      <xdr:row>53</xdr:row>
      <xdr:rowOff>72425</xdr:rowOff>
    </xdr:to>
    <xdr:sp>
      <xdr:nvSpPr>
        <xdr:cNvPr id="2" name="Rectangle 1"/>
        <xdr:cNvSpPr/>
      </xdr:nvSpPr>
      <xdr:spPr>
        <a:xfrm>
          <a:off x="129540" y="1443990"/>
          <a:ext cx="3213735" cy="7972425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164071</xdr:colOff>
      <xdr:row>7</xdr:row>
      <xdr:rowOff>24284</xdr:rowOff>
    </xdr:from>
    <xdr:to>
      <xdr:col>2</xdr:col>
      <xdr:colOff>25400</xdr:colOff>
      <xdr:row>19</xdr:row>
      <xdr:rowOff>88899</xdr:rowOff>
    </xdr:to>
    <xdr:sp>
      <xdr:nvSpPr>
        <xdr:cNvPr id="3" name="TextBox 2"/>
        <xdr:cNvSpPr txBox="1"/>
      </xdr:nvSpPr>
      <xdr:spPr>
        <a:xfrm>
          <a:off x="163830" y="1481455"/>
          <a:ext cx="2887345" cy="2121535"/>
        </a:xfrm>
        <a:prstGeom prst="rect">
          <a:avLst/>
        </a:prstGeom>
        <a:noFill/>
        <a:ln w="9525" cmpd="sng">
          <a:noFill/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i="1" u="none" baseline="0">
              <a:latin typeface="+mn-lt"/>
            </a:rPr>
            <a:t>BUTTON:</a:t>
          </a:r>
          <a:endParaRPr lang="en-US" sz="1600" b="1" i="1" u="none" baseline="0">
            <a:latin typeface="+mn-lt"/>
          </a:endParaRPr>
        </a:p>
        <a:p>
          <a:pPr algn="l"/>
          <a:endParaRPr lang="en-US" sz="110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NAME:</a:t>
          </a:r>
          <a:r>
            <a:rPr lang="en-US" sz="1100" b="0" i="0" u="none" baseline="0">
              <a:latin typeface="+mn-lt"/>
            </a:rPr>
            <a:t>  DIAMANTE SHANK BUTTON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SUPPLIER: </a:t>
          </a:r>
          <a:r>
            <a:rPr lang="en-US" sz="1100" b="0" i="1" u="none" baseline="0">
              <a:latin typeface="+mn-lt"/>
            </a:rPr>
            <a:t>WSG</a:t>
          </a:r>
          <a:endParaRPr lang="en-US" sz="1100" b="0" i="1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ART#: </a:t>
          </a:r>
          <a:r>
            <a:rPr lang="en-US" sz="1100" b="0" i="1" u="none" baseline="0">
              <a:latin typeface="+mn-lt"/>
            </a:rPr>
            <a:t>CB037333</a:t>
          </a:r>
          <a:endParaRPr lang="en-US" sz="1100" b="0" i="1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COLOR: </a:t>
          </a:r>
          <a:r>
            <a:rPr lang="en-US" sz="1100" b="0" i="1" u="none" baseline="0">
              <a:latin typeface="+mn-lt"/>
            </a:rPr>
            <a:t>AS SAMPLE- SILVER</a:t>
          </a:r>
          <a:endParaRPr lang="en-US" sz="1100" b="0" i="1" u="none" baseline="0">
            <a:latin typeface="+mn-lt"/>
          </a:endParaRPr>
        </a:p>
        <a:p>
          <a:pPr algn="ctr"/>
          <a:endParaRPr lang="en-US" sz="1800" b="1" i="1" u="none" baseline="0">
            <a:latin typeface="Century Gothic" panose="020B0502020202020204" pitchFamily="34" charset="0"/>
          </a:endParaRPr>
        </a:p>
        <a:p>
          <a:pPr algn="ctr"/>
          <a:endParaRPr lang="en-US" sz="1800" b="1" i="1" u="none" baseline="0">
            <a:latin typeface="Century Gothic" panose="020B0502020202020204" pitchFamily="34" charset="0"/>
          </a:endParaRPr>
        </a:p>
        <a:p>
          <a:pPr algn="ctr"/>
          <a:endParaRPr lang="en-US" sz="1100" b="0" i="1" u="none" baseline="0">
            <a:latin typeface="Century Gothic" panose="020B0502020202020204" pitchFamily="34" charset="0"/>
          </a:endParaRPr>
        </a:p>
        <a:p>
          <a:pPr algn="ctr"/>
          <a:endParaRPr lang="en-US" sz="1100" b="0" i="1" u="none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469901</xdr:colOff>
      <xdr:row>6</xdr:row>
      <xdr:rowOff>118534</xdr:rowOff>
    </xdr:from>
    <xdr:to>
      <xdr:col>4</xdr:col>
      <xdr:colOff>1028701</xdr:colOff>
      <xdr:row>53</xdr:row>
      <xdr:rowOff>25400</xdr:rowOff>
    </xdr:to>
    <xdr:sp>
      <xdr:nvSpPr>
        <xdr:cNvPr id="4" name="TextBox 3"/>
        <xdr:cNvSpPr txBox="1"/>
      </xdr:nvSpPr>
      <xdr:spPr>
        <a:xfrm>
          <a:off x="3495675" y="1403985"/>
          <a:ext cx="3404870" cy="7965440"/>
        </a:xfrm>
        <a:prstGeom prst="rect">
          <a:avLst/>
        </a:prstGeom>
        <a:noFill/>
        <a:ln w="9525" cmpd="sng">
          <a:solidFill>
            <a:schemeClr val="tx1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i="1" u="none">
              <a:latin typeface="+mn-lt"/>
            </a:rPr>
            <a:t>THREAD</a:t>
          </a:r>
          <a:r>
            <a:rPr lang="en-US" sz="1600" b="1" i="1" u="none" baseline="0">
              <a:latin typeface="+mn-lt"/>
            </a:rPr>
            <a:t>:</a:t>
          </a:r>
          <a:endParaRPr lang="en-US" sz="1600" b="1" i="1" u="none" baseline="0">
            <a:latin typeface="+mn-lt"/>
          </a:endParaRPr>
        </a:p>
        <a:p>
          <a:pPr algn="ctr"/>
          <a:endParaRPr lang="en-US" sz="1100" u="none" baseline="0"/>
        </a:p>
        <a:p>
          <a:pPr algn="l"/>
          <a:r>
            <a:rPr lang="en-US" sz="1100" b="1" i="1" u="none" baseline="0">
              <a:latin typeface="+mn-lt"/>
            </a:rPr>
            <a:t>NAME: </a:t>
          </a:r>
          <a:r>
            <a:rPr lang="en-US" sz="1100" b="0" i="0" u="none" baseline="0">
              <a:latin typeface="+mn-lt"/>
            </a:rPr>
            <a:t>GRAMAX TEXTURED POLY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SUPPLIER: </a:t>
          </a:r>
          <a:r>
            <a:rPr lang="en-US" sz="1100" b="0" i="0" u="none" baseline="0">
              <a:latin typeface="+mn-lt"/>
            </a:rPr>
            <a:t>VENDOR SOURCE - SIMILAR TO COATS QUALITY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ART#: </a:t>
          </a:r>
          <a:r>
            <a:rPr lang="en-US" sz="1100" b="0" i="0" u="none" baseline="0">
              <a:latin typeface="+mn-lt"/>
            </a:rPr>
            <a:t>TBD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COLOR: </a:t>
          </a:r>
          <a:r>
            <a:rPr lang="en-US" sz="1100" b="0" i="0" u="none" baseline="0">
              <a:latin typeface="+mn-lt"/>
            </a:rPr>
            <a:t>MATCH TO SELF</a:t>
          </a:r>
          <a:endParaRPr lang="en-US" sz="1100" b="0" i="0" u="none" baseline="0">
            <a:latin typeface="+mn-lt"/>
          </a:endParaRPr>
        </a:p>
      </xdr:txBody>
    </xdr:sp>
    <xdr:clientData/>
  </xdr:twoCellAnchor>
  <xdr:twoCellAnchor editAs="oneCell">
    <xdr:from>
      <xdr:col>2</xdr:col>
      <xdr:colOff>739483</xdr:colOff>
      <xdr:row>17</xdr:row>
      <xdr:rowOff>12700</xdr:rowOff>
    </xdr:from>
    <xdr:to>
      <xdr:col>4</xdr:col>
      <xdr:colOff>891509</xdr:colOff>
      <xdr:row>34</xdr:row>
      <xdr:rowOff>118533</xdr:rowOff>
    </xdr:to>
    <xdr:pic>
      <xdr:nvPicPr>
        <xdr:cNvPr id="5" name="Picture 4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3764915" y="3184525"/>
          <a:ext cx="2997835" cy="3020060"/>
        </a:xfrm>
        <a:prstGeom prst="rect">
          <a:avLst/>
        </a:prstGeom>
        <a:ln>
          <a:noFill/>
          <a:prstDash val="lgDash"/>
        </a:ln>
      </xdr:spPr>
    </xdr:pic>
    <xdr:clientData/>
  </xdr:twoCellAnchor>
  <xdr:twoCellAnchor>
    <xdr:from>
      <xdr:col>4</xdr:col>
      <xdr:colOff>1219200</xdr:colOff>
      <xdr:row>6</xdr:row>
      <xdr:rowOff>139700</xdr:rowOff>
    </xdr:from>
    <xdr:to>
      <xdr:col>11</xdr:col>
      <xdr:colOff>245190</xdr:colOff>
      <xdr:row>53</xdr:row>
      <xdr:rowOff>38100</xdr:rowOff>
    </xdr:to>
    <xdr:sp>
      <xdr:nvSpPr>
        <xdr:cNvPr id="6" name="TextBox 5"/>
        <xdr:cNvSpPr txBox="1"/>
      </xdr:nvSpPr>
      <xdr:spPr>
        <a:xfrm>
          <a:off x="7091045" y="1425575"/>
          <a:ext cx="3329940" cy="7956550"/>
        </a:xfrm>
        <a:prstGeom prst="rect">
          <a:avLst/>
        </a:prstGeom>
        <a:noFill/>
        <a:ln w="9525" cmpd="sng">
          <a:solidFill>
            <a:schemeClr val="tx1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i="1" u="none">
              <a:latin typeface="+mn-lt"/>
            </a:rPr>
            <a:t>MOBILON</a:t>
          </a:r>
          <a:r>
            <a:rPr lang="en-US" sz="1600" b="1" i="1" u="none" baseline="0">
              <a:latin typeface="+mn-lt"/>
            </a:rPr>
            <a:t>:</a:t>
          </a:r>
          <a:endParaRPr lang="en-US" sz="1600" b="1" i="1" u="none" baseline="0">
            <a:latin typeface="+mn-lt"/>
          </a:endParaRPr>
        </a:p>
        <a:p>
          <a:pPr algn="l"/>
          <a:endParaRPr lang="en-US" sz="110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NAME: </a:t>
          </a:r>
          <a:r>
            <a:rPr lang="en-US" sz="1100" b="0" i="0" u="none" baseline="0">
              <a:latin typeface="+mn-lt"/>
            </a:rPr>
            <a:t>CLEAR MOBILON/ GEL TAPE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SUPPLIER: </a:t>
          </a:r>
          <a:r>
            <a:rPr lang="en-US" sz="1100" b="0" i="0" u="none" baseline="0">
              <a:latin typeface="+mn-lt"/>
            </a:rPr>
            <a:t>VENDOR SOURCE 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ART#: </a:t>
          </a:r>
          <a:r>
            <a:rPr lang="en-US" sz="1100" b="0" i="0" u="none" baseline="0">
              <a:latin typeface="+mn-lt"/>
            </a:rPr>
            <a:t>TBD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COLOR: </a:t>
          </a:r>
          <a:r>
            <a:rPr lang="en-US" sz="1100" b="0" i="0" u="none" baseline="0">
              <a:latin typeface="+mn-lt"/>
            </a:rPr>
            <a:t>CLEAR</a:t>
          </a:r>
          <a:endParaRPr lang="en-US" sz="1100" b="0" i="0" u="none" baseline="0">
            <a:latin typeface="+mn-lt"/>
          </a:endParaRPr>
        </a:p>
      </xdr:txBody>
    </xdr:sp>
    <xdr:clientData/>
  </xdr:twoCellAnchor>
  <xdr:oneCellAnchor>
    <xdr:from>
      <xdr:col>4</xdr:col>
      <xdr:colOff>1464733</xdr:colOff>
      <xdr:row>17</xdr:row>
      <xdr:rowOff>33736</xdr:rowOff>
    </xdr:from>
    <xdr:ext cx="3158068" cy="2061765"/>
    <xdr:pic>
      <xdr:nvPicPr>
        <xdr:cNvPr id="7" name="Picture 6"/>
        <xdr:cNvPicPr>
          <a:picLocks noChangeAspect="1"/>
        </xdr:cNvPicPr>
      </xdr:nvPicPr>
      <xdr:blipFill>
        <a:blip r:embed="rId2" cstate="email"/>
        <a:srcRect/>
        <a:stretch>
          <a:fillRect/>
        </a:stretch>
      </xdr:blipFill>
      <xdr:spPr>
        <a:xfrm>
          <a:off x="7306945" y="3205480"/>
          <a:ext cx="3157855" cy="2061845"/>
        </a:xfrm>
        <a:prstGeom prst="rect">
          <a:avLst/>
        </a:prstGeom>
        <a:ln>
          <a:noFill/>
          <a:prstDash val="lgDash"/>
        </a:ln>
      </xdr:spPr>
    </xdr:pic>
    <xdr:clientData/>
  </xdr:oneCellAnchor>
  <xdr:twoCellAnchor editAs="oneCell">
    <xdr:from>
      <xdr:col>0</xdr:col>
      <xdr:colOff>317500</xdr:colOff>
      <xdr:row>17</xdr:row>
      <xdr:rowOff>30348</xdr:rowOff>
    </xdr:from>
    <xdr:to>
      <xdr:col>2</xdr:col>
      <xdr:colOff>177800</xdr:colOff>
      <xdr:row>42</xdr:row>
      <xdr:rowOff>165099</xdr:rowOff>
    </xdr:to>
    <xdr:pic>
      <xdr:nvPicPr>
        <xdr:cNvPr id="8" name="Picture 7"/>
        <xdr:cNvPicPr>
          <a:picLocks noChangeAspect="1"/>
        </xdr:cNvPicPr>
      </xdr:nvPicPr>
      <xdr:blipFill>
        <a:blip r:embed="rId3" cstate="email"/>
        <a:srcRect/>
        <a:stretch>
          <a:fillRect/>
        </a:stretch>
      </xdr:blipFill>
      <xdr:spPr>
        <a:xfrm rot="5400000">
          <a:off x="-449580" y="3969385"/>
          <a:ext cx="4420235" cy="2886075"/>
        </a:xfrm>
        <a:prstGeom prst="rect">
          <a:avLst/>
        </a:prstGeom>
      </xdr:spPr>
    </xdr:pic>
    <xdr:clientData/>
  </xdr:twoCellAnchor>
  <xdr:oneCellAnchor>
    <xdr:from>
      <xdr:col>7</xdr:col>
      <xdr:colOff>101600</xdr:colOff>
      <xdr:row>0</xdr:row>
      <xdr:rowOff>63500</xdr:rowOff>
    </xdr:from>
    <xdr:ext cx="2381250" cy="323850"/>
    <xdr:pic>
      <xdr:nvPicPr>
        <xdr:cNvPr id="9" name="image1.png" title="Image"/>
        <xdr:cNvPicPr preferRelativeResize="0"/>
      </xdr:nvPicPr>
      <xdr:blipFill>
        <a:blip r:embed="rId4" cstate="print"/>
        <a:stretch>
          <a:fillRect/>
        </a:stretch>
      </xdr:blipFill>
      <xdr:spPr>
        <a:xfrm>
          <a:off x="8364855" y="6350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171450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67829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649111</xdr:colOff>
      <xdr:row>0</xdr:row>
      <xdr:rowOff>28223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09685" y="2794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38484</xdr:colOff>
      <xdr:row>15</xdr:row>
      <xdr:rowOff>153939</xdr:rowOff>
    </xdr:from>
    <xdr:to>
      <xdr:col>10</xdr:col>
      <xdr:colOff>571884</xdr:colOff>
      <xdr:row>35</xdr:row>
      <xdr:rowOff>1539</xdr:rowOff>
    </xdr:to>
    <xdr:sp>
      <xdr:nvSpPr>
        <xdr:cNvPr id="2" name="TextBox 1"/>
        <xdr:cNvSpPr txBox="1"/>
      </xdr:nvSpPr>
      <xdr:spPr>
        <a:xfrm>
          <a:off x="2764790" y="3220720"/>
          <a:ext cx="8317230" cy="377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Century Gothic" panose="020B0502020202020204" pitchFamily="34" charset="0"/>
            </a:rPr>
            <a:t>HIDE PAGE</a:t>
          </a:r>
          <a:r>
            <a:rPr lang="en-US" sz="1800" baseline="0">
              <a:latin typeface="Century Gothic" panose="020B0502020202020204" pitchFamily="34" charset="0"/>
            </a:rPr>
            <a:t> FOR INITIAL TECH PACK DEVELOPMENT</a:t>
          </a:r>
          <a:endParaRPr lang="en-US" sz="1800" baseline="0">
            <a:latin typeface="Century Gothic" panose="020B0502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rahpunter\Downloads\TP%20TEMPLATE-REVISED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irdygrey\Birdy%20Grey%20Dropbox\BG%20Tech%20Design%20Development\1.%20TECH%20PACKS%20-%20DRESSES\2025\1.%20SPRING\JUNIORS\MILLY\MATTE%20SATIN\ELISA\NEW%20BGJ5005%20ELISA%20DRESS,%20MATTE%20SATIN,%20MIL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Print and Artwork Placement"/>
      <sheetName val="Construction Ref Images"/>
      <sheetName val="Construction Ref Images (1)"/>
      <sheetName val="Reference Images"/>
      <sheetName val="Fabrics"/>
      <sheetName val="Trims"/>
      <sheetName val="BOM"/>
      <sheetName val="GRADED SPEC - ZIPPER"/>
      <sheetName val="REFERENCE FIT (L) 6-26-24"/>
      <sheetName val="1ST FIT (L) 10-10-24"/>
      <sheetName val="PP (L) 10-31-24"/>
      <sheetName val="SPEC SHEET"/>
      <sheetName val="Graded Spec Page"/>
      <sheetName val="TOP SPECS (1)"/>
      <sheetName val="Pattern Card"/>
      <sheetName val="Sample Specs"/>
      <sheetName val=" Development Comments"/>
      <sheetName val=" 1st Proto"/>
      <sheetName val=" Fit 1"/>
      <sheetName val=" PP 1"/>
      <sheetName val="TOP"/>
    </sheetNames>
    <sheetDataSet>
      <sheetData sheetId="0" refreshError="1">
        <row r="1">
          <cell r="E1" t="str">
            <v>BGJ5005</v>
          </cell>
        </row>
        <row r="2">
          <cell r="B2" t="str">
            <v>ELISA DRESS</v>
          </cell>
        </row>
        <row r="2">
          <cell r="D2" t="str">
            <v>SARAH PUNTER</v>
          </cell>
        </row>
        <row r="2">
          <cell r="I2" t="str">
            <v>LISA MIDI MOST RECENT PATTERN</v>
          </cell>
        </row>
        <row r="3">
          <cell r="B3">
            <v>45359</v>
          </cell>
        </row>
        <row r="3">
          <cell r="D3" t="str">
            <v>SARAH P/SOPHIA S</v>
          </cell>
        </row>
        <row r="4">
          <cell r="B4" t="str">
            <v>SPRING 25</v>
          </cell>
        </row>
        <row r="4">
          <cell r="D4" t="str">
            <v>SOFIA/ MAYRA/ ESTHER</v>
          </cell>
        </row>
        <row r="5">
          <cell r="B5" t="str">
            <v>SPRING</v>
          </cell>
        </row>
        <row r="5">
          <cell r="D5" t="str">
            <v>LARGE</v>
          </cell>
        </row>
        <row r="5">
          <cell r="I5" t="str">
            <v>NO</v>
          </cell>
        </row>
        <row r="6">
          <cell r="B6" t="str">
            <v>S-XL</v>
          </cell>
        </row>
        <row r="6">
          <cell r="D6" t="str">
            <v>ANY AVAILABLE</v>
          </cell>
        </row>
        <row r="6">
          <cell r="I6" t="str">
            <v>MILLY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workbookViewId="0">
      <selection activeCell="N11" sqref="N11"/>
    </sheetView>
  </sheetViews>
  <sheetFormatPr defaultColWidth="12.6637168141593" defaultRowHeight="15.75" customHeight="1"/>
  <cols>
    <col min="1" max="1" width="17" customWidth="1"/>
    <col min="2" max="2" width="25" customWidth="1"/>
    <col min="3" max="3" width="21.8318584070796" customWidth="1"/>
    <col min="4" max="4" width="17.8318584070796" customWidth="1"/>
    <col min="5" max="5" width="20" customWidth="1"/>
    <col min="6" max="13" width="6.66371681415929" customWidth="1"/>
    <col min="14" max="14" width="7.16814159292035" customWidth="1"/>
    <col min="15" max="26" width="6.66371681415929" customWidth="1"/>
  </cols>
  <sheetData>
    <row r="1" ht="33.75" customHeight="1" spans="1:12">
      <c r="A1" s="431" t="s">
        <v>0</v>
      </c>
      <c r="B1" s="432"/>
      <c r="C1" s="433"/>
      <c r="D1" s="434" t="s">
        <v>1</v>
      </c>
      <c r="E1" s="435" t="e">
        <f>#REF!</f>
        <v>#REF!</v>
      </c>
      <c r="F1" s="436"/>
      <c r="G1" s="437"/>
      <c r="H1" s="437"/>
      <c r="I1" s="437"/>
      <c r="J1" s="437"/>
      <c r="K1" s="437"/>
      <c r="L1" s="456"/>
    </row>
    <row r="2" ht="13.5" customHeight="1" spans="1:12">
      <c r="A2" s="438" t="e">
        <f>#REF!</f>
        <v>#REF!</v>
      </c>
      <c r="B2" s="439" t="e">
        <f>#REF!</f>
        <v>#REF!</v>
      </c>
      <c r="C2" s="440" t="e">
        <f>#REF!</f>
        <v>#REF!</v>
      </c>
      <c r="D2" s="441" t="e">
        <f>#REF!</f>
        <v>#REF!</v>
      </c>
      <c r="E2" s="442"/>
      <c r="F2" s="463" t="s">
        <v>2</v>
      </c>
      <c r="G2" s="74"/>
      <c r="H2" s="75"/>
      <c r="I2" s="466" t="e">
        <f>#REF!</f>
        <v>#REF!</v>
      </c>
      <c r="J2" s="467"/>
      <c r="K2" s="467"/>
      <c r="L2" s="468"/>
    </row>
    <row r="3" ht="13.5" customHeight="1" spans="1:12">
      <c r="A3" s="443" t="e">
        <f>#REF!</f>
        <v>#REF!</v>
      </c>
      <c r="B3" s="444" t="e">
        <f>#REF!</f>
        <v>#REF!</v>
      </c>
      <c r="C3" s="440" t="e">
        <f>#REF!</f>
        <v>#REF!</v>
      </c>
      <c r="D3" s="445" t="e">
        <f>#REF!</f>
        <v>#REF!</v>
      </c>
      <c r="E3" s="446"/>
      <c r="F3" s="464"/>
      <c r="G3" s="82"/>
      <c r="H3" s="83"/>
      <c r="I3" s="457"/>
      <c r="J3" s="458"/>
      <c r="K3" s="458"/>
      <c r="L3" s="459"/>
    </row>
    <row r="4" ht="13.5" customHeight="1" spans="1:12">
      <c r="A4" s="443" t="e">
        <f>#REF!</f>
        <v>#REF!</v>
      </c>
      <c r="B4" s="439" t="e">
        <f>#REF!</f>
        <v>#REF!</v>
      </c>
      <c r="C4" s="440" t="e">
        <f>#REF!</f>
        <v>#REF!</v>
      </c>
      <c r="D4" s="445" t="e">
        <f>#REF!</f>
        <v>#REF!</v>
      </c>
      <c r="E4" s="446"/>
      <c r="F4" s="465"/>
      <c r="G4" s="85"/>
      <c r="H4" s="86"/>
      <c r="I4" s="460"/>
      <c r="J4" s="461"/>
      <c r="K4" s="461"/>
      <c r="L4" s="462"/>
    </row>
    <row r="5" ht="13.5" customHeight="1" spans="1:12">
      <c r="A5" s="443" t="e">
        <f>#REF!</f>
        <v>#REF!</v>
      </c>
      <c r="B5" s="439" t="e">
        <f>#REF!</f>
        <v>#REF!</v>
      </c>
      <c r="C5" s="440" t="e">
        <f>#REF!</f>
        <v>#REF!</v>
      </c>
      <c r="D5" s="445" t="e">
        <f>#REF!</f>
        <v>#REF!</v>
      </c>
      <c r="E5" s="446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447" t="e">
        <f>#REF!</f>
        <v>#REF!</v>
      </c>
      <c r="B6" s="448" t="e">
        <f>#REF!</f>
        <v>#REF!</v>
      </c>
      <c r="C6" s="449" t="e">
        <f>#REF!</f>
        <v>#REF!</v>
      </c>
      <c r="D6" s="450" t="e">
        <f>#REF!</f>
        <v>#REF!</v>
      </c>
      <c r="E6" s="451"/>
      <c r="F6" s="95" t="s">
        <v>4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452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</row>
    <row r="8" ht="13.5" customHeight="1" spans="1:12">
      <c r="A8" s="454"/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4"/>
    </row>
    <row r="9" ht="13.5" customHeight="1" spans="1:12">
      <c r="A9" s="454"/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4"/>
    </row>
    <row r="10" ht="13.5" customHeight="1" spans="1:12">
      <c r="A10" s="454"/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4"/>
    </row>
    <row r="11" ht="13.5" customHeight="1" spans="1:12">
      <c r="A11" s="454"/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4"/>
    </row>
    <row r="12" ht="13.5" customHeight="1" spans="1:12">
      <c r="A12" s="454"/>
      <c r="B12" s="455"/>
      <c r="C12" s="455"/>
      <c r="D12" s="455"/>
      <c r="E12" s="455"/>
      <c r="F12" s="455"/>
      <c r="G12" s="455"/>
      <c r="H12" s="455"/>
      <c r="I12" s="455"/>
      <c r="J12" s="455"/>
      <c r="K12" s="455"/>
      <c r="L12" s="454"/>
    </row>
    <row r="13" ht="13.5" customHeight="1" spans="1:12">
      <c r="A13" s="454"/>
      <c r="B13" s="455"/>
      <c r="C13" s="455"/>
      <c r="D13" s="455"/>
      <c r="E13" s="455"/>
      <c r="F13" s="455"/>
      <c r="G13" s="455"/>
      <c r="H13" s="455"/>
      <c r="I13" s="455"/>
      <c r="J13" s="455"/>
      <c r="K13" s="455"/>
      <c r="L13" s="454"/>
    </row>
    <row r="14" ht="13.5" customHeight="1" spans="1:12">
      <c r="A14" s="454"/>
      <c r="B14" s="455"/>
      <c r="C14" s="455"/>
      <c r="D14" s="455"/>
      <c r="E14" s="455"/>
      <c r="F14" s="455"/>
      <c r="G14" s="455"/>
      <c r="H14" s="455"/>
      <c r="I14" s="455"/>
      <c r="J14" s="455"/>
      <c r="K14" s="455"/>
      <c r="L14" s="454"/>
    </row>
    <row r="15" ht="13.5" customHeight="1" spans="1:12">
      <c r="A15" s="454"/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4"/>
    </row>
    <row r="16" ht="13.5" customHeight="1" spans="1:12">
      <c r="A16" s="454"/>
      <c r="B16" s="455"/>
      <c r="C16" s="455"/>
      <c r="D16" s="455"/>
      <c r="E16" s="455"/>
      <c r="F16" s="455"/>
      <c r="G16" s="455"/>
      <c r="H16" s="455"/>
      <c r="I16" s="455"/>
      <c r="J16" s="455"/>
      <c r="K16" s="455"/>
      <c r="L16" s="454"/>
    </row>
    <row r="17" ht="13.5" customHeight="1" spans="1:12">
      <c r="A17" s="454"/>
      <c r="B17" s="455"/>
      <c r="C17" s="455"/>
      <c r="D17" s="455"/>
      <c r="E17" s="455"/>
      <c r="F17" s="455"/>
      <c r="G17" s="455"/>
      <c r="H17" s="455"/>
      <c r="I17" s="455"/>
      <c r="J17" s="455"/>
      <c r="K17" s="455"/>
      <c r="L17" s="454"/>
    </row>
    <row r="18" ht="13.5" customHeight="1" spans="1:12">
      <c r="A18" s="454"/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4"/>
    </row>
    <row r="19" ht="13.5" customHeight="1" spans="1:12">
      <c r="A19" s="454"/>
      <c r="B19" s="455"/>
      <c r="C19" s="455"/>
      <c r="D19" s="455"/>
      <c r="E19" s="455"/>
      <c r="F19" s="455"/>
      <c r="G19" s="455"/>
      <c r="H19" s="455"/>
      <c r="I19" s="455"/>
      <c r="J19" s="455"/>
      <c r="K19" s="455"/>
      <c r="L19" s="454"/>
    </row>
    <row r="20" ht="13.5" customHeight="1" spans="1:12">
      <c r="A20" s="454"/>
      <c r="B20" s="455"/>
      <c r="C20" s="455"/>
      <c r="D20" s="455"/>
      <c r="E20" s="455"/>
      <c r="F20" s="455"/>
      <c r="G20" s="455"/>
      <c r="H20" s="455"/>
      <c r="I20" s="455"/>
      <c r="J20" s="455"/>
      <c r="K20" s="455"/>
      <c r="L20" s="454"/>
    </row>
    <row r="21" ht="13.5" customHeight="1" spans="1:12">
      <c r="A21" s="454"/>
      <c r="B21" s="455"/>
      <c r="C21" s="455"/>
      <c r="D21" s="455"/>
      <c r="E21" s="455"/>
      <c r="F21" s="455"/>
      <c r="G21" s="455"/>
      <c r="H21" s="455"/>
      <c r="I21" s="455"/>
      <c r="J21" s="455"/>
      <c r="K21" s="455"/>
      <c r="L21" s="454"/>
    </row>
    <row r="22" ht="13.5" customHeight="1" spans="1:12">
      <c r="A22" s="454"/>
      <c r="B22" s="455"/>
      <c r="C22" s="455"/>
      <c r="D22" s="455"/>
      <c r="E22" s="455"/>
      <c r="F22" s="455"/>
      <c r="G22" s="455"/>
      <c r="H22" s="455"/>
      <c r="I22" s="455"/>
      <c r="J22" s="455"/>
      <c r="K22" s="455"/>
      <c r="L22" s="454"/>
    </row>
    <row r="23" ht="13.5" customHeight="1" spans="1:12">
      <c r="A23" s="454"/>
      <c r="B23" s="455"/>
      <c r="C23" s="455"/>
      <c r="D23" s="455"/>
      <c r="E23" s="455"/>
      <c r="F23" s="455"/>
      <c r="G23" s="455"/>
      <c r="H23" s="455"/>
      <c r="I23" s="455"/>
      <c r="J23" s="455"/>
      <c r="K23" s="455"/>
      <c r="L23" s="454"/>
    </row>
    <row r="24" ht="13.5" customHeight="1" spans="1:12">
      <c r="A24" s="454"/>
      <c r="B24" s="455"/>
      <c r="C24" s="455"/>
      <c r="D24" s="455"/>
      <c r="E24" s="455"/>
      <c r="F24" s="455"/>
      <c r="G24" s="455"/>
      <c r="H24" s="455"/>
      <c r="I24" s="455"/>
      <c r="J24" s="455"/>
      <c r="K24" s="455"/>
      <c r="L24" s="454"/>
    </row>
    <row r="25" ht="13.5" customHeight="1" spans="1:12">
      <c r="A25" s="454"/>
      <c r="B25" s="455"/>
      <c r="C25" s="455"/>
      <c r="D25" s="455"/>
      <c r="E25" s="455"/>
      <c r="F25" s="455"/>
      <c r="G25" s="455"/>
      <c r="H25" s="455"/>
      <c r="I25" s="455"/>
      <c r="J25" s="455"/>
      <c r="K25" s="455"/>
      <c r="L25" s="454"/>
    </row>
    <row r="26" ht="13.5" customHeight="1" spans="1:12">
      <c r="A26" s="454"/>
      <c r="B26" s="455"/>
      <c r="C26" s="455"/>
      <c r="D26" s="455"/>
      <c r="E26" s="455"/>
      <c r="F26" s="455"/>
      <c r="G26" s="455"/>
      <c r="H26" s="455"/>
      <c r="I26" s="455"/>
      <c r="J26" s="455"/>
      <c r="K26" s="455"/>
      <c r="L26" s="454"/>
    </row>
    <row r="27" ht="13.5" customHeight="1" spans="1:12">
      <c r="A27" s="454"/>
      <c r="B27" s="455"/>
      <c r="C27" s="455"/>
      <c r="D27" s="455"/>
      <c r="E27" s="455"/>
      <c r="F27" s="455"/>
      <c r="G27" s="455"/>
      <c r="H27" s="455"/>
      <c r="I27" s="455"/>
      <c r="J27" s="455"/>
      <c r="K27" s="455"/>
      <c r="L27" s="454"/>
    </row>
    <row r="28" ht="13.5" customHeight="1" spans="1:12">
      <c r="A28" s="454"/>
      <c r="B28" s="455"/>
      <c r="C28" s="455"/>
      <c r="D28" s="455"/>
      <c r="E28" s="455"/>
      <c r="F28" s="455"/>
      <c r="G28" s="455"/>
      <c r="H28" s="455"/>
      <c r="I28" s="455"/>
      <c r="J28" s="455"/>
      <c r="K28" s="455"/>
      <c r="L28" s="454"/>
    </row>
    <row r="29" ht="13.5" customHeight="1" spans="1:12">
      <c r="A29" s="454"/>
      <c r="B29" s="455"/>
      <c r="C29" s="455"/>
      <c r="D29" s="455"/>
      <c r="E29" s="455"/>
      <c r="F29" s="455"/>
      <c r="G29" s="455"/>
      <c r="H29" s="455"/>
      <c r="I29" s="455"/>
      <c r="J29" s="455"/>
      <c r="K29" s="455"/>
      <c r="L29" s="454"/>
    </row>
    <row r="30" ht="13.5" customHeight="1" spans="1:12">
      <c r="A30" s="454"/>
      <c r="B30" s="455"/>
      <c r="C30" s="455"/>
      <c r="D30" s="455"/>
      <c r="E30" s="455"/>
      <c r="F30" s="455"/>
      <c r="G30" s="455"/>
      <c r="H30" s="455"/>
      <c r="I30" s="455"/>
      <c r="J30" s="455"/>
      <c r="K30" s="455"/>
      <c r="L30" s="454"/>
    </row>
    <row r="31" ht="13.5" customHeight="1" spans="1:12">
      <c r="A31" s="454"/>
      <c r="B31" s="455"/>
      <c r="C31" s="455"/>
      <c r="D31" s="455"/>
      <c r="E31" s="455"/>
      <c r="F31" s="455"/>
      <c r="G31" s="455"/>
      <c r="H31" s="455"/>
      <c r="I31" s="455"/>
      <c r="J31" s="455"/>
      <c r="K31" s="455"/>
      <c r="L31" s="454"/>
    </row>
    <row r="32" ht="13.5" customHeight="1" spans="1:12">
      <c r="A32" s="454"/>
      <c r="B32" s="455"/>
      <c r="C32" s="455"/>
      <c r="D32" s="455"/>
      <c r="E32" s="455"/>
      <c r="F32" s="455"/>
      <c r="G32" s="455"/>
      <c r="H32" s="455"/>
      <c r="I32" s="455"/>
      <c r="J32" s="455"/>
      <c r="K32" s="455"/>
      <c r="L32" s="454"/>
    </row>
    <row r="33" ht="13.5" customHeight="1" spans="1:12">
      <c r="A33" s="454"/>
      <c r="B33" s="455"/>
      <c r="C33" s="455"/>
      <c r="D33" s="455"/>
      <c r="E33" s="455"/>
      <c r="F33" s="455"/>
      <c r="G33" s="455"/>
      <c r="H33" s="455"/>
      <c r="I33" s="455"/>
      <c r="J33" s="455"/>
      <c r="K33" s="455"/>
      <c r="L33" s="454"/>
    </row>
    <row r="34" ht="13.5" customHeight="1" spans="1:12">
      <c r="A34" s="454"/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4"/>
    </row>
    <row r="35" ht="13.5" customHeight="1" spans="1:12">
      <c r="A35" s="454"/>
      <c r="B35" s="455"/>
      <c r="C35" s="455"/>
      <c r="D35" s="455"/>
      <c r="E35" s="455"/>
      <c r="F35" s="455"/>
      <c r="G35" s="455"/>
      <c r="H35" s="455"/>
      <c r="I35" s="455"/>
      <c r="J35" s="455"/>
      <c r="K35" s="455"/>
      <c r="L35" s="454"/>
    </row>
    <row r="36" ht="13.5" customHeight="1" spans="1:12">
      <c r="A36" s="454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4"/>
    </row>
    <row r="37" ht="13.5" customHeight="1" spans="1:12">
      <c r="A37" s="454"/>
      <c r="B37" s="455"/>
      <c r="C37" s="455"/>
      <c r="D37" s="455"/>
      <c r="E37" s="455"/>
      <c r="F37" s="455"/>
      <c r="G37" s="455"/>
      <c r="H37" s="455"/>
      <c r="I37" s="455"/>
      <c r="J37" s="455"/>
      <c r="K37" s="455"/>
      <c r="L37" s="454"/>
    </row>
    <row r="38" ht="13.5" customHeight="1" spans="1:12">
      <c r="A38" s="454"/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4"/>
    </row>
    <row r="39" ht="13.5" customHeight="1" spans="1:12">
      <c r="A39" s="454"/>
      <c r="B39" s="455"/>
      <c r="C39" s="455"/>
      <c r="D39" s="455"/>
      <c r="E39" s="455"/>
      <c r="F39" s="455"/>
      <c r="G39" s="455"/>
      <c r="H39" s="455"/>
      <c r="I39" s="455"/>
      <c r="J39" s="455"/>
      <c r="K39" s="455"/>
      <c r="L39" s="454"/>
    </row>
    <row r="40" ht="13.5" customHeight="1" spans="1:12">
      <c r="A40" s="454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4"/>
    </row>
    <row r="41" ht="13.5" customHeight="1" spans="1:12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4"/>
    </row>
    <row r="42" ht="13.5" customHeight="1" spans="1:12">
      <c r="A42" s="454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4"/>
    </row>
    <row r="43" ht="13.5" customHeight="1" spans="1:12">
      <c r="A43" s="454"/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4"/>
    </row>
    <row r="44" ht="13.5" customHeight="1" spans="1:12">
      <c r="A44" s="454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4"/>
    </row>
    <row r="45" ht="13.5" customHeight="1" spans="1:12">
      <c r="A45" s="454"/>
      <c r="B45" s="455"/>
      <c r="C45" s="455"/>
      <c r="D45" s="455"/>
      <c r="E45" s="455"/>
      <c r="F45" s="455"/>
      <c r="G45" s="455"/>
      <c r="H45" s="455"/>
      <c r="I45" s="455"/>
      <c r="J45" s="455"/>
      <c r="K45" s="455"/>
      <c r="L45" s="454"/>
    </row>
    <row r="46" ht="13.5" customHeight="1" spans="1:12">
      <c r="A46" s="454"/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4"/>
    </row>
    <row r="47" ht="13.5" customHeight="1" spans="1:12">
      <c r="A47" s="454"/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4"/>
    </row>
    <row r="48" ht="13.5" customHeight="1" spans="1:12">
      <c r="A48" s="454"/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4"/>
    </row>
    <row r="49" ht="13.5" customHeight="1" spans="1:12">
      <c r="A49" s="454"/>
      <c r="B49" s="455"/>
      <c r="C49" s="455"/>
      <c r="D49" s="455"/>
      <c r="E49" s="455"/>
      <c r="F49" s="455"/>
      <c r="G49" s="455"/>
      <c r="H49" s="455"/>
      <c r="I49" s="455"/>
      <c r="J49" s="455"/>
      <c r="K49" s="455"/>
      <c r="L49" s="454"/>
    </row>
    <row r="50" ht="13.5" customHeight="1" spans="1:12">
      <c r="A50" s="454"/>
      <c r="B50" s="455"/>
      <c r="C50" s="455"/>
      <c r="D50" s="455"/>
      <c r="E50" s="455"/>
      <c r="F50" s="455"/>
      <c r="G50" s="455"/>
      <c r="H50" s="455"/>
      <c r="I50" s="455"/>
      <c r="J50" s="455"/>
      <c r="K50" s="455"/>
      <c r="L50" s="454"/>
    </row>
    <row r="51" ht="13.5" customHeight="1" spans="1:12">
      <c r="A51" s="454"/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4"/>
    </row>
    <row r="52" ht="13.5" customHeight="1" spans="1:12">
      <c r="A52" s="454"/>
      <c r="B52" s="455"/>
      <c r="C52" s="455"/>
      <c r="D52" s="455"/>
      <c r="E52" s="455"/>
      <c r="F52" s="455"/>
      <c r="G52" s="455"/>
      <c r="H52" s="455"/>
      <c r="I52" s="455"/>
      <c r="J52" s="455"/>
      <c r="K52" s="455"/>
      <c r="L52" s="454"/>
    </row>
    <row r="53" ht="13.5" customHeight="1" spans="1:12">
      <c r="A53" s="454"/>
      <c r="B53" s="455"/>
      <c r="C53" s="455"/>
      <c r="D53" s="455"/>
      <c r="E53" s="455"/>
      <c r="F53" s="455"/>
      <c r="G53" s="455"/>
      <c r="H53" s="455"/>
      <c r="I53" s="455"/>
      <c r="J53" s="455"/>
      <c r="K53" s="455"/>
      <c r="L53" s="454"/>
    </row>
    <row r="54" ht="13.5" customHeight="1" spans="1:12">
      <c r="A54" s="454"/>
      <c r="B54" s="454"/>
      <c r="C54" s="454"/>
      <c r="D54" s="454"/>
      <c r="E54" s="454"/>
      <c r="F54" s="454"/>
      <c r="G54" s="454"/>
      <c r="H54" s="454"/>
      <c r="I54" s="454"/>
      <c r="J54" s="454"/>
      <c r="K54" s="454"/>
      <c r="L54" s="454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F2:H4"/>
    <mergeCell ref="I2:L4"/>
    <mergeCell ref="A7:L5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workbookViewId="0">
      <selection activeCell="S44" sqref="S44"/>
    </sheetView>
  </sheetViews>
  <sheetFormatPr defaultColWidth="12.6637168141593" defaultRowHeight="15.75" customHeight="1"/>
  <cols>
    <col min="1" max="1" width="4.16814159292035" customWidth="1"/>
    <col min="2" max="2" width="16.3362831858407" customWidth="1"/>
    <col min="3" max="3" width="25.1681415929204" customWidth="1"/>
    <col min="4" max="4" width="20.3362831858407" customWidth="1"/>
    <col min="5" max="5" width="19.1681415929204" customWidth="1"/>
    <col min="6" max="6" width="9" customWidth="1"/>
    <col min="7" max="13" width="8.83185840707965" customWidth="1"/>
    <col min="14" max="14" width="5.66371681415929" customWidth="1"/>
    <col min="15" max="17" width="8.66371681415929" customWidth="1"/>
    <col min="18" max="18" width="5.50442477876106" customWidth="1"/>
    <col min="19" max="19" width="8.66371681415929" customWidth="1"/>
    <col min="20" max="21" width="8.50442477876106" customWidth="1"/>
    <col min="22" max="22" width="6.66371681415929" customWidth="1"/>
    <col min="23" max="23" width="10.1681415929204" customWidth="1"/>
    <col min="24" max="24" width="28.6637168141593" customWidth="1"/>
  </cols>
  <sheetData>
    <row r="1" ht="30" customHeight="1" spans="1:25">
      <c r="A1" s="120" t="s">
        <v>10</v>
      </c>
      <c r="B1" s="121"/>
      <c r="C1" s="121"/>
      <c r="D1" s="122"/>
      <c r="E1" s="64" t="s">
        <v>1</v>
      </c>
      <c r="F1" s="65" t="e">
        <f>#REF!</f>
        <v>#REF!</v>
      </c>
      <c r="G1" s="66"/>
      <c r="H1" s="67" t="s">
        <v>11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12</v>
      </c>
      <c r="B2" s="124"/>
      <c r="C2" s="125" t="e">
        <f>#REF!</f>
        <v>#REF!</v>
      </c>
      <c r="D2" s="126" t="s">
        <v>37</v>
      </c>
      <c r="E2" s="72" t="e">
        <f>#REF!</f>
        <v>#REF!</v>
      </c>
      <c r="F2" s="127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38</v>
      </c>
      <c r="B3" s="130"/>
      <c r="C3" s="131" t="e">
        <f>#REF!</f>
        <v>#REF!</v>
      </c>
      <c r="D3" s="132" t="s">
        <v>17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18</v>
      </c>
      <c r="B4" s="130"/>
      <c r="C4" s="131" t="e">
        <f>#REF!</f>
        <v>#REF!</v>
      </c>
      <c r="D4" s="132" t="s">
        <v>39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22</v>
      </c>
      <c r="B5" s="130"/>
      <c r="C5" s="131" t="e">
        <f>#REF!</f>
        <v>#REF!</v>
      </c>
      <c r="D5" s="132" t="s">
        <v>8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25</v>
      </c>
      <c r="B6" s="138"/>
      <c r="C6" s="139" t="e">
        <f>#REF!</f>
        <v>#REF!</v>
      </c>
      <c r="D6" s="140" t="s">
        <v>40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143"/>
      <c r="B7" s="144" t="s">
        <v>41</v>
      </c>
      <c r="C7" s="145"/>
      <c r="D7" s="145"/>
      <c r="E7" s="145"/>
      <c r="F7" s="146" t="s">
        <v>30</v>
      </c>
      <c r="G7" s="146" t="s">
        <v>42</v>
      </c>
      <c r="H7" s="146" t="s">
        <v>42</v>
      </c>
      <c r="I7" s="170" t="s">
        <v>31</v>
      </c>
      <c r="J7" s="171" t="s">
        <v>32</v>
      </c>
      <c r="K7" s="146" t="s">
        <v>33</v>
      </c>
      <c r="L7" s="146" t="s">
        <v>34</v>
      </c>
      <c r="M7" s="146" t="s">
        <v>43</v>
      </c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147"/>
      <c r="B8" s="148"/>
      <c r="C8" s="148"/>
      <c r="D8" s="148"/>
      <c r="E8" s="148"/>
      <c r="F8" s="149"/>
      <c r="G8" s="149"/>
      <c r="H8" s="149"/>
      <c r="I8" s="149"/>
      <c r="J8" s="149"/>
      <c r="K8" s="149"/>
      <c r="L8" s="149"/>
      <c r="M8" s="149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150">
        <v>1</v>
      </c>
      <c r="B9" s="151"/>
      <c r="C9" s="152"/>
      <c r="D9" s="152"/>
      <c r="E9" s="153"/>
      <c r="F9" s="154"/>
      <c r="G9" s="155"/>
      <c r="H9" s="155"/>
      <c r="I9" s="155"/>
      <c r="J9" s="155"/>
      <c r="K9" s="155"/>
      <c r="L9" s="155"/>
      <c r="M9" s="15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150">
        <f>A9+1</f>
        <v>2</v>
      </c>
      <c r="B10" s="151"/>
      <c r="C10" s="152"/>
      <c r="D10" s="152"/>
      <c r="E10" s="153"/>
      <c r="F10" s="156"/>
      <c r="G10" s="155"/>
      <c r="H10" s="155"/>
      <c r="I10" s="155"/>
      <c r="J10" s="177"/>
      <c r="K10" s="155"/>
      <c r="L10" s="155"/>
      <c r="M10" s="15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150">
        <f t="shared" ref="A11:A43" si="0">A10+1</f>
        <v>3</v>
      </c>
      <c r="B11" s="151"/>
      <c r="C11" s="152"/>
      <c r="D11" s="152"/>
      <c r="E11" s="153"/>
      <c r="F11" s="154"/>
      <c r="G11" s="155"/>
      <c r="H11" s="155"/>
      <c r="I11" s="155"/>
      <c r="J11" s="177"/>
      <c r="K11" s="155"/>
      <c r="L11" s="155"/>
      <c r="M11" s="15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150">
        <f t="shared" si="0"/>
        <v>4</v>
      </c>
      <c r="B12" s="151"/>
      <c r="C12" s="152"/>
      <c r="D12" s="152"/>
      <c r="E12" s="153"/>
      <c r="F12" s="154"/>
      <c r="G12" s="155"/>
      <c r="H12" s="155"/>
      <c r="I12" s="155"/>
      <c r="J12" s="177"/>
      <c r="K12" s="177"/>
      <c r="L12" s="177"/>
      <c r="M12" s="15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150">
        <f t="shared" si="0"/>
        <v>5</v>
      </c>
      <c r="B13" s="151"/>
      <c r="C13" s="152"/>
      <c r="D13" s="152"/>
      <c r="E13" s="153"/>
      <c r="F13" s="154"/>
      <c r="G13" s="155"/>
      <c r="H13" s="155"/>
      <c r="I13" s="155"/>
      <c r="J13" s="177"/>
      <c r="K13" s="155"/>
      <c r="L13" s="155"/>
      <c r="M13" s="15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150">
        <f t="shared" si="0"/>
        <v>6</v>
      </c>
      <c r="B14" s="151"/>
      <c r="C14" s="152"/>
      <c r="D14" s="152"/>
      <c r="E14" s="153"/>
      <c r="F14" s="154"/>
      <c r="G14" s="155"/>
      <c r="H14" s="155"/>
      <c r="I14" s="155"/>
      <c r="J14" s="177"/>
      <c r="K14" s="155"/>
      <c r="L14" s="155"/>
      <c r="M14" s="15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150">
        <f t="shared" si="0"/>
        <v>7</v>
      </c>
      <c r="B15" s="151"/>
      <c r="C15" s="152"/>
      <c r="D15" s="152"/>
      <c r="E15" s="153"/>
      <c r="F15" s="154"/>
      <c r="G15" s="155"/>
      <c r="H15" s="155"/>
      <c r="I15" s="155"/>
      <c r="J15" s="177"/>
      <c r="K15" s="155"/>
      <c r="L15" s="155"/>
      <c r="M15" s="15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150">
        <f t="shared" si="0"/>
        <v>8</v>
      </c>
      <c r="B16" s="151"/>
      <c r="C16" s="152"/>
      <c r="D16" s="152"/>
      <c r="E16" s="153"/>
      <c r="F16" s="157"/>
      <c r="G16" s="155"/>
      <c r="H16" s="155"/>
      <c r="I16" s="155"/>
      <c r="J16" s="155"/>
      <c r="K16" s="155"/>
      <c r="L16" s="155"/>
      <c r="M16" s="15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150">
        <f t="shared" si="0"/>
        <v>9</v>
      </c>
      <c r="B17" s="151"/>
      <c r="C17" s="152"/>
      <c r="D17" s="152"/>
      <c r="E17" s="153"/>
      <c r="F17" s="154"/>
      <c r="G17" s="155"/>
      <c r="H17" s="155"/>
      <c r="I17" s="155"/>
      <c r="J17" s="177"/>
      <c r="K17" s="177"/>
      <c r="L17" s="177"/>
      <c r="M17" s="15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150">
        <f t="shared" si="0"/>
        <v>10</v>
      </c>
      <c r="B18" s="151"/>
      <c r="C18" s="152"/>
      <c r="D18" s="152"/>
      <c r="E18" s="153"/>
      <c r="F18" s="154"/>
      <c r="G18" s="155"/>
      <c r="H18" s="155"/>
      <c r="I18" s="155"/>
      <c r="J18" s="177"/>
      <c r="K18" s="177"/>
      <c r="L18" s="177"/>
      <c r="M18" s="177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150">
        <f t="shared" si="0"/>
        <v>11</v>
      </c>
      <c r="B19" s="151"/>
      <c r="C19" s="152"/>
      <c r="D19" s="152"/>
      <c r="E19" s="153"/>
      <c r="F19" s="154"/>
      <c r="G19" s="155"/>
      <c r="H19" s="155"/>
      <c r="I19" s="155"/>
      <c r="J19" s="177"/>
      <c r="K19" s="177"/>
      <c r="L19" s="177"/>
      <c r="M19" s="177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150">
        <f t="shared" si="0"/>
        <v>12</v>
      </c>
      <c r="B20" s="151"/>
      <c r="C20" s="152"/>
      <c r="D20" s="152"/>
      <c r="E20" s="153"/>
      <c r="F20" s="154"/>
      <c r="G20" s="155"/>
      <c r="H20" s="155"/>
      <c r="I20" s="155"/>
      <c r="J20" s="155"/>
      <c r="K20" s="155"/>
      <c r="L20" s="155"/>
      <c r="M20" s="178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150">
        <f t="shared" si="0"/>
        <v>13</v>
      </c>
      <c r="B21" s="151"/>
      <c r="C21" s="152"/>
      <c r="D21" s="152"/>
      <c r="E21" s="153"/>
      <c r="F21" s="154"/>
      <c r="G21" s="155"/>
      <c r="H21" s="155"/>
      <c r="I21" s="155"/>
      <c r="J21" s="177"/>
      <c r="K21" s="155"/>
      <c r="L21" s="155"/>
      <c r="M21" s="15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150">
        <f t="shared" si="0"/>
        <v>14</v>
      </c>
      <c r="B22" s="151"/>
      <c r="C22" s="152"/>
      <c r="D22" s="152"/>
      <c r="E22" s="153"/>
      <c r="F22" s="156"/>
      <c r="G22" s="155"/>
      <c r="H22" s="155"/>
      <c r="I22" s="155"/>
      <c r="J22" s="155"/>
      <c r="K22" s="155"/>
      <c r="L22" s="155"/>
      <c r="M22" s="155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150">
        <f t="shared" si="0"/>
        <v>15</v>
      </c>
      <c r="B23" s="151"/>
      <c r="C23" s="152"/>
      <c r="D23" s="152"/>
      <c r="E23" s="153"/>
      <c r="F23" s="154"/>
      <c r="G23" s="155"/>
      <c r="H23" s="155"/>
      <c r="I23" s="155"/>
      <c r="J23" s="155"/>
      <c r="K23" s="155"/>
      <c r="L23" s="155"/>
      <c r="M23" s="155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150">
        <f t="shared" si="0"/>
        <v>16</v>
      </c>
      <c r="B24" s="151"/>
      <c r="C24" s="152"/>
      <c r="D24" s="152"/>
      <c r="E24" s="153"/>
      <c r="F24" s="154"/>
      <c r="G24" s="155"/>
      <c r="H24" s="155"/>
      <c r="I24" s="155"/>
      <c r="J24" s="177"/>
      <c r="K24" s="155"/>
      <c r="L24" s="155"/>
      <c r="M24" s="155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150">
        <f t="shared" si="0"/>
        <v>17</v>
      </c>
      <c r="B25" s="151"/>
      <c r="C25" s="152"/>
      <c r="D25" s="152"/>
      <c r="E25" s="153"/>
      <c r="F25" s="154"/>
      <c r="G25" s="155"/>
      <c r="H25" s="155"/>
      <c r="I25" s="155"/>
      <c r="J25" s="177"/>
      <c r="K25" s="155"/>
      <c r="L25" s="155"/>
      <c r="M25" s="155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150">
        <f t="shared" si="0"/>
        <v>18</v>
      </c>
      <c r="B26" s="151"/>
      <c r="C26" s="152"/>
      <c r="D26" s="152"/>
      <c r="E26" s="153"/>
      <c r="F26" s="154"/>
      <c r="G26" s="155"/>
      <c r="H26" s="155"/>
      <c r="I26" s="155"/>
      <c r="J26" s="155"/>
      <c r="K26" s="155"/>
      <c r="L26" s="155"/>
      <c r="M26" s="155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150">
        <f t="shared" si="0"/>
        <v>19</v>
      </c>
      <c r="B27" s="151"/>
      <c r="C27" s="152"/>
      <c r="D27" s="152"/>
      <c r="E27" s="153"/>
      <c r="F27" s="154"/>
      <c r="G27" s="155"/>
      <c r="H27" s="155"/>
      <c r="I27" s="155"/>
      <c r="J27" s="155"/>
      <c r="K27" s="155"/>
      <c r="L27" s="155"/>
      <c r="M27" s="155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150">
        <f t="shared" si="0"/>
        <v>20</v>
      </c>
      <c r="B28" s="151"/>
      <c r="C28" s="152"/>
      <c r="D28" s="152"/>
      <c r="E28" s="153"/>
      <c r="F28" s="156"/>
      <c r="G28" s="155"/>
      <c r="H28" s="155"/>
      <c r="I28" s="155"/>
      <c r="J28" s="155"/>
      <c r="K28" s="155"/>
      <c r="L28" s="155"/>
      <c r="M28" s="155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150">
        <f t="shared" si="0"/>
        <v>21</v>
      </c>
      <c r="B29" s="151"/>
      <c r="C29" s="152"/>
      <c r="D29" s="152"/>
      <c r="E29" s="153"/>
      <c r="F29" s="156"/>
      <c r="G29" s="155"/>
      <c r="H29" s="155"/>
      <c r="I29" s="155"/>
      <c r="J29" s="155"/>
      <c r="K29" s="155"/>
      <c r="L29" s="155"/>
      <c r="M29" s="155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150">
        <f t="shared" si="0"/>
        <v>22</v>
      </c>
      <c r="B30" s="151"/>
      <c r="C30" s="152"/>
      <c r="D30" s="152"/>
      <c r="E30" s="153"/>
      <c r="F30" s="154"/>
      <c r="G30" s="155"/>
      <c r="H30" s="155"/>
      <c r="I30" s="155"/>
      <c r="J30" s="155"/>
      <c r="K30" s="155"/>
      <c r="L30" s="155"/>
      <c r="M30" s="155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150">
        <f t="shared" si="0"/>
        <v>23</v>
      </c>
      <c r="B31" s="151"/>
      <c r="C31" s="152"/>
      <c r="D31" s="152"/>
      <c r="E31" s="153"/>
      <c r="F31" s="154"/>
      <c r="G31" s="155"/>
      <c r="H31" s="155"/>
      <c r="I31" s="155"/>
      <c r="J31" s="155"/>
      <c r="K31" s="155"/>
      <c r="L31" s="155"/>
      <c r="M31" s="155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150">
        <f t="shared" si="0"/>
        <v>24</v>
      </c>
      <c r="B32" s="151"/>
      <c r="C32" s="152"/>
      <c r="D32" s="152"/>
      <c r="E32" s="153"/>
      <c r="F32" s="154"/>
      <c r="G32" s="155"/>
      <c r="H32" s="155"/>
      <c r="I32" s="155"/>
      <c r="J32" s="155"/>
      <c r="K32" s="155"/>
      <c r="L32" s="155"/>
      <c r="M32" s="178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150">
        <f t="shared" si="0"/>
        <v>25</v>
      </c>
      <c r="B33" s="151"/>
      <c r="C33" s="152"/>
      <c r="D33" s="152"/>
      <c r="E33" s="153"/>
      <c r="F33" s="154"/>
      <c r="G33" s="155"/>
      <c r="H33" s="155"/>
      <c r="I33" s="155"/>
      <c r="J33" s="177"/>
      <c r="K33" s="177"/>
      <c r="L33" s="155"/>
      <c r="M33" s="155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150">
        <f t="shared" si="0"/>
        <v>26</v>
      </c>
      <c r="B34" s="151"/>
      <c r="C34" s="152"/>
      <c r="D34" s="152"/>
      <c r="E34" s="153"/>
      <c r="F34" s="154"/>
      <c r="G34" s="155"/>
      <c r="H34" s="155"/>
      <c r="I34" s="155"/>
      <c r="J34" s="155"/>
      <c r="K34" s="155"/>
      <c r="L34" s="155"/>
      <c r="M34" s="155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150">
        <f t="shared" si="0"/>
        <v>27</v>
      </c>
      <c r="B35" s="151"/>
      <c r="C35" s="152"/>
      <c r="D35" s="152"/>
      <c r="E35" s="153"/>
      <c r="F35" s="154"/>
      <c r="G35" s="155"/>
      <c r="H35" s="155"/>
      <c r="I35" s="155"/>
      <c r="J35" s="177"/>
      <c r="K35" s="155"/>
      <c r="L35" s="155"/>
      <c r="M35" s="155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150">
        <f t="shared" si="0"/>
        <v>28</v>
      </c>
      <c r="B36" s="151"/>
      <c r="C36" s="152"/>
      <c r="D36" s="152"/>
      <c r="E36" s="153"/>
      <c r="F36" s="154"/>
      <c r="G36" s="155"/>
      <c r="H36" s="155"/>
      <c r="I36" s="155"/>
      <c r="J36" s="177"/>
      <c r="K36" s="177"/>
      <c r="L36" s="177"/>
      <c r="M36" s="155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150">
        <f t="shared" si="0"/>
        <v>29</v>
      </c>
      <c r="B37" s="151"/>
      <c r="C37" s="152"/>
      <c r="D37" s="152"/>
      <c r="E37" s="153"/>
      <c r="F37" s="154"/>
      <c r="G37" s="155"/>
      <c r="H37" s="155"/>
      <c r="I37" s="155"/>
      <c r="J37" s="177"/>
      <c r="K37" s="155"/>
      <c r="L37" s="155"/>
      <c r="M37" s="155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150">
        <f t="shared" si="0"/>
        <v>30</v>
      </c>
      <c r="B38" s="151"/>
      <c r="C38" s="152"/>
      <c r="D38" s="152"/>
      <c r="E38" s="153"/>
      <c r="F38" s="154"/>
      <c r="G38" s="155"/>
      <c r="H38" s="155"/>
      <c r="I38" s="155"/>
      <c r="J38" s="177"/>
      <c r="K38" s="155"/>
      <c r="L38" s="155"/>
      <c r="M38" s="155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150">
        <f t="shared" si="0"/>
        <v>31</v>
      </c>
      <c r="B39" s="151"/>
      <c r="C39" s="152"/>
      <c r="D39" s="152"/>
      <c r="E39" s="153"/>
      <c r="F39" s="154"/>
      <c r="G39" s="155"/>
      <c r="H39" s="155"/>
      <c r="I39" s="155"/>
      <c r="J39" s="177"/>
      <c r="K39" s="177"/>
      <c r="L39" s="155"/>
      <c r="M39" s="155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150">
        <f t="shared" si="0"/>
        <v>32</v>
      </c>
      <c r="B40" s="151"/>
      <c r="C40" s="152"/>
      <c r="D40" s="152"/>
      <c r="E40" s="153"/>
      <c r="F40" s="154"/>
      <c r="G40" s="155"/>
      <c r="H40" s="155"/>
      <c r="I40" s="155"/>
      <c r="J40" s="155"/>
      <c r="K40" s="155"/>
      <c r="L40" s="155"/>
      <c r="M40" s="178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150">
        <f t="shared" si="0"/>
        <v>33</v>
      </c>
      <c r="B41" s="151"/>
      <c r="C41" s="152"/>
      <c r="D41" s="152"/>
      <c r="E41" s="153"/>
      <c r="F41" s="154"/>
      <c r="G41" s="155"/>
      <c r="H41" s="155"/>
      <c r="I41" s="155"/>
      <c r="J41" s="155"/>
      <c r="K41" s="155"/>
      <c r="L41" s="155"/>
      <c r="M41" s="155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150">
        <f t="shared" si="0"/>
        <v>34</v>
      </c>
      <c r="B42" s="151"/>
      <c r="C42" s="152"/>
      <c r="D42" s="152"/>
      <c r="E42" s="153"/>
      <c r="F42" s="158"/>
      <c r="G42" s="158"/>
      <c r="H42" s="158"/>
      <c r="I42" s="158"/>
      <c r="J42" s="158"/>
      <c r="K42" s="158"/>
      <c r="L42" s="158"/>
      <c r="M42" s="158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150">
        <f t="shared" si="0"/>
        <v>35</v>
      </c>
      <c r="B43" s="151"/>
      <c r="C43" s="152"/>
      <c r="D43" s="152"/>
      <c r="E43" s="153"/>
      <c r="F43" s="158"/>
      <c r="G43" s="158"/>
      <c r="H43" s="158"/>
      <c r="I43" s="158"/>
      <c r="J43" s="158"/>
      <c r="K43" s="158"/>
      <c r="L43" s="158"/>
      <c r="M43" s="158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3:25"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64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J2:M4"/>
    <mergeCell ref="G2:I4"/>
  </mergeCells>
  <conditionalFormatting sqref="J9:J41">
    <cfRule type="notContainsBlanks" dxfId="0" priority="4">
      <formula>LEN(TRIM(J9))&gt;0</formula>
    </cfRule>
  </conditionalFormatting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6" pageOrder="overThenDown" orientation="landscape" cellComments="atEnd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57"/>
  <sheetViews>
    <sheetView showGridLines="0" zoomScale="75" zoomScaleNormal="75" workbookViewId="0">
      <selection activeCell="A51" sqref="A51:M101"/>
    </sheetView>
  </sheetViews>
  <sheetFormatPr defaultColWidth="12.6637168141593" defaultRowHeight="15.75" customHeight="1"/>
  <cols>
    <col min="2" max="2" width="25.3362831858407" customWidth="1"/>
    <col min="3" max="3" width="19.8318584070796" customWidth="1"/>
  </cols>
  <sheetData>
    <row r="1" ht="30" customHeight="1" spans="1:13">
      <c r="A1" s="61" t="s">
        <v>136</v>
      </c>
      <c r="B1" s="62"/>
      <c r="C1" s="63"/>
      <c r="D1" s="64" t="s">
        <v>1</v>
      </c>
      <c r="E1" s="65" t="e">
        <f>#REF!</f>
        <v>#REF!</v>
      </c>
      <c r="F1" s="66"/>
      <c r="G1" s="67" t="s">
        <v>11</v>
      </c>
      <c r="H1" s="64"/>
      <c r="I1" s="111" t="e">
        <f>#REF!</f>
        <v>#REF!</v>
      </c>
      <c r="J1" s="112"/>
      <c r="K1" s="112"/>
      <c r="L1" s="112"/>
      <c r="M1" s="112"/>
    </row>
    <row r="2" customHeight="1" spans="1:13">
      <c r="A2" s="68" t="s">
        <v>12</v>
      </c>
      <c r="B2" s="69" t="e">
        <f>#REF!</f>
        <v>#REF!</v>
      </c>
      <c r="C2" s="70" t="s">
        <v>37</v>
      </c>
      <c r="D2" s="71" t="e">
        <f>#REF!</f>
        <v>#REF!</v>
      </c>
      <c r="E2" s="72"/>
      <c r="F2" s="73" t="s">
        <v>2</v>
      </c>
      <c r="G2" s="74"/>
      <c r="H2" s="75"/>
      <c r="I2" s="113" t="e">
        <f>#REF!</f>
        <v>#REF!</v>
      </c>
      <c r="J2" s="114"/>
      <c r="K2" s="114"/>
      <c r="L2" s="114"/>
      <c r="M2" s="114"/>
    </row>
    <row r="3" customHeight="1" spans="1:13">
      <c r="A3" s="76" t="s">
        <v>38</v>
      </c>
      <c r="B3" s="77" t="e">
        <f>#REF!</f>
        <v>#REF!</v>
      </c>
      <c r="C3" s="78" t="s">
        <v>17</v>
      </c>
      <c r="D3" s="79" t="e">
        <f>#REF!</f>
        <v>#REF!</v>
      </c>
      <c r="E3" s="80"/>
      <c r="F3" s="81"/>
      <c r="G3" s="82"/>
      <c r="H3" s="83"/>
      <c r="I3" s="113"/>
      <c r="J3" s="114"/>
      <c r="K3" s="114"/>
      <c r="L3" s="114"/>
      <c r="M3" s="114"/>
    </row>
    <row r="4" customHeight="1" spans="1:14">
      <c r="A4" s="76" t="s">
        <v>18</v>
      </c>
      <c r="B4" s="77" t="e">
        <f>#REF!</f>
        <v>#REF!</v>
      </c>
      <c r="C4" s="78" t="s">
        <v>39</v>
      </c>
      <c r="D4" s="79" t="e">
        <f>#REF!</f>
        <v>#REF!</v>
      </c>
      <c r="E4" s="80"/>
      <c r="F4" s="84"/>
      <c r="G4" s="85"/>
      <c r="H4" s="86"/>
      <c r="I4" s="113"/>
      <c r="J4" s="114"/>
      <c r="K4" s="114"/>
      <c r="L4" s="114"/>
      <c r="M4" s="114"/>
      <c r="N4" s="115"/>
    </row>
    <row r="5" customHeight="1" spans="1:14">
      <c r="A5" s="76" t="s">
        <v>22</v>
      </c>
      <c r="B5" s="77" t="e">
        <f>#REF!</f>
        <v>#REF!</v>
      </c>
      <c r="C5" s="78" t="s">
        <v>8</v>
      </c>
      <c r="D5" s="79" t="e">
        <f>#REF!</f>
        <v>#REF!</v>
      </c>
      <c r="E5" s="80"/>
      <c r="F5" s="87" t="s">
        <v>3</v>
      </c>
      <c r="G5" s="88"/>
      <c r="H5" s="89"/>
      <c r="I5" s="116" t="e">
        <f>#REF!</f>
        <v>#REF!</v>
      </c>
      <c r="J5" s="117"/>
      <c r="K5" s="117"/>
      <c r="L5" s="117"/>
      <c r="M5" s="117"/>
      <c r="N5" s="115"/>
    </row>
    <row r="6" customHeight="1" spans="1:14">
      <c r="A6" s="90" t="s">
        <v>25</v>
      </c>
      <c r="B6" s="91" t="e">
        <f>#REF!</f>
        <v>#REF!</v>
      </c>
      <c r="C6" s="92" t="s">
        <v>40</v>
      </c>
      <c r="D6" s="93" t="e">
        <f>#REF!</f>
        <v>#REF!</v>
      </c>
      <c r="E6" s="94"/>
      <c r="F6" s="95" t="s">
        <v>4</v>
      </c>
      <c r="G6" s="96"/>
      <c r="H6" s="97"/>
      <c r="I6" s="116" t="e">
        <f>#REF!</f>
        <v>#REF!</v>
      </c>
      <c r="J6" s="117"/>
      <c r="K6" s="117"/>
      <c r="L6" s="117"/>
      <c r="M6" s="117"/>
      <c r="N6" s="115"/>
    </row>
    <row r="7" customHeight="1" spans="1:14">
      <c r="A7" s="98"/>
      <c r="B7" s="99"/>
      <c r="C7" s="99"/>
      <c r="D7" s="99"/>
      <c r="E7" s="99"/>
      <c r="F7" s="99"/>
      <c r="G7" s="99"/>
      <c r="H7" s="100"/>
      <c r="I7" s="101"/>
      <c r="J7" s="102"/>
      <c r="K7" s="102"/>
      <c r="L7" s="102"/>
      <c r="M7" s="102"/>
      <c r="N7" s="115"/>
    </row>
    <row r="8" customHeight="1" spans="1:14">
      <c r="A8" s="101"/>
      <c r="B8" s="102"/>
      <c r="C8" s="102"/>
      <c r="D8" s="102"/>
      <c r="E8" s="102"/>
      <c r="F8" s="102"/>
      <c r="G8" s="102"/>
      <c r="H8" s="103"/>
      <c r="I8" s="101"/>
      <c r="J8" s="102"/>
      <c r="K8" s="102"/>
      <c r="L8" s="102"/>
      <c r="M8" s="102"/>
      <c r="N8" s="115"/>
    </row>
    <row r="9" ht="14" customHeight="1" spans="1:14">
      <c r="A9" s="101"/>
      <c r="B9" s="102"/>
      <c r="C9" s="102"/>
      <c r="D9" s="102"/>
      <c r="E9" s="102"/>
      <c r="F9" s="102"/>
      <c r="G9" s="102"/>
      <c r="H9" s="103"/>
      <c r="I9" s="101"/>
      <c r="J9" s="102"/>
      <c r="K9" s="102"/>
      <c r="L9" s="102"/>
      <c r="M9" s="102"/>
      <c r="N9" s="115"/>
    </row>
    <row r="10" ht="14" customHeight="1" spans="1:14">
      <c r="A10" s="101"/>
      <c r="B10" s="102"/>
      <c r="C10" s="102"/>
      <c r="D10" s="102"/>
      <c r="E10" s="102"/>
      <c r="F10" s="102"/>
      <c r="G10" s="102"/>
      <c r="H10" s="103"/>
      <c r="I10" s="101"/>
      <c r="J10" s="102"/>
      <c r="K10" s="102"/>
      <c r="L10" s="102"/>
      <c r="M10" s="102"/>
      <c r="N10" s="115"/>
    </row>
    <row r="11" customHeight="1" spans="1:14">
      <c r="A11" s="101"/>
      <c r="B11" s="102"/>
      <c r="C11" s="102"/>
      <c r="D11" s="102"/>
      <c r="E11" s="102"/>
      <c r="F11" s="102"/>
      <c r="G11" s="102"/>
      <c r="H11" s="103"/>
      <c r="I11" s="101"/>
      <c r="J11" s="102"/>
      <c r="K11" s="102"/>
      <c r="L11" s="102"/>
      <c r="M11" s="102"/>
      <c r="N11" s="115"/>
    </row>
    <row r="12" customHeight="1" spans="1:14">
      <c r="A12" s="101"/>
      <c r="B12" s="102"/>
      <c r="C12" s="102"/>
      <c r="D12" s="102"/>
      <c r="E12" s="102"/>
      <c r="F12" s="102"/>
      <c r="G12" s="102"/>
      <c r="H12" s="103"/>
      <c r="I12" s="101"/>
      <c r="J12" s="102"/>
      <c r="K12" s="102"/>
      <c r="L12" s="102"/>
      <c r="M12" s="102"/>
      <c r="N12" s="115"/>
    </row>
    <row r="13" customHeight="1" spans="1:14">
      <c r="A13" s="101"/>
      <c r="B13" s="102"/>
      <c r="C13" s="102"/>
      <c r="D13" s="102"/>
      <c r="E13" s="102"/>
      <c r="F13" s="102"/>
      <c r="G13" s="102"/>
      <c r="H13" s="103"/>
      <c r="I13" s="101"/>
      <c r="J13" s="102"/>
      <c r="K13" s="102"/>
      <c r="L13" s="102"/>
      <c r="M13" s="102"/>
      <c r="N13" s="115"/>
    </row>
    <row r="14" ht="14" customHeight="1" spans="1:14">
      <c r="A14" s="101"/>
      <c r="B14" s="102"/>
      <c r="C14" s="102"/>
      <c r="D14" s="102"/>
      <c r="E14" s="102"/>
      <c r="F14" s="102"/>
      <c r="G14" s="102"/>
      <c r="H14" s="103"/>
      <c r="I14" s="101"/>
      <c r="J14" s="102"/>
      <c r="K14" s="102"/>
      <c r="L14" s="102"/>
      <c r="M14" s="102"/>
      <c r="N14" s="115"/>
    </row>
    <row r="15" customHeight="1" spans="1:14">
      <c r="A15" s="101"/>
      <c r="B15" s="102"/>
      <c r="C15" s="102"/>
      <c r="D15" s="102"/>
      <c r="E15" s="102"/>
      <c r="F15" s="102"/>
      <c r="G15" s="102"/>
      <c r="H15" s="103"/>
      <c r="I15" s="101"/>
      <c r="J15" s="102"/>
      <c r="K15" s="102"/>
      <c r="L15" s="102"/>
      <c r="M15" s="102"/>
      <c r="N15" s="115"/>
    </row>
    <row r="16" customHeight="1" spans="1:14">
      <c r="A16" s="101"/>
      <c r="B16" s="102"/>
      <c r="C16" s="102"/>
      <c r="D16" s="102"/>
      <c r="E16" s="102"/>
      <c r="F16" s="102"/>
      <c r="G16" s="102"/>
      <c r="H16" s="103"/>
      <c r="I16" s="101"/>
      <c r="J16" s="102"/>
      <c r="K16" s="102"/>
      <c r="L16" s="102"/>
      <c r="M16" s="102"/>
      <c r="N16" s="115"/>
    </row>
    <row r="17" ht="14" customHeight="1" spans="1:14">
      <c r="A17" s="101"/>
      <c r="B17" s="102"/>
      <c r="C17" s="102"/>
      <c r="D17" s="102"/>
      <c r="E17" s="102"/>
      <c r="F17" s="102"/>
      <c r="G17" s="102"/>
      <c r="H17" s="103"/>
      <c r="I17" s="101"/>
      <c r="J17" s="102"/>
      <c r="K17" s="102"/>
      <c r="L17" s="102"/>
      <c r="M17" s="102"/>
      <c r="N17" s="115"/>
    </row>
    <row r="18" ht="14" customHeight="1" spans="1:14">
      <c r="A18" s="101"/>
      <c r="B18" s="102"/>
      <c r="C18" s="102"/>
      <c r="D18" s="102"/>
      <c r="E18" s="102"/>
      <c r="F18" s="102"/>
      <c r="G18" s="102"/>
      <c r="H18" s="103"/>
      <c r="I18" s="101"/>
      <c r="J18" s="102"/>
      <c r="K18" s="102"/>
      <c r="L18" s="102"/>
      <c r="M18" s="102"/>
      <c r="N18" s="115"/>
    </row>
    <row r="19" customHeight="1" spans="1:14">
      <c r="A19" s="101"/>
      <c r="B19" s="102"/>
      <c r="C19" s="102"/>
      <c r="D19" s="102"/>
      <c r="E19" s="102"/>
      <c r="F19" s="102"/>
      <c r="G19" s="102"/>
      <c r="H19" s="103"/>
      <c r="I19" s="101"/>
      <c r="J19" s="102"/>
      <c r="K19" s="102"/>
      <c r="L19" s="102"/>
      <c r="M19" s="102"/>
      <c r="N19" s="115"/>
    </row>
    <row r="20" customHeight="1" spans="1:14">
      <c r="A20" s="101"/>
      <c r="B20" s="102"/>
      <c r="C20" s="102"/>
      <c r="D20" s="102"/>
      <c r="E20" s="102"/>
      <c r="F20" s="102"/>
      <c r="G20" s="102"/>
      <c r="H20" s="103"/>
      <c r="I20" s="101"/>
      <c r="J20" s="102"/>
      <c r="K20" s="102"/>
      <c r="L20" s="102"/>
      <c r="M20" s="102"/>
      <c r="N20" s="115"/>
    </row>
    <row r="21" customHeight="1" spans="1:14">
      <c r="A21" s="101"/>
      <c r="B21" s="102"/>
      <c r="C21" s="102"/>
      <c r="D21" s="102"/>
      <c r="E21" s="102"/>
      <c r="F21" s="102"/>
      <c r="G21" s="102"/>
      <c r="H21" s="103"/>
      <c r="I21" s="101"/>
      <c r="J21" s="102"/>
      <c r="K21" s="102"/>
      <c r="L21" s="102"/>
      <c r="M21" s="102"/>
      <c r="N21" s="115"/>
    </row>
    <row r="22" customHeight="1" spans="1:14">
      <c r="A22" s="101"/>
      <c r="B22" s="102"/>
      <c r="C22" s="102"/>
      <c r="D22" s="102"/>
      <c r="E22" s="102"/>
      <c r="F22" s="102"/>
      <c r="G22" s="102"/>
      <c r="H22" s="103"/>
      <c r="I22" s="101"/>
      <c r="J22" s="102"/>
      <c r="K22" s="102"/>
      <c r="L22" s="102"/>
      <c r="M22" s="102"/>
      <c r="N22" s="115"/>
    </row>
    <row r="23" customHeight="1" spans="1:14">
      <c r="A23" s="101"/>
      <c r="B23" s="102"/>
      <c r="C23" s="102"/>
      <c r="D23" s="102"/>
      <c r="E23" s="102"/>
      <c r="F23" s="102"/>
      <c r="G23" s="102"/>
      <c r="H23" s="103"/>
      <c r="I23" s="101"/>
      <c r="J23" s="102"/>
      <c r="K23" s="102"/>
      <c r="L23" s="102"/>
      <c r="M23" s="102"/>
      <c r="N23" s="115"/>
    </row>
    <row r="24" customHeight="1" spans="1:14">
      <c r="A24" s="101"/>
      <c r="B24" s="102"/>
      <c r="C24" s="102"/>
      <c r="D24" s="102"/>
      <c r="E24" s="102"/>
      <c r="F24" s="102"/>
      <c r="G24" s="102"/>
      <c r="H24" s="103"/>
      <c r="I24" s="101"/>
      <c r="J24" s="102"/>
      <c r="K24" s="102"/>
      <c r="L24" s="102"/>
      <c r="M24" s="102"/>
      <c r="N24" s="115"/>
    </row>
    <row r="25" customHeight="1" spans="1:14">
      <c r="A25" s="101"/>
      <c r="B25" s="102"/>
      <c r="C25" s="102"/>
      <c r="D25" s="102"/>
      <c r="E25" s="102"/>
      <c r="F25" s="102"/>
      <c r="G25" s="102"/>
      <c r="H25" s="103"/>
      <c r="I25" s="101"/>
      <c r="J25" s="102"/>
      <c r="K25" s="102"/>
      <c r="L25" s="102"/>
      <c r="M25" s="102"/>
      <c r="N25" s="115"/>
    </row>
    <row r="26" customHeight="1" spans="1:14">
      <c r="A26" s="101"/>
      <c r="B26" s="102"/>
      <c r="C26" s="102"/>
      <c r="D26" s="102"/>
      <c r="E26" s="102"/>
      <c r="F26" s="102"/>
      <c r="G26" s="102"/>
      <c r="H26" s="103"/>
      <c r="I26" s="101"/>
      <c r="J26" s="102"/>
      <c r="K26" s="102"/>
      <c r="L26" s="102"/>
      <c r="M26" s="102"/>
      <c r="N26" s="115"/>
    </row>
    <row r="27" customHeight="1" spans="1:14">
      <c r="A27" s="101"/>
      <c r="B27" s="102"/>
      <c r="C27" s="102"/>
      <c r="D27" s="102"/>
      <c r="E27" s="102"/>
      <c r="F27" s="102"/>
      <c r="G27" s="102"/>
      <c r="H27" s="103"/>
      <c r="I27" s="101"/>
      <c r="J27" s="102"/>
      <c r="K27" s="102"/>
      <c r="L27" s="102"/>
      <c r="M27" s="102"/>
      <c r="N27" s="115"/>
    </row>
    <row r="28" customHeight="1" spans="1:14">
      <c r="A28" s="101"/>
      <c r="B28" s="102"/>
      <c r="C28" s="102"/>
      <c r="D28" s="102"/>
      <c r="E28" s="102"/>
      <c r="F28" s="102"/>
      <c r="G28" s="102"/>
      <c r="H28" s="103"/>
      <c r="I28" s="101"/>
      <c r="J28" s="102"/>
      <c r="K28" s="102"/>
      <c r="L28" s="102"/>
      <c r="M28" s="102"/>
      <c r="N28" s="115"/>
    </row>
    <row r="29" customHeight="1" spans="1:14">
      <c r="A29" s="101"/>
      <c r="B29" s="102"/>
      <c r="C29" s="102"/>
      <c r="D29" s="102"/>
      <c r="E29" s="102"/>
      <c r="F29" s="102"/>
      <c r="G29" s="102"/>
      <c r="H29" s="103"/>
      <c r="I29" s="101"/>
      <c r="J29" s="102"/>
      <c r="K29" s="102"/>
      <c r="L29" s="102"/>
      <c r="M29" s="102"/>
      <c r="N29" s="115"/>
    </row>
    <row r="30" customHeight="1" spans="1:14">
      <c r="A30" s="101"/>
      <c r="B30" s="102"/>
      <c r="C30" s="102"/>
      <c r="D30" s="102"/>
      <c r="E30" s="102"/>
      <c r="F30" s="102"/>
      <c r="G30" s="102"/>
      <c r="H30" s="103"/>
      <c r="I30" s="101"/>
      <c r="J30" s="102"/>
      <c r="K30" s="102"/>
      <c r="L30" s="102"/>
      <c r="M30" s="102"/>
      <c r="N30" s="115"/>
    </row>
    <row r="31" customHeight="1" spans="1:14">
      <c r="A31" s="101"/>
      <c r="B31" s="102"/>
      <c r="C31" s="102"/>
      <c r="D31" s="102"/>
      <c r="E31" s="102"/>
      <c r="F31" s="102"/>
      <c r="G31" s="102"/>
      <c r="H31" s="103"/>
      <c r="I31" s="101"/>
      <c r="J31" s="102"/>
      <c r="K31" s="102"/>
      <c r="L31" s="102"/>
      <c r="M31" s="102"/>
      <c r="N31" s="115"/>
    </row>
    <row r="32" customHeight="1" spans="1:14">
      <c r="A32" s="101"/>
      <c r="B32" s="102"/>
      <c r="C32" s="102"/>
      <c r="D32" s="102"/>
      <c r="E32" s="102"/>
      <c r="F32" s="102"/>
      <c r="G32" s="102"/>
      <c r="H32" s="103"/>
      <c r="I32" s="101"/>
      <c r="J32" s="102"/>
      <c r="K32" s="102"/>
      <c r="L32" s="102"/>
      <c r="M32" s="102"/>
      <c r="N32" s="115"/>
    </row>
    <row r="33" customHeight="1" spans="1:14">
      <c r="A33" s="101"/>
      <c r="B33" s="102"/>
      <c r="C33" s="102"/>
      <c r="D33" s="102"/>
      <c r="E33" s="102"/>
      <c r="F33" s="102"/>
      <c r="G33" s="102"/>
      <c r="H33" s="103"/>
      <c r="I33" s="101"/>
      <c r="J33" s="102"/>
      <c r="K33" s="102"/>
      <c r="L33" s="102"/>
      <c r="M33" s="102"/>
      <c r="N33" s="115"/>
    </row>
    <row r="34" customHeight="1" spans="1:14">
      <c r="A34" s="101"/>
      <c r="B34" s="102"/>
      <c r="C34" s="102"/>
      <c r="D34" s="102"/>
      <c r="E34" s="102"/>
      <c r="F34" s="102"/>
      <c r="G34" s="102"/>
      <c r="H34" s="103"/>
      <c r="I34" s="101"/>
      <c r="J34" s="102"/>
      <c r="K34" s="102"/>
      <c r="L34" s="102"/>
      <c r="M34" s="102"/>
      <c r="N34" s="115"/>
    </row>
    <row r="35" customHeight="1" spans="1:14">
      <c r="A35" s="101"/>
      <c r="B35" s="102"/>
      <c r="C35" s="102"/>
      <c r="D35" s="102"/>
      <c r="E35" s="102"/>
      <c r="F35" s="102"/>
      <c r="G35" s="102"/>
      <c r="H35" s="103"/>
      <c r="I35" s="101"/>
      <c r="J35" s="102"/>
      <c r="K35" s="102"/>
      <c r="L35" s="102"/>
      <c r="M35" s="102"/>
      <c r="N35" s="115"/>
    </row>
    <row r="36" customHeight="1" spans="1:14">
      <c r="A36" s="101"/>
      <c r="B36" s="102"/>
      <c r="C36" s="102"/>
      <c r="D36" s="102"/>
      <c r="E36" s="102"/>
      <c r="F36" s="102"/>
      <c r="G36" s="102"/>
      <c r="H36" s="103"/>
      <c r="I36" s="101"/>
      <c r="J36" s="102"/>
      <c r="K36" s="102"/>
      <c r="L36" s="102"/>
      <c r="M36" s="102"/>
      <c r="N36" s="115"/>
    </row>
    <row r="37" customHeight="1" spans="1:14">
      <c r="A37" s="101"/>
      <c r="B37" s="102"/>
      <c r="C37" s="102"/>
      <c r="D37" s="102"/>
      <c r="E37" s="102"/>
      <c r="F37" s="102"/>
      <c r="G37" s="102"/>
      <c r="H37" s="103"/>
      <c r="I37" s="101"/>
      <c r="J37" s="102"/>
      <c r="K37" s="102"/>
      <c r="L37" s="102"/>
      <c r="M37" s="102"/>
      <c r="N37" s="115"/>
    </row>
    <row r="38" customHeight="1" spans="1:14">
      <c r="A38" s="101"/>
      <c r="B38" s="102"/>
      <c r="C38" s="102"/>
      <c r="D38" s="102"/>
      <c r="E38" s="102"/>
      <c r="F38" s="102"/>
      <c r="G38" s="102"/>
      <c r="H38" s="103"/>
      <c r="I38" s="101"/>
      <c r="J38" s="102"/>
      <c r="K38" s="102"/>
      <c r="L38" s="102"/>
      <c r="M38" s="102"/>
      <c r="N38" s="115"/>
    </row>
    <row r="39" customHeight="1" spans="1:14">
      <c r="A39" s="101"/>
      <c r="B39" s="102"/>
      <c r="C39" s="102"/>
      <c r="D39" s="102"/>
      <c r="E39" s="102"/>
      <c r="F39" s="102"/>
      <c r="G39" s="102"/>
      <c r="H39" s="103"/>
      <c r="I39" s="101"/>
      <c r="J39" s="102"/>
      <c r="K39" s="102"/>
      <c r="L39" s="102"/>
      <c r="M39" s="102"/>
      <c r="N39" s="115"/>
    </row>
    <row r="40" customHeight="1" spans="1:14">
      <c r="A40" s="101"/>
      <c r="B40" s="102"/>
      <c r="C40" s="102"/>
      <c r="D40" s="102"/>
      <c r="E40" s="102"/>
      <c r="F40" s="102"/>
      <c r="G40" s="102"/>
      <c r="H40" s="103"/>
      <c r="I40" s="101"/>
      <c r="J40" s="102"/>
      <c r="K40" s="102"/>
      <c r="L40" s="102"/>
      <c r="M40" s="102"/>
      <c r="N40" s="115"/>
    </row>
    <row r="41" customHeight="1" spans="1:14">
      <c r="A41" s="101"/>
      <c r="B41" s="102"/>
      <c r="C41" s="102"/>
      <c r="D41" s="102"/>
      <c r="E41" s="102"/>
      <c r="F41" s="102"/>
      <c r="G41" s="102"/>
      <c r="H41" s="103"/>
      <c r="I41" s="101"/>
      <c r="J41" s="102"/>
      <c r="K41" s="102"/>
      <c r="L41" s="102"/>
      <c r="M41" s="102"/>
      <c r="N41" s="115"/>
    </row>
    <row r="42" customHeight="1" spans="1:14">
      <c r="A42" s="101"/>
      <c r="B42" s="102"/>
      <c r="C42" s="102"/>
      <c r="D42" s="102"/>
      <c r="E42" s="102"/>
      <c r="F42" s="102"/>
      <c r="G42" s="102"/>
      <c r="H42" s="103"/>
      <c r="I42" s="101"/>
      <c r="J42" s="102"/>
      <c r="K42" s="102"/>
      <c r="L42" s="102"/>
      <c r="M42" s="102"/>
      <c r="N42" s="115"/>
    </row>
    <row r="43" customHeight="1" spans="1:14">
      <c r="A43" s="101"/>
      <c r="B43" s="102"/>
      <c r="C43" s="102"/>
      <c r="D43" s="102"/>
      <c r="E43" s="102"/>
      <c r="F43" s="102"/>
      <c r="G43" s="102"/>
      <c r="H43" s="103"/>
      <c r="I43" s="101"/>
      <c r="J43" s="102"/>
      <c r="K43" s="102"/>
      <c r="L43" s="102"/>
      <c r="M43" s="102"/>
      <c r="N43" s="115"/>
    </row>
    <row r="44" customHeight="1" spans="1:14">
      <c r="A44" s="101"/>
      <c r="B44" s="102"/>
      <c r="C44" s="102"/>
      <c r="D44" s="102"/>
      <c r="E44" s="102"/>
      <c r="F44" s="102"/>
      <c r="G44" s="102"/>
      <c r="H44" s="103"/>
      <c r="I44" s="101"/>
      <c r="J44" s="102"/>
      <c r="K44" s="102"/>
      <c r="L44" s="102"/>
      <c r="M44" s="102"/>
      <c r="N44" s="115"/>
    </row>
    <row r="45" customHeight="1" spans="1:14">
      <c r="A45" s="101"/>
      <c r="B45" s="102"/>
      <c r="C45" s="102"/>
      <c r="D45" s="102"/>
      <c r="E45" s="102"/>
      <c r="F45" s="102"/>
      <c r="G45" s="102"/>
      <c r="H45" s="103"/>
      <c r="I45" s="101"/>
      <c r="J45" s="102"/>
      <c r="K45" s="102"/>
      <c r="L45" s="102"/>
      <c r="M45" s="102"/>
      <c r="N45" s="115"/>
    </row>
    <row r="46" customHeight="1" spans="1:14">
      <c r="A46" s="101"/>
      <c r="B46" s="102"/>
      <c r="C46" s="102"/>
      <c r="D46" s="102"/>
      <c r="E46" s="102"/>
      <c r="F46" s="102"/>
      <c r="G46" s="102"/>
      <c r="H46" s="103"/>
      <c r="I46" s="101"/>
      <c r="J46" s="102"/>
      <c r="K46" s="102"/>
      <c r="L46" s="102"/>
      <c r="M46" s="102"/>
      <c r="N46" s="115"/>
    </row>
    <row r="47" customHeight="1" spans="1:14">
      <c r="A47" s="101"/>
      <c r="B47" s="102"/>
      <c r="C47" s="102"/>
      <c r="D47" s="102"/>
      <c r="E47" s="102"/>
      <c r="F47" s="102"/>
      <c r="G47" s="102"/>
      <c r="H47" s="103"/>
      <c r="I47" s="101"/>
      <c r="J47" s="102"/>
      <c r="K47" s="102"/>
      <c r="L47" s="102"/>
      <c r="M47" s="102"/>
      <c r="N47" s="115"/>
    </row>
    <row r="48" customHeight="1" spans="1:14">
      <c r="A48" s="101"/>
      <c r="B48" s="102"/>
      <c r="C48" s="102"/>
      <c r="D48" s="102"/>
      <c r="E48" s="102"/>
      <c r="F48" s="102"/>
      <c r="G48" s="102"/>
      <c r="H48" s="103"/>
      <c r="I48" s="101"/>
      <c r="J48" s="102"/>
      <c r="K48" s="102"/>
      <c r="L48" s="102"/>
      <c r="M48" s="102"/>
      <c r="N48" s="115"/>
    </row>
    <row r="49" customHeight="1" spans="1:14">
      <c r="A49" s="101"/>
      <c r="B49" s="102"/>
      <c r="C49" s="102"/>
      <c r="D49" s="102"/>
      <c r="E49" s="102"/>
      <c r="F49" s="102"/>
      <c r="G49" s="102"/>
      <c r="H49" s="103"/>
      <c r="I49" s="101"/>
      <c r="J49" s="102"/>
      <c r="K49" s="102"/>
      <c r="L49" s="102"/>
      <c r="M49" s="102"/>
      <c r="N49" s="115"/>
    </row>
    <row r="50" ht="59" customHeight="1" spans="1:14">
      <c r="A50" s="104"/>
      <c r="B50" s="105"/>
      <c r="C50" s="105"/>
      <c r="D50" s="105"/>
      <c r="E50" s="105"/>
      <c r="F50" s="105"/>
      <c r="G50" s="105"/>
      <c r="H50" s="106"/>
      <c r="I50" s="104"/>
      <c r="J50" s="105"/>
      <c r="K50" s="105"/>
      <c r="L50" s="105"/>
      <c r="M50" s="105"/>
      <c r="N50" s="115"/>
    </row>
    <row r="51" customHeight="1" spans="1:14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18"/>
      <c r="N51" s="115"/>
    </row>
    <row r="52" customHeight="1" spans="1:14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9"/>
      <c r="N52" s="115"/>
    </row>
    <row r="53" ht="12.75" spans="1:14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9"/>
      <c r="N53" s="115"/>
    </row>
    <row r="54" ht="12.75" spans="1:14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9"/>
      <c r="N54" s="115"/>
    </row>
    <row r="55" customHeight="1" spans="1:14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9"/>
      <c r="N55" s="115"/>
    </row>
    <row r="56" customHeight="1" spans="1:14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9"/>
      <c r="N56" s="115"/>
    </row>
    <row r="57" customHeight="1" spans="1:14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9"/>
      <c r="N57" s="115"/>
    </row>
    <row r="58" ht="12.75" spans="1:14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9"/>
      <c r="N58" s="115"/>
    </row>
    <row r="59" customHeight="1" spans="1:14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9"/>
      <c r="N59" s="115"/>
    </row>
    <row r="60" customHeight="1" spans="1:14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9"/>
      <c r="N60" s="115"/>
    </row>
    <row r="61" ht="12.75" spans="1:14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9"/>
      <c r="N61" s="115"/>
    </row>
    <row r="62" ht="12.75" spans="1:14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9"/>
      <c r="N62" s="115"/>
    </row>
    <row r="63" customHeight="1" spans="1:14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9"/>
      <c r="N63" s="115"/>
    </row>
    <row r="64" customHeight="1" spans="1:14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9"/>
      <c r="N64" s="115"/>
    </row>
    <row r="65" customHeight="1" spans="1:14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9"/>
      <c r="N65" s="115"/>
    </row>
    <row r="66" customHeight="1" spans="1:14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9"/>
      <c r="N66" s="115"/>
    </row>
    <row r="67" customHeight="1" spans="1:14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9"/>
      <c r="N67" s="115"/>
    </row>
    <row r="68" customHeight="1" spans="1:14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9"/>
      <c r="N68" s="115"/>
    </row>
    <row r="69" customHeight="1" spans="1:14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9"/>
      <c r="N69" s="115"/>
    </row>
    <row r="70" customHeight="1" spans="1:14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9"/>
      <c r="N70" s="115"/>
    </row>
    <row r="71" customHeight="1" spans="1:14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9"/>
      <c r="N71" s="115"/>
    </row>
    <row r="72" customHeight="1" spans="1:14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9"/>
      <c r="N72" s="115"/>
    </row>
    <row r="73" customHeight="1" spans="1:14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9"/>
      <c r="N73" s="115"/>
    </row>
    <row r="74" customHeight="1" spans="1:14">
      <c r="A74" s="109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9"/>
      <c r="N74" s="115"/>
    </row>
    <row r="75" customHeight="1" spans="1:14">
      <c r="A75" s="109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9"/>
      <c r="N75" s="115"/>
    </row>
    <row r="76" customHeight="1" spans="1:14">
      <c r="A76" s="109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9"/>
      <c r="N76" s="115"/>
    </row>
    <row r="77" customHeight="1" spans="1:14">
      <c r="A77" s="109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9"/>
      <c r="N77" s="115"/>
    </row>
    <row r="78" customHeight="1" spans="1:14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9"/>
      <c r="N78" s="115"/>
    </row>
    <row r="79" customHeight="1" spans="1:14">
      <c r="A79" s="109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9"/>
      <c r="N79" s="115"/>
    </row>
    <row r="80" customHeight="1" spans="1:14">
      <c r="A80" s="109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9"/>
      <c r="N80" s="115"/>
    </row>
    <row r="81" customHeight="1" spans="1:14">
      <c r="A81" s="109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9"/>
      <c r="N81" s="115"/>
    </row>
    <row r="82" customHeight="1" spans="1:14">
      <c r="A82" s="109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9"/>
      <c r="N82" s="115"/>
    </row>
    <row r="83" customHeight="1" spans="1:14">
      <c r="A83" s="109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9"/>
      <c r="N83" s="115"/>
    </row>
    <row r="84" customHeight="1" spans="1:14">
      <c r="A84" s="109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9"/>
      <c r="N84" s="115"/>
    </row>
    <row r="85" customHeight="1" spans="1:14">
      <c r="A85" s="109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9"/>
      <c r="N85" s="115"/>
    </row>
    <row r="86" customHeight="1" spans="1:14">
      <c r="A86" s="109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9"/>
      <c r="N86" s="115"/>
    </row>
    <row r="87" customHeight="1" spans="1:14">
      <c r="A87" s="109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9"/>
      <c r="N87" s="115"/>
    </row>
    <row r="88" customHeight="1" spans="1:14">
      <c r="A88" s="109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9"/>
      <c r="N88" s="115"/>
    </row>
    <row r="89" customHeight="1" spans="1:14">
      <c r="A89" s="109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9"/>
      <c r="N89" s="115"/>
    </row>
    <row r="90" customHeight="1" spans="1:14">
      <c r="A90" s="109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9"/>
      <c r="N90" s="115"/>
    </row>
    <row r="91" customHeight="1" spans="1:14">
      <c r="A91" s="109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9"/>
      <c r="N91" s="115"/>
    </row>
    <row r="92" customHeight="1" spans="1:14">
      <c r="A92" s="109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9"/>
      <c r="N92" s="115"/>
    </row>
    <row r="93" customHeight="1" spans="1:14">
      <c r="A93" s="109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9"/>
      <c r="N93" s="115"/>
    </row>
    <row r="94" ht="15" customHeight="1" spans="1:14">
      <c r="A94" s="109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9"/>
      <c r="N94" s="115"/>
    </row>
    <row r="95" customHeight="1" spans="1:14">
      <c r="A95" s="109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9"/>
      <c r="N95" s="115"/>
    </row>
    <row r="96" customHeight="1" spans="1:14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9"/>
      <c r="N96" s="115"/>
    </row>
    <row r="97" customHeight="1" spans="1:14">
      <c r="A97" s="109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9"/>
      <c r="N97" s="115"/>
    </row>
    <row r="98" customHeight="1" spans="1:14">
      <c r="A98" s="109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9"/>
      <c r="N98" s="115"/>
    </row>
    <row r="99" ht="15" customHeight="1" spans="1:14">
      <c r="A99" s="109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9"/>
      <c r="N99" s="115"/>
    </row>
    <row r="100" customHeight="1" spans="1:14">
      <c r="A100" s="109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9"/>
      <c r="N100" s="115"/>
    </row>
    <row r="101" ht="60" customHeight="1" spans="1:14">
      <c r="A101" s="10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9"/>
      <c r="N101" s="115"/>
    </row>
    <row r="102" customHeight="1" spans="1:14">
      <c r="A102" s="107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18"/>
      <c r="N102" s="115"/>
    </row>
    <row r="103" customHeight="1" spans="1:14">
      <c r="A103" s="109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9"/>
      <c r="N103" s="115"/>
    </row>
    <row r="104" ht="12.75" spans="1:14">
      <c r="A104" s="109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9"/>
      <c r="N104" s="115"/>
    </row>
    <row r="105" ht="12.75" spans="1:14">
      <c r="A105" s="10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9"/>
      <c r="N105" s="115"/>
    </row>
    <row r="106" customHeight="1" spans="1:14">
      <c r="A106" s="109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9"/>
      <c r="N106" s="115"/>
    </row>
    <row r="107" customHeight="1" spans="1:14">
      <c r="A107" s="109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9"/>
      <c r="N107" s="115"/>
    </row>
    <row r="108" customHeight="1" spans="1:14">
      <c r="A108" s="109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9"/>
      <c r="N108" s="115"/>
    </row>
    <row r="109" ht="12.75" spans="1:14">
      <c r="A109" s="109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9"/>
      <c r="N109" s="115"/>
    </row>
    <row r="110" customHeight="1" spans="1:14">
      <c r="A110" s="109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9"/>
      <c r="N110" s="115"/>
    </row>
    <row r="111" customHeight="1" spans="1:14">
      <c r="A111" s="109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9"/>
      <c r="N111" s="115"/>
    </row>
    <row r="112" ht="12.75" spans="1:14">
      <c r="A112" s="109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9"/>
      <c r="N112" s="115"/>
    </row>
    <row r="113" ht="12.75" spans="1:14">
      <c r="A113" s="109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9"/>
      <c r="N113" s="115"/>
    </row>
    <row r="114" customHeight="1" spans="1:14">
      <c r="A114" s="109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9"/>
      <c r="N114" s="115"/>
    </row>
    <row r="115" customHeight="1" spans="1:14">
      <c r="A115" s="109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9"/>
      <c r="N115" s="115"/>
    </row>
    <row r="116" customHeight="1" spans="1:14">
      <c r="A116" s="109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9"/>
      <c r="N116" s="115"/>
    </row>
    <row r="117" customHeight="1" spans="1:14">
      <c r="A117" s="109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9"/>
      <c r="N117" s="115"/>
    </row>
    <row r="118" customHeight="1" spans="1:14">
      <c r="A118" s="109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9"/>
      <c r="N118" s="115"/>
    </row>
    <row r="119" customHeight="1" spans="1:14">
      <c r="A119" s="109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9"/>
      <c r="N119" s="115"/>
    </row>
    <row r="120" customHeight="1" spans="1:14">
      <c r="A120" s="109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9"/>
      <c r="N120" s="115"/>
    </row>
    <row r="121" customHeight="1" spans="1:14">
      <c r="A121" s="109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9"/>
      <c r="N121" s="115"/>
    </row>
    <row r="122" customHeight="1" spans="1:14">
      <c r="A122" s="109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9"/>
      <c r="N122" s="115"/>
    </row>
    <row r="123" customHeight="1" spans="1:14">
      <c r="A123" s="109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9"/>
      <c r="N123" s="115"/>
    </row>
    <row r="124" customHeight="1" spans="1:14">
      <c r="A124" s="109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9"/>
      <c r="N124" s="115"/>
    </row>
    <row r="125" customHeight="1" spans="1:14">
      <c r="A125" s="109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9"/>
      <c r="N125" s="115"/>
    </row>
    <row r="126" customHeight="1" spans="1:14">
      <c r="A126" s="109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9"/>
      <c r="N126" s="115"/>
    </row>
    <row r="127" customHeight="1" spans="1:14">
      <c r="A127" s="109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9"/>
      <c r="N127" s="115"/>
    </row>
    <row r="128" customHeight="1" spans="1:14">
      <c r="A128" s="109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9"/>
      <c r="N128" s="115"/>
    </row>
    <row r="129" customHeight="1" spans="1:14">
      <c r="A129" s="109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9"/>
      <c r="N129" s="115"/>
    </row>
    <row r="130" customHeight="1" spans="1:14">
      <c r="A130" s="109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9"/>
      <c r="N130" s="115"/>
    </row>
    <row r="131" customHeight="1" spans="1:14">
      <c r="A131" s="109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9"/>
      <c r="N131" s="115"/>
    </row>
    <row r="132" customHeight="1" spans="1:14">
      <c r="A132" s="109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9"/>
      <c r="N132" s="115"/>
    </row>
    <row r="133" customHeight="1" spans="1:14">
      <c r="A133" s="109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9"/>
      <c r="N133" s="115"/>
    </row>
    <row r="134" customHeight="1" spans="1:14">
      <c r="A134" s="109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9"/>
      <c r="N134" s="115"/>
    </row>
    <row r="135" customHeight="1" spans="1:14">
      <c r="A135" s="109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9"/>
      <c r="N135" s="115"/>
    </row>
    <row r="136" customHeight="1" spans="1:14">
      <c r="A136" s="109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9"/>
      <c r="N136" s="115"/>
    </row>
    <row r="137" customHeight="1" spans="1:14">
      <c r="A137" s="109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9"/>
      <c r="N137" s="115"/>
    </row>
    <row r="138" customHeight="1" spans="1:14">
      <c r="A138" s="109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9"/>
      <c r="N138" s="115"/>
    </row>
    <row r="139" customHeight="1" spans="1:14">
      <c r="A139" s="109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9"/>
      <c r="N139" s="115"/>
    </row>
    <row r="140" customHeight="1" spans="1:14">
      <c r="A140" s="109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9"/>
      <c r="N140" s="115"/>
    </row>
    <row r="141" customHeight="1" spans="1:14">
      <c r="A141" s="109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9"/>
      <c r="N141" s="115"/>
    </row>
    <row r="142" customHeight="1" spans="1:14">
      <c r="A142" s="109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9"/>
      <c r="N142" s="115"/>
    </row>
    <row r="143" customHeight="1" spans="1:14">
      <c r="A143" s="10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9"/>
      <c r="N143" s="115"/>
    </row>
    <row r="144" customHeight="1" spans="1:14">
      <c r="A144" s="109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9"/>
      <c r="N144" s="115"/>
    </row>
    <row r="145" ht="15" customHeight="1" spans="1:14">
      <c r="A145" s="109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9"/>
      <c r="N145" s="115"/>
    </row>
    <row r="146" customHeight="1" spans="1:14">
      <c r="A146" s="109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9"/>
      <c r="N146" s="115"/>
    </row>
    <row r="147" customHeight="1" spans="1:14">
      <c r="A147" s="109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9"/>
      <c r="N147" s="115"/>
    </row>
    <row r="148" customHeight="1" spans="1:14">
      <c r="A148" s="109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9"/>
      <c r="N148" s="115"/>
    </row>
    <row r="149" customHeight="1" spans="1:14">
      <c r="A149" s="109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9"/>
      <c r="N149" s="115"/>
    </row>
    <row r="150" ht="15" customHeight="1" spans="1:14">
      <c r="A150" s="109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9"/>
      <c r="N150" s="115"/>
    </row>
    <row r="151" customHeight="1" spans="1:14">
      <c r="A151" s="109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9"/>
      <c r="N151" s="115"/>
    </row>
    <row r="152" customHeight="1" spans="1:14">
      <c r="A152" s="109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9"/>
      <c r="N152" s="115"/>
    </row>
    <row r="153" ht="15" customHeight="1" spans="1:14">
      <c r="A153" s="109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9"/>
      <c r="N153" s="115"/>
    </row>
    <row r="154" customHeight="1" spans="1:14">
      <c r="A154" s="109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9"/>
      <c r="N154" s="115"/>
    </row>
    <row r="155" customHeight="1" spans="1:14">
      <c r="A155" s="109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9"/>
      <c r="N155" s="115"/>
    </row>
    <row r="156" customHeight="1" spans="12:14">
      <c r="L156" s="115"/>
      <c r="M156" s="115"/>
      <c r="N156" s="115"/>
    </row>
    <row r="157" customHeight="1" spans="13:14">
      <c r="M157" s="115"/>
      <c r="N157" s="115"/>
    </row>
  </sheetData>
  <mergeCells count="19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A51:M101"/>
    <mergeCell ref="A102:M155"/>
    <mergeCell ref="I7:M50"/>
    <mergeCell ref="A7:H50"/>
    <mergeCell ref="I2:M4"/>
    <mergeCell ref="F2:H4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P21" sqref="P21"/>
    </sheetView>
  </sheetViews>
  <sheetFormatPr defaultColWidth="12.6637168141593" defaultRowHeight="15.75" customHeight="1"/>
  <cols>
    <col min="1" max="1" width="12.6637168141593" style="1"/>
    <col min="2" max="2" width="25.3362831858407" style="1" customWidth="1"/>
    <col min="3" max="3" width="19.8318584070796" style="1" customWidth="1"/>
    <col min="4" max="12" width="12.6637168141593" style="1"/>
    <col min="13" max="13" width="12.6637168141593" style="1" customWidth="1"/>
    <col min="14" max="16384" width="12.6637168141593" style="1"/>
  </cols>
  <sheetData>
    <row r="1" ht="30" customHeight="1" spans="1:13">
      <c r="A1" s="2" t="s">
        <v>137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11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12</v>
      </c>
      <c r="B2" s="10" t="e">
        <f>'[1]Cover Page'!B2</f>
        <v>#REF!</v>
      </c>
      <c r="C2" s="11" t="s">
        <v>37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38</v>
      </c>
      <c r="B3" s="18" t="e">
        <f>'[1]Cover Page'!B3</f>
        <v>#REF!</v>
      </c>
      <c r="C3" s="19" t="s">
        <v>17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18</v>
      </c>
      <c r="B4" s="18" t="e">
        <f>'[1]Cover Page'!B4</f>
        <v>#REF!</v>
      </c>
      <c r="C4" s="19" t="s">
        <v>39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22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25</v>
      </c>
      <c r="B6" s="32" t="e">
        <f>'[1]Cover Page'!B6</f>
        <v>#REF!</v>
      </c>
      <c r="C6" s="33" t="s">
        <v>40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U66" sqref="U66"/>
    </sheetView>
  </sheetViews>
  <sheetFormatPr defaultColWidth="12.6637168141593" defaultRowHeight="15.75" customHeight="1"/>
  <cols>
    <col min="1" max="1" width="12.6637168141593" style="1"/>
    <col min="2" max="2" width="25.3362831858407" style="1" customWidth="1"/>
    <col min="3" max="3" width="19.8318584070796" style="1" customWidth="1"/>
    <col min="4" max="12" width="12.6637168141593" style="1"/>
    <col min="13" max="13" width="12.6637168141593" style="1" customWidth="1"/>
    <col min="14" max="16384" width="12.6637168141593" style="1"/>
  </cols>
  <sheetData>
    <row r="1" ht="30" customHeight="1" spans="1:13">
      <c r="A1" s="2" t="s">
        <v>138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11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12</v>
      </c>
      <c r="B2" s="10" t="e">
        <f>'[1]Cover Page'!B2</f>
        <v>#REF!</v>
      </c>
      <c r="C2" s="11" t="s">
        <v>37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38</v>
      </c>
      <c r="B3" s="18" t="e">
        <f>'[1]Cover Page'!B3</f>
        <v>#REF!</v>
      </c>
      <c r="C3" s="19" t="s">
        <v>17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18</v>
      </c>
      <c r="B4" s="18" t="e">
        <f>'[1]Cover Page'!B4</f>
        <v>#REF!</v>
      </c>
      <c r="C4" s="19" t="s">
        <v>39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22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25</v>
      </c>
      <c r="B6" s="32" t="e">
        <f>'[1]Cover Page'!B6</f>
        <v>#REF!</v>
      </c>
      <c r="C6" s="33" t="s">
        <v>40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O32" sqref="O32"/>
    </sheetView>
  </sheetViews>
  <sheetFormatPr defaultColWidth="12.6637168141593" defaultRowHeight="15.75" customHeight="1"/>
  <cols>
    <col min="1" max="1" width="12.6637168141593" style="1"/>
    <col min="2" max="2" width="25.3362831858407" style="1" customWidth="1"/>
    <col min="3" max="3" width="19.8318584070796" style="1" customWidth="1"/>
    <col min="4" max="12" width="12.6637168141593" style="1"/>
    <col min="13" max="13" width="12.6637168141593" style="1" customWidth="1"/>
    <col min="14" max="16384" width="12.6637168141593" style="1"/>
  </cols>
  <sheetData>
    <row r="1" ht="30" customHeight="1" spans="1:13">
      <c r="A1" s="2" t="s">
        <v>139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11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12</v>
      </c>
      <c r="B2" s="10" t="e">
        <f>'[1]Cover Page'!B2</f>
        <v>#REF!</v>
      </c>
      <c r="C2" s="11" t="s">
        <v>37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38</v>
      </c>
      <c r="B3" s="18" t="e">
        <f>'[1]Cover Page'!B3</f>
        <v>#REF!</v>
      </c>
      <c r="C3" s="19" t="s">
        <v>17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18</v>
      </c>
      <c r="B4" s="18" t="e">
        <f>'[1]Cover Page'!B4</f>
        <v>#REF!</v>
      </c>
      <c r="C4" s="19" t="s">
        <v>39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22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25</v>
      </c>
      <c r="B6" s="32" t="e">
        <f>'[1]Cover Page'!B6</f>
        <v>#REF!</v>
      </c>
      <c r="C6" s="33" t="s">
        <v>40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Q27" sqref="Q27"/>
    </sheetView>
  </sheetViews>
  <sheetFormatPr defaultColWidth="12.6637168141593" defaultRowHeight="15.75" customHeight="1"/>
  <cols>
    <col min="1" max="1" width="12.6637168141593" style="1"/>
    <col min="2" max="2" width="25.3362831858407" style="1" customWidth="1"/>
    <col min="3" max="3" width="19.8318584070796" style="1" customWidth="1"/>
    <col min="4" max="12" width="12.6637168141593" style="1"/>
    <col min="13" max="13" width="12.6637168141593" style="1" customWidth="1"/>
    <col min="14" max="16384" width="12.6637168141593" style="1"/>
  </cols>
  <sheetData>
    <row r="1" ht="30" customHeight="1" spans="1:13">
      <c r="A1" s="2" t="s">
        <v>140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11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12</v>
      </c>
      <c r="B2" s="10" t="e">
        <f>'[1]Cover Page'!B2</f>
        <v>#REF!</v>
      </c>
      <c r="C2" s="11" t="s">
        <v>37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38</v>
      </c>
      <c r="B3" s="18" t="e">
        <f>'[1]Cover Page'!B3</f>
        <v>#REF!</v>
      </c>
      <c r="C3" s="19" t="s">
        <v>17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18</v>
      </c>
      <c r="B4" s="18" t="e">
        <f>'[1]Cover Page'!B4</f>
        <v>#REF!</v>
      </c>
      <c r="C4" s="19" t="s">
        <v>39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22</v>
      </c>
      <c r="B5" s="18" t="e">
        <f>'[1]Cover Page'!B5</f>
        <v>#REF!</v>
      </c>
      <c r="C5" s="19" t="s">
        <v>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25</v>
      </c>
      <c r="B6" s="32" t="e">
        <f>'[1]Cover Page'!B6</f>
        <v>#REF!</v>
      </c>
      <c r="C6" s="33" t="s">
        <v>40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topLeftCell="A17" workbookViewId="0">
      <selection activeCell="O36" sqref="O36"/>
    </sheetView>
  </sheetViews>
  <sheetFormatPr defaultColWidth="12.6637168141593" defaultRowHeight="15.75" customHeight="1"/>
  <cols>
    <col min="1" max="1" width="17" customWidth="1"/>
    <col min="2" max="2" width="25.1681415929204" customWidth="1"/>
    <col min="3" max="3" width="21.8318584070796" customWidth="1"/>
    <col min="4" max="4" width="17.8318584070796" customWidth="1"/>
    <col min="5" max="5" width="20" customWidth="1"/>
    <col min="6" max="13" width="6.66371681415929" customWidth="1"/>
    <col min="14" max="14" width="7.16814159292035" customWidth="1"/>
    <col min="15" max="26" width="6.66371681415929" customWidth="1"/>
  </cols>
  <sheetData>
    <row r="1" ht="33.75" customHeight="1" spans="1:12">
      <c r="A1" s="431" t="s">
        <v>5</v>
      </c>
      <c r="B1" s="432"/>
      <c r="C1" s="433"/>
      <c r="D1" s="434" t="s">
        <v>1</v>
      </c>
      <c r="E1" s="435" t="e">
        <f>#REF!</f>
        <v>#REF!</v>
      </c>
      <c r="F1" s="436"/>
      <c r="G1" s="437"/>
      <c r="H1" s="437"/>
      <c r="I1" s="437"/>
      <c r="J1" s="437"/>
      <c r="K1" s="437"/>
      <c r="L1" s="456"/>
    </row>
    <row r="2" ht="13.5" customHeight="1" spans="1:12">
      <c r="A2" s="438" t="e">
        <f>#REF!</f>
        <v>#REF!</v>
      </c>
      <c r="B2" s="439" t="e">
        <f>#REF!</f>
        <v>#REF!</v>
      </c>
      <c r="C2" s="440" t="e">
        <f>#REF!</f>
        <v>#REF!</v>
      </c>
      <c r="D2" s="441" t="e">
        <f>#REF!</f>
        <v>#REF!</v>
      </c>
      <c r="E2" s="442"/>
      <c r="F2" s="128" t="s">
        <v>2</v>
      </c>
      <c r="G2" s="128"/>
      <c r="H2" s="128"/>
      <c r="I2" s="457" t="e">
        <f>#REF!</f>
        <v>#REF!</v>
      </c>
      <c r="J2" s="458"/>
      <c r="K2" s="458"/>
      <c r="L2" s="459"/>
    </row>
    <row r="3" ht="13.5" customHeight="1" spans="1:12">
      <c r="A3" s="443" t="e">
        <f>#REF!</f>
        <v>#REF!</v>
      </c>
      <c r="B3" s="439" t="e">
        <f>#REF!</f>
        <v>#REF!</v>
      </c>
      <c r="C3" s="440" t="e">
        <f>#REF!</f>
        <v>#REF!</v>
      </c>
      <c r="D3" s="445" t="e">
        <f>#REF!</f>
        <v>#REF!</v>
      </c>
      <c r="E3" s="446"/>
      <c r="F3" s="135"/>
      <c r="G3" s="135"/>
      <c r="H3" s="135"/>
      <c r="I3" s="457"/>
      <c r="J3" s="458"/>
      <c r="K3" s="458"/>
      <c r="L3" s="459"/>
    </row>
    <row r="4" ht="13.5" customHeight="1" spans="1:12">
      <c r="A4" s="443" t="e">
        <f>#REF!</f>
        <v>#REF!</v>
      </c>
      <c r="B4" s="439" t="e">
        <f>#REF!</f>
        <v>#REF!</v>
      </c>
      <c r="C4" s="440" t="e">
        <f>#REF!</f>
        <v>#REF!</v>
      </c>
      <c r="D4" s="445" t="e">
        <f>#REF!</f>
        <v>#REF!</v>
      </c>
      <c r="E4" s="446"/>
      <c r="F4" s="135"/>
      <c r="G4" s="135"/>
      <c r="H4" s="135"/>
      <c r="I4" s="460"/>
      <c r="J4" s="461"/>
      <c r="K4" s="461"/>
      <c r="L4" s="462"/>
    </row>
    <row r="5" ht="13.5" customHeight="1" spans="1:12">
      <c r="A5" s="443" t="e">
        <f>#REF!</f>
        <v>#REF!</v>
      </c>
      <c r="B5" s="439" t="e">
        <f>#REF!</f>
        <v>#REF!</v>
      </c>
      <c r="C5" s="440" t="e">
        <f>#REF!</f>
        <v>#REF!</v>
      </c>
      <c r="D5" s="445" t="e">
        <f>#REF!</f>
        <v>#REF!</v>
      </c>
      <c r="E5" s="446"/>
      <c r="F5" s="87" t="s">
        <v>3</v>
      </c>
      <c r="G5" s="88"/>
      <c r="H5" s="89"/>
      <c r="I5" s="166" t="e">
        <f>#REF!</f>
        <v>#REF!</v>
      </c>
      <c r="J5" s="166"/>
      <c r="K5" s="166"/>
      <c r="L5" s="166"/>
    </row>
    <row r="6" ht="13.5" customHeight="1" spans="1:12">
      <c r="A6" s="447" t="e">
        <f>#REF!</f>
        <v>#REF!</v>
      </c>
      <c r="B6" s="448" t="e">
        <f>#REF!</f>
        <v>#REF!</v>
      </c>
      <c r="C6" s="449" t="e">
        <f>#REF!</f>
        <v>#REF!</v>
      </c>
      <c r="D6" s="450" t="e">
        <f>#REF!</f>
        <v>#REF!</v>
      </c>
      <c r="E6" s="451"/>
      <c r="F6" s="95" t="s">
        <v>4</v>
      </c>
      <c r="G6" s="96"/>
      <c r="H6" s="97"/>
      <c r="I6" s="166" t="e">
        <f>#REF!</f>
        <v>#REF!</v>
      </c>
      <c r="J6" s="166"/>
      <c r="K6" s="166"/>
      <c r="L6" s="166"/>
    </row>
    <row r="7" ht="13.5" customHeight="1" spans="1:12">
      <c r="A7" s="452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</row>
    <row r="8" ht="13.5" customHeight="1" spans="1:12">
      <c r="A8" s="454"/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4"/>
    </row>
    <row r="9" ht="13.5" customHeight="1" spans="1:12">
      <c r="A9" s="454"/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4"/>
    </row>
    <row r="10" ht="13.5" customHeight="1" spans="1:12">
      <c r="A10" s="454"/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4"/>
    </row>
    <row r="11" ht="13.5" customHeight="1" spans="1:12">
      <c r="A11" s="454"/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4"/>
    </row>
    <row r="12" ht="13.5" customHeight="1" spans="1:12">
      <c r="A12" s="454"/>
      <c r="B12" s="455"/>
      <c r="C12" s="455"/>
      <c r="D12" s="455"/>
      <c r="E12" s="455"/>
      <c r="F12" s="455"/>
      <c r="G12" s="455"/>
      <c r="H12" s="455"/>
      <c r="I12" s="455"/>
      <c r="J12" s="455"/>
      <c r="K12" s="455"/>
      <c r="L12" s="454"/>
    </row>
    <row r="13" ht="13.5" customHeight="1" spans="1:12">
      <c r="A13" s="454"/>
      <c r="B13" s="455"/>
      <c r="C13" s="455"/>
      <c r="D13" s="455"/>
      <c r="E13" s="455"/>
      <c r="F13" s="455"/>
      <c r="G13" s="455"/>
      <c r="H13" s="455"/>
      <c r="I13" s="455"/>
      <c r="J13" s="455"/>
      <c r="K13" s="455"/>
      <c r="L13" s="454"/>
    </row>
    <row r="14" ht="13.5" customHeight="1" spans="1:12">
      <c r="A14" s="454"/>
      <c r="B14" s="455"/>
      <c r="C14" s="455"/>
      <c r="D14" s="455"/>
      <c r="E14" s="455"/>
      <c r="F14" s="455"/>
      <c r="G14" s="455"/>
      <c r="H14" s="455"/>
      <c r="I14" s="455"/>
      <c r="J14" s="455"/>
      <c r="K14" s="455"/>
      <c r="L14" s="454"/>
    </row>
    <row r="15" ht="13.5" customHeight="1" spans="1:12">
      <c r="A15" s="454"/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4"/>
    </row>
    <row r="16" ht="13.5" customHeight="1" spans="1:12">
      <c r="A16" s="454"/>
      <c r="B16" s="455"/>
      <c r="C16" s="455"/>
      <c r="D16" s="455"/>
      <c r="E16" s="455"/>
      <c r="F16" s="455"/>
      <c r="G16" s="455"/>
      <c r="H16" s="455"/>
      <c r="I16" s="455"/>
      <c r="J16" s="455"/>
      <c r="K16" s="455"/>
      <c r="L16" s="454"/>
    </row>
    <row r="17" ht="13.5" customHeight="1" spans="1:12">
      <c r="A17" s="454"/>
      <c r="B17" s="455"/>
      <c r="C17" s="455"/>
      <c r="D17" s="455"/>
      <c r="E17" s="455"/>
      <c r="F17" s="455"/>
      <c r="G17" s="455"/>
      <c r="H17" s="455"/>
      <c r="I17" s="455"/>
      <c r="J17" s="455"/>
      <c r="K17" s="455"/>
      <c r="L17" s="454"/>
    </row>
    <row r="18" ht="13.5" customHeight="1" spans="1:12">
      <c r="A18" s="454"/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4"/>
    </row>
    <row r="19" ht="13.5" customHeight="1" spans="1:12">
      <c r="A19" s="454"/>
      <c r="B19" s="455"/>
      <c r="C19" s="455"/>
      <c r="D19" s="455"/>
      <c r="E19" s="455"/>
      <c r="F19" s="455"/>
      <c r="G19" s="455"/>
      <c r="H19" s="455"/>
      <c r="I19" s="455"/>
      <c r="J19" s="455"/>
      <c r="K19" s="455"/>
      <c r="L19" s="454"/>
    </row>
    <row r="20" ht="13.5" customHeight="1" spans="1:12">
      <c r="A20" s="454"/>
      <c r="B20" s="455"/>
      <c r="C20" s="455"/>
      <c r="D20" s="455"/>
      <c r="E20" s="455"/>
      <c r="F20" s="455"/>
      <c r="G20" s="455"/>
      <c r="H20" s="455"/>
      <c r="I20" s="455"/>
      <c r="J20" s="455"/>
      <c r="K20" s="455"/>
      <c r="L20" s="454"/>
    </row>
    <row r="21" ht="13.5" customHeight="1" spans="1:12">
      <c r="A21" s="454"/>
      <c r="B21" s="455"/>
      <c r="C21" s="455"/>
      <c r="D21" s="455"/>
      <c r="E21" s="455"/>
      <c r="F21" s="455"/>
      <c r="G21" s="455"/>
      <c r="H21" s="455"/>
      <c r="I21" s="455"/>
      <c r="J21" s="455"/>
      <c r="K21" s="455"/>
      <c r="L21" s="454"/>
    </row>
    <row r="22" ht="13.5" customHeight="1" spans="1:12">
      <c r="A22" s="454"/>
      <c r="B22" s="455"/>
      <c r="C22" s="455"/>
      <c r="D22" s="455"/>
      <c r="E22" s="455"/>
      <c r="F22" s="455"/>
      <c r="G22" s="455"/>
      <c r="H22" s="455"/>
      <c r="I22" s="455"/>
      <c r="J22" s="455"/>
      <c r="K22" s="455"/>
      <c r="L22" s="454"/>
    </row>
    <row r="23" ht="13.5" customHeight="1" spans="1:12">
      <c r="A23" s="454"/>
      <c r="B23" s="455"/>
      <c r="C23" s="455"/>
      <c r="D23" s="455"/>
      <c r="E23" s="455"/>
      <c r="F23" s="455"/>
      <c r="G23" s="455"/>
      <c r="H23" s="455"/>
      <c r="I23" s="455"/>
      <c r="J23" s="455"/>
      <c r="K23" s="455"/>
      <c r="L23" s="454"/>
    </row>
    <row r="24" ht="13.5" customHeight="1" spans="1:12">
      <c r="A24" s="454"/>
      <c r="B24" s="455"/>
      <c r="C24" s="455"/>
      <c r="D24" s="455"/>
      <c r="E24" s="455"/>
      <c r="F24" s="455"/>
      <c r="G24" s="455"/>
      <c r="H24" s="455"/>
      <c r="I24" s="455"/>
      <c r="J24" s="455"/>
      <c r="K24" s="455"/>
      <c r="L24" s="454"/>
    </row>
    <row r="25" ht="13.5" customHeight="1" spans="1:12">
      <c r="A25" s="454"/>
      <c r="B25" s="455"/>
      <c r="C25" s="455"/>
      <c r="D25" s="455"/>
      <c r="E25" s="455"/>
      <c r="F25" s="455"/>
      <c r="G25" s="455"/>
      <c r="H25" s="455"/>
      <c r="I25" s="455"/>
      <c r="J25" s="455"/>
      <c r="K25" s="455"/>
      <c r="L25" s="454"/>
    </row>
    <row r="26" ht="13.5" customHeight="1" spans="1:12">
      <c r="A26" s="454"/>
      <c r="B26" s="455"/>
      <c r="C26" s="455"/>
      <c r="D26" s="455"/>
      <c r="E26" s="455"/>
      <c r="F26" s="455"/>
      <c r="G26" s="455"/>
      <c r="H26" s="455"/>
      <c r="I26" s="455"/>
      <c r="J26" s="455"/>
      <c r="K26" s="455"/>
      <c r="L26" s="454"/>
    </row>
    <row r="27" ht="13.5" customHeight="1" spans="1:12">
      <c r="A27" s="454"/>
      <c r="B27" s="455"/>
      <c r="C27" s="455"/>
      <c r="D27" s="455"/>
      <c r="E27" s="455"/>
      <c r="F27" s="455"/>
      <c r="G27" s="455"/>
      <c r="H27" s="455"/>
      <c r="I27" s="455"/>
      <c r="J27" s="455"/>
      <c r="K27" s="455"/>
      <c r="L27" s="454"/>
    </row>
    <row r="28" ht="13.5" customHeight="1" spans="1:12">
      <c r="A28" s="454"/>
      <c r="B28" s="455"/>
      <c r="C28" s="455"/>
      <c r="D28" s="455"/>
      <c r="E28" s="455"/>
      <c r="F28" s="455"/>
      <c r="G28" s="455"/>
      <c r="H28" s="455"/>
      <c r="I28" s="455"/>
      <c r="J28" s="455"/>
      <c r="K28" s="455"/>
      <c r="L28" s="454"/>
    </row>
    <row r="29" ht="13.5" customHeight="1" spans="1:12">
      <c r="A29" s="454"/>
      <c r="B29" s="455"/>
      <c r="C29" s="455"/>
      <c r="D29" s="455"/>
      <c r="E29" s="455"/>
      <c r="F29" s="455"/>
      <c r="G29" s="455"/>
      <c r="H29" s="455"/>
      <c r="I29" s="455"/>
      <c r="J29" s="455"/>
      <c r="K29" s="455"/>
      <c r="L29" s="454"/>
    </row>
    <row r="30" ht="13.5" customHeight="1" spans="1:12">
      <c r="A30" s="454"/>
      <c r="B30" s="455"/>
      <c r="C30" s="455"/>
      <c r="D30" s="455"/>
      <c r="E30" s="455"/>
      <c r="F30" s="455"/>
      <c r="G30" s="455"/>
      <c r="H30" s="455"/>
      <c r="I30" s="455"/>
      <c r="J30" s="455"/>
      <c r="K30" s="455"/>
      <c r="L30" s="454"/>
    </row>
    <row r="31" ht="13.5" customHeight="1" spans="1:12">
      <c r="A31" s="454"/>
      <c r="B31" s="455"/>
      <c r="C31" s="455"/>
      <c r="D31" s="455"/>
      <c r="E31" s="455"/>
      <c r="F31" s="455"/>
      <c r="G31" s="455"/>
      <c r="H31" s="455"/>
      <c r="I31" s="455"/>
      <c r="J31" s="455"/>
      <c r="K31" s="455"/>
      <c r="L31" s="454"/>
    </row>
    <row r="32" ht="13.5" customHeight="1" spans="1:12">
      <c r="A32" s="454"/>
      <c r="B32" s="455"/>
      <c r="C32" s="455"/>
      <c r="D32" s="455"/>
      <c r="E32" s="455"/>
      <c r="F32" s="455"/>
      <c r="G32" s="455"/>
      <c r="H32" s="455"/>
      <c r="I32" s="455"/>
      <c r="J32" s="455"/>
      <c r="K32" s="455"/>
      <c r="L32" s="454"/>
    </row>
    <row r="33" ht="13.5" customHeight="1" spans="1:12">
      <c r="A33" s="454"/>
      <c r="B33" s="455"/>
      <c r="C33" s="455"/>
      <c r="D33" s="455"/>
      <c r="E33" s="455"/>
      <c r="F33" s="455"/>
      <c r="G33" s="455"/>
      <c r="H33" s="455"/>
      <c r="I33" s="455"/>
      <c r="J33" s="455"/>
      <c r="K33" s="455"/>
      <c r="L33" s="454"/>
    </row>
    <row r="34" ht="13.5" customHeight="1" spans="1:12">
      <c r="A34" s="454"/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4"/>
    </row>
    <row r="35" ht="13.5" customHeight="1" spans="1:12">
      <c r="A35" s="454"/>
      <c r="B35" s="455"/>
      <c r="C35" s="455"/>
      <c r="D35" s="455"/>
      <c r="E35" s="455"/>
      <c r="F35" s="455"/>
      <c r="G35" s="455"/>
      <c r="H35" s="455"/>
      <c r="I35" s="455"/>
      <c r="J35" s="455"/>
      <c r="K35" s="455"/>
      <c r="L35" s="454"/>
    </row>
    <row r="36" ht="13.5" customHeight="1" spans="1:12">
      <c r="A36" s="454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4"/>
    </row>
    <row r="37" ht="13.5" customHeight="1" spans="1:12">
      <c r="A37" s="454"/>
      <c r="B37" s="455"/>
      <c r="C37" s="455"/>
      <c r="D37" s="455"/>
      <c r="E37" s="455"/>
      <c r="F37" s="455"/>
      <c r="G37" s="455"/>
      <c r="H37" s="455"/>
      <c r="I37" s="455"/>
      <c r="J37" s="455"/>
      <c r="K37" s="455"/>
      <c r="L37" s="454"/>
    </row>
    <row r="38" ht="13.5" customHeight="1" spans="1:12">
      <c r="A38" s="454"/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4"/>
    </row>
    <row r="39" ht="13.5" customHeight="1" spans="1:12">
      <c r="A39" s="454"/>
      <c r="B39" s="455"/>
      <c r="C39" s="455"/>
      <c r="D39" s="455"/>
      <c r="E39" s="455"/>
      <c r="F39" s="455"/>
      <c r="G39" s="455"/>
      <c r="H39" s="455"/>
      <c r="I39" s="455"/>
      <c r="J39" s="455"/>
      <c r="K39" s="455"/>
      <c r="L39" s="454"/>
    </row>
    <row r="40" ht="13.5" customHeight="1" spans="1:12">
      <c r="A40" s="454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4"/>
    </row>
    <row r="41" ht="13.5" customHeight="1" spans="1:12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4"/>
    </row>
    <row r="42" ht="13.5" customHeight="1" spans="1:12">
      <c r="A42" s="454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4"/>
    </row>
    <row r="43" ht="13.5" customHeight="1" spans="1:12">
      <c r="A43" s="454"/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4"/>
    </row>
    <row r="44" ht="13.5" customHeight="1" spans="1:12">
      <c r="A44" s="454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4"/>
    </row>
    <row r="45" ht="13.5" customHeight="1" spans="1:12">
      <c r="A45" s="454"/>
      <c r="B45" s="455"/>
      <c r="C45" s="455"/>
      <c r="D45" s="455"/>
      <c r="E45" s="455"/>
      <c r="F45" s="455"/>
      <c r="G45" s="455"/>
      <c r="H45" s="455"/>
      <c r="I45" s="455"/>
      <c r="J45" s="455"/>
      <c r="K45" s="455"/>
      <c r="L45" s="454"/>
    </row>
    <row r="46" ht="13.5" customHeight="1" spans="1:12">
      <c r="A46" s="454"/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4"/>
    </row>
    <row r="47" ht="13.5" customHeight="1" spans="1:12">
      <c r="A47" s="454"/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4"/>
    </row>
    <row r="48" ht="13.5" customHeight="1" spans="1:12">
      <c r="A48" s="454"/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4"/>
    </row>
    <row r="49" ht="13.5" customHeight="1" spans="1:12">
      <c r="A49" s="454"/>
      <c r="B49" s="455"/>
      <c r="C49" s="455"/>
      <c r="D49" s="455"/>
      <c r="E49" s="455"/>
      <c r="F49" s="455"/>
      <c r="G49" s="455"/>
      <c r="H49" s="455"/>
      <c r="I49" s="455"/>
      <c r="J49" s="455"/>
      <c r="K49" s="455"/>
      <c r="L49" s="454"/>
    </row>
    <row r="50" ht="13.5" customHeight="1" spans="1:12">
      <c r="A50" s="454"/>
      <c r="B50" s="455"/>
      <c r="C50" s="455"/>
      <c r="D50" s="455"/>
      <c r="E50" s="455"/>
      <c r="F50" s="455"/>
      <c r="G50" s="455"/>
      <c r="H50" s="455"/>
      <c r="I50" s="455"/>
      <c r="J50" s="455"/>
      <c r="K50" s="455"/>
      <c r="L50" s="454"/>
    </row>
    <row r="51" ht="13.5" customHeight="1" spans="1:12">
      <c r="A51" s="454"/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4"/>
    </row>
    <row r="52" ht="13.5" customHeight="1" spans="1:12">
      <c r="A52" s="454"/>
      <c r="B52" s="455"/>
      <c r="C52" s="455"/>
      <c r="D52" s="455"/>
      <c r="E52" s="455"/>
      <c r="F52" s="455"/>
      <c r="G52" s="455"/>
      <c r="H52" s="455"/>
      <c r="I52" s="455"/>
      <c r="J52" s="455"/>
      <c r="K52" s="455"/>
      <c r="L52" s="454"/>
    </row>
    <row r="53" ht="13.5" customHeight="1" spans="1:12">
      <c r="A53" s="454"/>
      <c r="B53" s="455"/>
      <c r="C53" s="455"/>
      <c r="D53" s="455"/>
      <c r="E53" s="455"/>
      <c r="F53" s="455"/>
      <c r="G53" s="455"/>
      <c r="H53" s="455"/>
      <c r="I53" s="455"/>
      <c r="J53" s="455"/>
      <c r="K53" s="455"/>
      <c r="L53" s="454"/>
    </row>
    <row r="54" ht="13.5" customHeight="1" spans="1:12">
      <c r="A54" s="454"/>
      <c r="B54" s="454"/>
      <c r="C54" s="454"/>
      <c r="D54" s="454"/>
      <c r="E54" s="454"/>
      <c r="F54" s="454"/>
      <c r="G54" s="454"/>
      <c r="H54" s="454"/>
      <c r="I54" s="454"/>
      <c r="J54" s="454"/>
      <c r="K54" s="454"/>
      <c r="L54" s="454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topLeftCell="A11" workbookViewId="0">
      <selection activeCell="A7" sqref="A7:L54"/>
    </sheetView>
  </sheetViews>
  <sheetFormatPr defaultColWidth="12.6637168141593" defaultRowHeight="15.75" customHeight="1"/>
  <cols>
    <col min="1" max="1" width="17" customWidth="1"/>
    <col min="2" max="2" width="25.1681415929204" customWidth="1"/>
    <col min="3" max="3" width="21.8318584070796" customWidth="1"/>
    <col min="4" max="4" width="17.8318584070796" customWidth="1"/>
    <col min="5" max="5" width="20" customWidth="1"/>
    <col min="6" max="13" width="6.66371681415929" customWidth="1"/>
    <col min="14" max="14" width="7.16814159292035" customWidth="1"/>
    <col min="15" max="26" width="6.66371681415929" customWidth="1"/>
  </cols>
  <sheetData>
    <row r="1" ht="33.75" customHeight="1" spans="1:12">
      <c r="A1" s="431" t="s">
        <v>6</v>
      </c>
      <c r="B1" s="432"/>
      <c r="C1" s="433"/>
      <c r="D1" s="434" t="s">
        <v>1</v>
      </c>
      <c r="E1" s="435" t="e">
        <f>#REF!</f>
        <v>#REF!</v>
      </c>
      <c r="F1" s="436"/>
      <c r="G1" s="437"/>
      <c r="H1" s="437"/>
      <c r="I1" s="437"/>
      <c r="J1" s="437"/>
      <c r="K1" s="437"/>
      <c r="L1" s="456"/>
    </row>
    <row r="2" ht="13.5" customHeight="1" spans="1:12">
      <c r="A2" s="438" t="e">
        <f>#REF!</f>
        <v>#REF!</v>
      </c>
      <c r="B2" s="439" t="e">
        <f>#REF!</f>
        <v>#REF!</v>
      </c>
      <c r="C2" s="440" t="e">
        <f>#REF!</f>
        <v>#REF!</v>
      </c>
      <c r="D2" s="441" t="e">
        <f>#REF!</f>
        <v>#REF!</v>
      </c>
      <c r="E2" s="442"/>
      <c r="F2" s="128" t="s">
        <v>7</v>
      </c>
      <c r="G2" s="128"/>
      <c r="H2" s="128"/>
      <c r="I2" s="457" t="e">
        <f>#REF!</f>
        <v>#REF!</v>
      </c>
      <c r="J2" s="458"/>
      <c r="K2" s="458"/>
      <c r="L2" s="459"/>
    </row>
    <row r="3" ht="13.5" customHeight="1" spans="1:12">
      <c r="A3" s="443" t="e">
        <f>#REF!</f>
        <v>#REF!</v>
      </c>
      <c r="B3" s="444" t="e">
        <f>#REF!</f>
        <v>#REF!</v>
      </c>
      <c r="C3" s="440" t="e">
        <f>#REF!</f>
        <v>#REF!</v>
      </c>
      <c r="D3" s="445" t="e">
        <f>#REF!</f>
        <v>#REF!</v>
      </c>
      <c r="E3" s="446"/>
      <c r="F3" s="135"/>
      <c r="G3" s="135"/>
      <c r="H3" s="135"/>
      <c r="I3" s="457"/>
      <c r="J3" s="458"/>
      <c r="K3" s="458"/>
      <c r="L3" s="459"/>
    </row>
    <row r="4" ht="13.5" customHeight="1" spans="1:12">
      <c r="A4" s="443" t="e">
        <f>#REF!</f>
        <v>#REF!</v>
      </c>
      <c r="B4" s="439" t="e">
        <f>#REF!</f>
        <v>#REF!</v>
      </c>
      <c r="C4" s="440" t="e">
        <f>#REF!</f>
        <v>#REF!</v>
      </c>
      <c r="D4" s="445" t="e">
        <f>#REF!</f>
        <v>#REF!</v>
      </c>
      <c r="E4" s="446"/>
      <c r="F4" s="135"/>
      <c r="G4" s="135"/>
      <c r="H4" s="135"/>
      <c r="I4" s="460"/>
      <c r="J4" s="461"/>
      <c r="K4" s="461"/>
      <c r="L4" s="462"/>
    </row>
    <row r="5" ht="13.5" customHeight="1" spans="1:12">
      <c r="A5" s="443" t="e">
        <f>#REF!</f>
        <v>#REF!</v>
      </c>
      <c r="B5" s="439" t="e">
        <f>#REF!</f>
        <v>#REF!</v>
      </c>
      <c r="C5" s="440" t="e">
        <f>#REF!</f>
        <v>#REF!</v>
      </c>
      <c r="D5" s="445" t="e">
        <f>#REF!</f>
        <v>#REF!</v>
      </c>
      <c r="E5" s="446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447" t="e">
        <f>#REF!</f>
        <v>#REF!</v>
      </c>
      <c r="B6" s="448" t="e">
        <f>#REF!</f>
        <v>#REF!</v>
      </c>
      <c r="C6" s="449" t="e">
        <f>#REF!</f>
        <v>#REF!</v>
      </c>
      <c r="D6" s="450" t="e">
        <f>#REF!</f>
        <v>#REF!</v>
      </c>
      <c r="E6" s="451"/>
      <c r="F6" s="95" t="s">
        <v>8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452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</row>
    <row r="8" ht="13.5" customHeight="1" spans="1:12">
      <c r="A8" s="454"/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4"/>
    </row>
    <row r="9" ht="13.5" customHeight="1" spans="1:12">
      <c r="A9" s="454"/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4"/>
    </row>
    <row r="10" ht="13.5" customHeight="1" spans="1:12">
      <c r="A10" s="454"/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4"/>
    </row>
    <row r="11" ht="13.5" customHeight="1" spans="1:12">
      <c r="A11" s="454"/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4"/>
    </row>
    <row r="12" ht="13.5" customHeight="1" spans="1:12">
      <c r="A12" s="454"/>
      <c r="B12" s="455"/>
      <c r="C12" s="455"/>
      <c r="D12" s="455"/>
      <c r="E12" s="455"/>
      <c r="F12" s="455"/>
      <c r="G12" s="455"/>
      <c r="H12" s="455"/>
      <c r="I12" s="455"/>
      <c r="J12" s="455"/>
      <c r="K12" s="455"/>
      <c r="L12" s="454"/>
    </row>
    <row r="13" ht="13.5" customHeight="1" spans="1:12">
      <c r="A13" s="454"/>
      <c r="B13" s="455"/>
      <c r="C13" s="455"/>
      <c r="D13" s="455"/>
      <c r="E13" s="455"/>
      <c r="F13" s="455"/>
      <c r="G13" s="455"/>
      <c r="H13" s="455"/>
      <c r="I13" s="455"/>
      <c r="J13" s="455"/>
      <c r="K13" s="455"/>
      <c r="L13" s="454"/>
    </row>
    <row r="14" ht="13.5" customHeight="1" spans="1:12">
      <c r="A14" s="454"/>
      <c r="B14" s="455"/>
      <c r="C14" s="455"/>
      <c r="D14" s="455"/>
      <c r="E14" s="455"/>
      <c r="F14" s="455"/>
      <c r="G14" s="455"/>
      <c r="H14" s="455"/>
      <c r="I14" s="455"/>
      <c r="J14" s="455"/>
      <c r="K14" s="455"/>
      <c r="L14" s="454"/>
    </row>
    <row r="15" ht="13.5" customHeight="1" spans="1:12">
      <c r="A15" s="454"/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4"/>
    </row>
    <row r="16" ht="13.5" customHeight="1" spans="1:12">
      <c r="A16" s="454"/>
      <c r="B16" s="455"/>
      <c r="C16" s="455"/>
      <c r="D16" s="455"/>
      <c r="E16" s="455"/>
      <c r="F16" s="455"/>
      <c r="G16" s="455"/>
      <c r="H16" s="455"/>
      <c r="I16" s="455"/>
      <c r="J16" s="455"/>
      <c r="K16" s="455"/>
      <c r="L16" s="454"/>
    </row>
    <row r="17" ht="13.5" customHeight="1" spans="1:12">
      <c r="A17" s="454"/>
      <c r="B17" s="455"/>
      <c r="C17" s="455"/>
      <c r="D17" s="455"/>
      <c r="E17" s="455"/>
      <c r="F17" s="455"/>
      <c r="G17" s="455"/>
      <c r="H17" s="455"/>
      <c r="I17" s="455"/>
      <c r="J17" s="455"/>
      <c r="K17" s="455"/>
      <c r="L17" s="454"/>
    </row>
    <row r="18" ht="13.5" customHeight="1" spans="1:12">
      <c r="A18" s="454"/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4"/>
    </row>
    <row r="19" ht="13.5" customHeight="1" spans="1:12">
      <c r="A19" s="454"/>
      <c r="B19" s="455"/>
      <c r="C19" s="455"/>
      <c r="D19" s="455"/>
      <c r="E19" s="455"/>
      <c r="F19" s="455"/>
      <c r="G19" s="455"/>
      <c r="H19" s="455"/>
      <c r="I19" s="455"/>
      <c r="J19" s="455"/>
      <c r="K19" s="455"/>
      <c r="L19" s="454"/>
    </row>
    <row r="20" ht="13.5" customHeight="1" spans="1:12">
      <c r="A20" s="454"/>
      <c r="B20" s="455"/>
      <c r="C20" s="455"/>
      <c r="D20" s="455"/>
      <c r="E20" s="455"/>
      <c r="F20" s="455"/>
      <c r="G20" s="455"/>
      <c r="H20" s="455"/>
      <c r="I20" s="455"/>
      <c r="J20" s="455"/>
      <c r="K20" s="455"/>
      <c r="L20" s="454"/>
    </row>
    <row r="21" ht="13.5" customHeight="1" spans="1:12">
      <c r="A21" s="454"/>
      <c r="B21" s="455"/>
      <c r="C21" s="455"/>
      <c r="D21" s="455"/>
      <c r="E21" s="455"/>
      <c r="F21" s="455"/>
      <c r="G21" s="455"/>
      <c r="H21" s="455"/>
      <c r="I21" s="455"/>
      <c r="J21" s="455"/>
      <c r="K21" s="455"/>
      <c r="L21" s="454"/>
    </row>
    <row r="22" ht="13.5" customHeight="1" spans="1:12">
      <c r="A22" s="454"/>
      <c r="B22" s="455"/>
      <c r="C22" s="455"/>
      <c r="D22" s="455"/>
      <c r="E22" s="455"/>
      <c r="F22" s="455"/>
      <c r="G22" s="455"/>
      <c r="H22" s="455"/>
      <c r="I22" s="455"/>
      <c r="J22" s="455"/>
      <c r="K22" s="455"/>
      <c r="L22" s="454"/>
    </row>
    <row r="23" ht="13.5" customHeight="1" spans="1:12">
      <c r="A23" s="454"/>
      <c r="B23" s="455"/>
      <c r="C23" s="455"/>
      <c r="D23" s="455"/>
      <c r="E23" s="455"/>
      <c r="F23" s="455"/>
      <c r="G23" s="455"/>
      <c r="H23" s="455"/>
      <c r="I23" s="455"/>
      <c r="J23" s="455"/>
      <c r="K23" s="455"/>
      <c r="L23" s="454"/>
    </row>
    <row r="24" ht="13.5" customHeight="1" spans="1:12">
      <c r="A24" s="454"/>
      <c r="B24" s="455"/>
      <c r="C24" s="455"/>
      <c r="D24" s="455"/>
      <c r="E24" s="455"/>
      <c r="F24" s="455"/>
      <c r="G24" s="455"/>
      <c r="H24" s="455"/>
      <c r="I24" s="455"/>
      <c r="J24" s="455"/>
      <c r="K24" s="455"/>
      <c r="L24" s="454"/>
    </row>
    <row r="25" ht="13.5" customHeight="1" spans="1:12">
      <c r="A25" s="454"/>
      <c r="B25" s="455"/>
      <c r="C25" s="455"/>
      <c r="D25" s="455"/>
      <c r="E25" s="455"/>
      <c r="F25" s="455"/>
      <c r="G25" s="455"/>
      <c r="H25" s="455"/>
      <c r="I25" s="455"/>
      <c r="J25" s="455"/>
      <c r="K25" s="455"/>
      <c r="L25" s="454"/>
    </row>
    <row r="26" ht="13.5" customHeight="1" spans="1:12">
      <c r="A26" s="454"/>
      <c r="B26" s="455"/>
      <c r="C26" s="455"/>
      <c r="D26" s="455"/>
      <c r="E26" s="455"/>
      <c r="F26" s="455"/>
      <c r="G26" s="455"/>
      <c r="H26" s="455"/>
      <c r="I26" s="455"/>
      <c r="J26" s="455"/>
      <c r="K26" s="455"/>
      <c r="L26" s="454"/>
    </row>
    <row r="27" ht="13.5" customHeight="1" spans="1:12">
      <c r="A27" s="454"/>
      <c r="B27" s="455"/>
      <c r="C27" s="455"/>
      <c r="D27" s="455"/>
      <c r="E27" s="455"/>
      <c r="F27" s="455"/>
      <c r="G27" s="455"/>
      <c r="H27" s="455"/>
      <c r="I27" s="455"/>
      <c r="J27" s="455"/>
      <c r="K27" s="455"/>
      <c r="L27" s="454"/>
    </row>
    <row r="28" ht="13.5" customHeight="1" spans="1:12">
      <c r="A28" s="454"/>
      <c r="B28" s="455"/>
      <c r="C28" s="455"/>
      <c r="D28" s="455"/>
      <c r="E28" s="455"/>
      <c r="F28" s="455"/>
      <c r="G28" s="455"/>
      <c r="H28" s="455"/>
      <c r="I28" s="455"/>
      <c r="J28" s="455"/>
      <c r="K28" s="455"/>
      <c r="L28" s="454"/>
    </row>
    <row r="29" ht="13.5" customHeight="1" spans="1:12">
      <c r="A29" s="454"/>
      <c r="B29" s="455"/>
      <c r="C29" s="455"/>
      <c r="D29" s="455"/>
      <c r="E29" s="455"/>
      <c r="F29" s="455"/>
      <c r="G29" s="455"/>
      <c r="H29" s="455"/>
      <c r="I29" s="455"/>
      <c r="J29" s="455"/>
      <c r="K29" s="455"/>
      <c r="L29" s="454"/>
    </row>
    <row r="30" ht="13.5" customHeight="1" spans="1:12">
      <c r="A30" s="454"/>
      <c r="B30" s="455"/>
      <c r="C30" s="455"/>
      <c r="D30" s="455"/>
      <c r="E30" s="455"/>
      <c r="F30" s="455"/>
      <c r="G30" s="455"/>
      <c r="H30" s="455"/>
      <c r="I30" s="455"/>
      <c r="J30" s="455"/>
      <c r="K30" s="455"/>
      <c r="L30" s="454"/>
    </row>
    <row r="31" ht="13.5" customHeight="1" spans="1:12">
      <c r="A31" s="454"/>
      <c r="B31" s="455"/>
      <c r="C31" s="455"/>
      <c r="D31" s="455"/>
      <c r="E31" s="455"/>
      <c r="F31" s="455"/>
      <c r="G31" s="455"/>
      <c r="H31" s="455"/>
      <c r="I31" s="455"/>
      <c r="J31" s="455"/>
      <c r="K31" s="455"/>
      <c r="L31" s="454"/>
    </row>
    <row r="32" ht="13.5" customHeight="1" spans="1:12">
      <c r="A32" s="454"/>
      <c r="B32" s="455"/>
      <c r="C32" s="455"/>
      <c r="D32" s="455"/>
      <c r="E32" s="455"/>
      <c r="F32" s="455"/>
      <c r="G32" s="455"/>
      <c r="H32" s="455"/>
      <c r="I32" s="455"/>
      <c r="J32" s="455"/>
      <c r="K32" s="455"/>
      <c r="L32" s="454"/>
    </row>
    <row r="33" ht="13.5" customHeight="1" spans="1:12">
      <c r="A33" s="454"/>
      <c r="B33" s="455"/>
      <c r="C33" s="455"/>
      <c r="D33" s="455"/>
      <c r="E33" s="455"/>
      <c r="F33" s="455"/>
      <c r="G33" s="455"/>
      <c r="H33" s="455"/>
      <c r="I33" s="455"/>
      <c r="J33" s="455"/>
      <c r="K33" s="455"/>
      <c r="L33" s="454"/>
    </row>
    <row r="34" ht="13.5" customHeight="1" spans="1:12">
      <c r="A34" s="454"/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4"/>
    </row>
    <row r="35" ht="13.5" customHeight="1" spans="1:12">
      <c r="A35" s="454"/>
      <c r="B35" s="455"/>
      <c r="C35" s="455"/>
      <c r="D35" s="455"/>
      <c r="E35" s="455"/>
      <c r="F35" s="455"/>
      <c r="G35" s="455"/>
      <c r="H35" s="455"/>
      <c r="I35" s="455"/>
      <c r="J35" s="455"/>
      <c r="K35" s="455"/>
      <c r="L35" s="454"/>
    </row>
    <row r="36" ht="13.5" customHeight="1" spans="1:12">
      <c r="A36" s="454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4"/>
    </row>
    <row r="37" ht="13.5" customHeight="1" spans="1:12">
      <c r="A37" s="454"/>
      <c r="B37" s="455"/>
      <c r="C37" s="455"/>
      <c r="D37" s="455"/>
      <c r="E37" s="455"/>
      <c r="F37" s="455"/>
      <c r="G37" s="455"/>
      <c r="H37" s="455"/>
      <c r="I37" s="455"/>
      <c r="J37" s="455"/>
      <c r="K37" s="455"/>
      <c r="L37" s="454"/>
    </row>
    <row r="38" ht="13.5" customHeight="1" spans="1:12">
      <c r="A38" s="454"/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4"/>
    </row>
    <row r="39" ht="13.5" customHeight="1" spans="1:12">
      <c r="A39" s="454"/>
      <c r="B39" s="455"/>
      <c r="C39" s="455"/>
      <c r="D39" s="455"/>
      <c r="E39" s="455"/>
      <c r="F39" s="455"/>
      <c r="G39" s="455"/>
      <c r="H39" s="455"/>
      <c r="I39" s="455"/>
      <c r="J39" s="455"/>
      <c r="K39" s="455"/>
      <c r="L39" s="454"/>
    </row>
    <row r="40" ht="13.5" customHeight="1" spans="1:12">
      <c r="A40" s="454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4"/>
    </row>
    <row r="41" ht="13.5" customHeight="1" spans="1:12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4"/>
    </row>
    <row r="42" ht="13.5" customHeight="1" spans="1:12">
      <c r="A42" s="454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4"/>
    </row>
    <row r="43" ht="13.5" customHeight="1" spans="1:12">
      <c r="A43" s="454"/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4"/>
    </row>
    <row r="44" ht="13.5" customHeight="1" spans="1:12">
      <c r="A44" s="454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4"/>
    </row>
    <row r="45" ht="13.5" customHeight="1" spans="1:12">
      <c r="A45" s="454"/>
      <c r="B45" s="455"/>
      <c r="C45" s="455"/>
      <c r="D45" s="455"/>
      <c r="E45" s="455"/>
      <c r="F45" s="455"/>
      <c r="G45" s="455"/>
      <c r="H45" s="455"/>
      <c r="I45" s="455"/>
      <c r="J45" s="455"/>
      <c r="K45" s="455"/>
      <c r="L45" s="454"/>
    </row>
    <row r="46" ht="13.5" customHeight="1" spans="1:12">
      <c r="A46" s="454"/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4"/>
    </row>
    <row r="47" ht="13.5" customHeight="1" spans="1:12">
      <c r="A47" s="454"/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4"/>
    </row>
    <row r="48" ht="13.5" customHeight="1" spans="1:12">
      <c r="A48" s="454"/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4"/>
    </row>
    <row r="49" ht="13.5" customHeight="1" spans="1:12">
      <c r="A49" s="454"/>
      <c r="B49" s="455"/>
      <c r="C49" s="455"/>
      <c r="D49" s="455"/>
      <c r="E49" s="455"/>
      <c r="F49" s="455"/>
      <c r="G49" s="455"/>
      <c r="H49" s="455"/>
      <c r="I49" s="455"/>
      <c r="J49" s="455"/>
      <c r="K49" s="455"/>
      <c r="L49" s="454"/>
    </row>
    <row r="50" ht="13.5" customHeight="1" spans="1:12">
      <c r="A50" s="454"/>
      <c r="B50" s="455"/>
      <c r="C50" s="455"/>
      <c r="D50" s="455"/>
      <c r="E50" s="455"/>
      <c r="F50" s="455"/>
      <c r="G50" s="455"/>
      <c r="H50" s="455"/>
      <c r="I50" s="455"/>
      <c r="J50" s="455"/>
      <c r="K50" s="455"/>
      <c r="L50" s="454"/>
    </row>
    <row r="51" ht="13.5" customHeight="1" spans="1:12">
      <c r="A51" s="454"/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4"/>
    </row>
    <row r="52" ht="13.5" customHeight="1" spans="1:12">
      <c r="A52" s="454"/>
      <c r="B52" s="455"/>
      <c r="C52" s="455"/>
      <c r="D52" s="455"/>
      <c r="E52" s="455"/>
      <c r="F52" s="455"/>
      <c r="G52" s="455"/>
      <c r="H52" s="455"/>
      <c r="I52" s="455"/>
      <c r="J52" s="455"/>
      <c r="K52" s="455"/>
      <c r="L52" s="454"/>
    </row>
    <row r="53" ht="13.5" customHeight="1" spans="1:12">
      <c r="A53" s="454"/>
      <c r="B53" s="455"/>
      <c r="C53" s="455"/>
      <c r="D53" s="455"/>
      <c r="E53" s="455"/>
      <c r="F53" s="455"/>
      <c r="G53" s="455"/>
      <c r="H53" s="455"/>
      <c r="I53" s="455"/>
      <c r="J53" s="455"/>
      <c r="K53" s="455"/>
      <c r="L53" s="454"/>
    </row>
    <row r="54" ht="13.5" customHeight="1" spans="1:12">
      <c r="A54" s="454"/>
      <c r="B54" s="454"/>
      <c r="C54" s="454"/>
      <c r="D54" s="454"/>
      <c r="E54" s="454"/>
      <c r="F54" s="454"/>
      <c r="G54" s="454"/>
      <c r="H54" s="454"/>
      <c r="I54" s="454"/>
      <c r="J54" s="454"/>
      <c r="K54" s="454"/>
      <c r="L54" s="454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topLeftCell="A12" workbookViewId="0">
      <selection activeCell="O30" sqref="O30"/>
    </sheetView>
  </sheetViews>
  <sheetFormatPr defaultColWidth="12.6637168141593" defaultRowHeight="15.75" customHeight="1"/>
  <cols>
    <col min="1" max="1" width="17" customWidth="1"/>
    <col min="2" max="2" width="25.1681415929204" customWidth="1"/>
    <col min="3" max="3" width="21.8318584070796" customWidth="1"/>
    <col min="4" max="4" width="17.8318584070796" customWidth="1"/>
    <col min="5" max="5" width="20" customWidth="1"/>
    <col min="6" max="13" width="6.66371681415929" customWidth="1"/>
    <col min="14" max="14" width="7.16814159292035" customWidth="1"/>
    <col min="15" max="26" width="6.66371681415929" customWidth="1"/>
  </cols>
  <sheetData>
    <row r="1" ht="33.75" customHeight="1" spans="1:12">
      <c r="A1" s="431" t="s">
        <v>9</v>
      </c>
      <c r="B1" s="432"/>
      <c r="C1" s="433"/>
      <c r="D1" s="434" t="s">
        <v>1</v>
      </c>
      <c r="E1" s="435" t="e">
        <f>#REF!</f>
        <v>#REF!</v>
      </c>
      <c r="F1" s="436"/>
      <c r="G1" s="437"/>
      <c r="H1" s="437"/>
      <c r="I1" s="437"/>
      <c r="J1" s="437"/>
      <c r="K1" s="437"/>
      <c r="L1" s="456"/>
    </row>
    <row r="2" ht="13.5" customHeight="1" spans="1:12">
      <c r="A2" s="438" t="e">
        <f>#REF!</f>
        <v>#REF!</v>
      </c>
      <c r="B2" s="439" t="e">
        <f>#REF!</f>
        <v>#REF!</v>
      </c>
      <c r="C2" s="440" t="e">
        <f>#REF!</f>
        <v>#REF!</v>
      </c>
      <c r="D2" s="441" t="e">
        <f>#REF!</f>
        <v>#REF!</v>
      </c>
      <c r="E2" s="442"/>
      <c r="F2" s="128" t="s">
        <v>2</v>
      </c>
      <c r="G2" s="128"/>
      <c r="H2" s="128"/>
      <c r="I2" s="457" t="e">
        <f>#REF!</f>
        <v>#REF!</v>
      </c>
      <c r="J2" s="458"/>
      <c r="K2" s="458"/>
      <c r="L2" s="459"/>
    </row>
    <row r="3" ht="13.5" customHeight="1" spans="1:12">
      <c r="A3" s="443" t="e">
        <f>#REF!</f>
        <v>#REF!</v>
      </c>
      <c r="B3" s="444" t="e">
        <f>#REF!</f>
        <v>#REF!</v>
      </c>
      <c r="C3" s="440" t="e">
        <f>#REF!</f>
        <v>#REF!</v>
      </c>
      <c r="D3" s="445" t="e">
        <f>#REF!</f>
        <v>#REF!</v>
      </c>
      <c r="E3" s="446"/>
      <c r="F3" s="135"/>
      <c r="G3" s="135"/>
      <c r="H3" s="135"/>
      <c r="I3" s="457"/>
      <c r="J3" s="458"/>
      <c r="K3" s="458"/>
      <c r="L3" s="459"/>
    </row>
    <row r="4" ht="13.5" customHeight="1" spans="1:12">
      <c r="A4" s="443" t="e">
        <f>#REF!</f>
        <v>#REF!</v>
      </c>
      <c r="B4" s="439" t="e">
        <f>#REF!</f>
        <v>#REF!</v>
      </c>
      <c r="C4" s="440" t="e">
        <f>#REF!</f>
        <v>#REF!</v>
      </c>
      <c r="D4" s="445" t="e">
        <f>#REF!</f>
        <v>#REF!</v>
      </c>
      <c r="E4" s="446"/>
      <c r="F4" s="135"/>
      <c r="G4" s="135"/>
      <c r="H4" s="135"/>
      <c r="I4" s="460"/>
      <c r="J4" s="461"/>
      <c r="K4" s="461"/>
      <c r="L4" s="462"/>
    </row>
    <row r="5" ht="13.5" customHeight="1" spans="1:12">
      <c r="A5" s="443" t="e">
        <f>#REF!</f>
        <v>#REF!</v>
      </c>
      <c r="B5" s="439" t="e">
        <f>#REF!</f>
        <v>#REF!</v>
      </c>
      <c r="C5" s="440" t="e">
        <f>#REF!</f>
        <v>#REF!</v>
      </c>
      <c r="D5" s="445" t="e">
        <f>#REF!</f>
        <v>#REF!</v>
      </c>
      <c r="E5" s="446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447" t="e">
        <f>#REF!</f>
        <v>#REF!</v>
      </c>
      <c r="B6" s="448" t="e">
        <f>#REF!</f>
        <v>#REF!</v>
      </c>
      <c r="C6" s="449" t="e">
        <f>#REF!</f>
        <v>#REF!</v>
      </c>
      <c r="D6" s="450" t="e">
        <f>#REF!</f>
        <v>#REF!</v>
      </c>
      <c r="E6" s="451"/>
      <c r="F6" s="95" t="s">
        <v>4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452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</row>
    <row r="8" ht="13.5" customHeight="1" spans="1:12">
      <c r="A8" s="454"/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4"/>
    </row>
    <row r="9" ht="13.5" customHeight="1" spans="1:12">
      <c r="A9" s="454"/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4"/>
    </row>
    <row r="10" ht="13.5" customHeight="1" spans="1:12">
      <c r="A10" s="454"/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4"/>
    </row>
    <row r="11" ht="13.5" customHeight="1" spans="1:12">
      <c r="A11" s="454"/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4"/>
    </row>
    <row r="12" ht="13.5" customHeight="1" spans="1:12">
      <c r="A12" s="454"/>
      <c r="B12" s="455"/>
      <c r="C12" s="455"/>
      <c r="D12" s="455"/>
      <c r="E12" s="455"/>
      <c r="F12" s="455"/>
      <c r="G12" s="455"/>
      <c r="H12" s="455"/>
      <c r="I12" s="455"/>
      <c r="J12" s="455"/>
      <c r="K12" s="455"/>
      <c r="L12" s="454"/>
    </row>
    <row r="13" ht="13.5" customHeight="1" spans="1:12">
      <c r="A13" s="454"/>
      <c r="B13" s="455"/>
      <c r="C13" s="455"/>
      <c r="D13" s="455"/>
      <c r="E13" s="455"/>
      <c r="F13" s="455"/>
      <c r="G13" s="455"/>
      <c r="H13" s="455"/>
      <c r="I13" s="455"/>
      <c r="J13" s="455"/>
      <c r="K13" s="455"/>
      <c r="L13" s="454"/>
    </row>
    <row r="14" ht="13.5" customHeight="1" spans="1:12">
      <c r="A14" s="454"/>
      <c r="B14" s="455"/>
      <c r="C14" s="455"/>
      <c r="D14" s="455"/>
      <c r="E14" s="455"/>
      <c r="F14" s="455"/>
      <c r="G14" s="455"/>
      <c r="H14" s="455"/>
      <c r="I14" s="455"/>
      <c r="J14" s="455"/>
      <c r="K14" s="455"/>
      <c r="L14" s="454"/>
    </row>
    <row r="15" ht="13.5" customHeight="1" spans="1:12">
      <c r="A15" s="454"/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4"/>
    </row>
    <row r="16" ht="13.5" customHeight="1" spans="1:12">
      <c r="A16" s="454"/>
      <c r="B16" s="455"/>
      <c r="C16" s="455"/>
      <c r="D16" s="455"/>
      <c r="E16" s="455"/>
      <c r="F16" s="455"/>
      <c r="G16" s="455"/>
      <c r="H16" s="455"/>
      <c r="I16" s="455"/>
      <c r="J16" s="455"/>
      <c r="K16" s="455"/>
      <c r="L16" s="454"/>
    </row>
    <row r="17" ht="13.5" customHeight="1" spans="1:12">
      <c r="A17" s="454"/>
      <c r="B17" s="455"/>
      <c r="C17" s="455"/>
      <c r="D17" s="455"/>
      <c r="E17" s="455"/>
      <c r="F17" s="455"/>
      <c r="G17" s="455"/>
      <c r="H17" s="455"/>
      <c r="I17" s="455"/>
      <c r="J17" s="455"/>
      <c r="K17" s="455"/>
      <c r="L17" s="454"/>
    </row>
    <row r="18" ht="13.5" customHeight="1" spans="1:12">
      <c r="A18" s="454"/>
      <c r="B18" s="455"/>
      <c r="C18" s="455"/>
      <c r="D18" s="455"/>
      <c r="E18" s="455"/>
      <c r="F18" s="455"/>
      <c r="G18" s="455"/>
      <c r="H18" s="455"/>
      <c r="I18" s="455"/>
      <c r="J18" s="455"/>
      <c r="K18" s="455"/>
      <c r="L18" s="454"/>
    </row>
    <row r="19" ht="13.5" customHeight="1" spans="1:12">
      <c r="A19" s="454"/>
      <c r="B19" s="455"/>
      <c r="C19" s="455"/>
      <c r="D19" s="455"/>
      <c r="E19" s="455"/>
      <c r="F19" s="455"/>
      <c r="G19" s="455"/>
      <c r="H19" s="455"/>
      <c r="I19" s="455"/>
      <c r="J19" s="455"/>
      <c r="K19" s="455"/>
      <c r="L19" s="454"/>
    </row>
    <row r="20" ht="13.5" customHeight="1" spans="1:12">
      <c r="A20" s="454"/>
      <c r="B20" s="455"/>
      <c r="C20" s="455"/>
      <c r="D20" s="455"/>
      <c r="E20" s="455"/>
      <c r="F20" s="455"/>
      <c r="G20" s="455"/>
      <c r="H20" s="455"/>
      <c r="I20" s="455"/>
      <c r="J20" s="455"/>
      <c r="K20" s="455"/>
      <c r="L20" s="454"/>
    </row>
    <row r="21" ht="13.5" customHeight="1" spans="1:12">
      <c r="A21" s="454"/>
      <c r="B21" s="455"/>
      <c r="C21" s="455"/>
      <c r="D21" s="455"/>
      <c r="E21" s="455"/>
      <c r="F21" s="455"/>
      <c r="G21" s="455"/>
      <c r="H21" s="455"/>
      <c r="I21" s="455"/>
      <c r="J21" s="455"/>
      <c r="K21" s="455"/>
      <c r="L21" s="454"/>
    </row>
    <row r="22" ht="13.5" customHeight="1" spans="1:12">
      <c r="A22" s="454"/>
      <c r="B22" s="455"/>
      <c r="C22" s="455"/>
      <c r="D22" s="455"/>
      <c r="E22" s="455"/>
      <c r="F22" s="455"/>
      <c r="G22" s="455"/>
      <c r="H22" s="455"/>
      <c r="I22" s="455"/>
      <c r="J22" s="455"/>
      <c r="K22" s="455"/>
      <c r="L22" s="454"/>
    </row>
    <row r="23" ht="13.5" customHeight="1" spans="1:12">
      <c r="A23" s="454"/>
      <c r="B23" s="455"/>
      <c r="C23" s="455"/>
      <c r="D23" s="455"/>
      <c r="E23" s="455"/>
      <c r="F23" s="455"/>
      <c r="G23" s="455"/>
      <c r="H23" s="455"/>
      <c r="I23" s="455"/>
      <c r="J23" s="455"/>
      <c r="K23" s="455"/>
      <c r="L23" s="454"/>
    </row>
    <row r="24" ht="13.5" customHeight="1" spans="1:12">
      <c r="A24" s="454"/>
      <c r="B24" s="455"/>
      <c r="C24" s="455"/>
      <c r="D24" s="455"/>
      <c r="E24" s="455"/>
      <c r="F24" s="455"/>
      <c r="G24" s="455"/>
      <c r="H24" s="455"/>
      <c r="I24" s="455"/>
      <c r="J24" s="455"/>
      <c r="K24" s="455"/>
      <c r="L24" s="454"/>
    </row>
    <row r="25" ht="13.5" customHeight="1" spans="1:12">
      <c r="A25" s="454"/>
      <c r="B25" s="455"/>
      <c r="C25" s="455"/>
      <c r="D25" s="455"/>
      <c r="E25" s="455"/>
      <c r="F25" s="455"/>
      <c r="G25" s="455"/>
      <c r="H25" s="455"/>
      <c r="I25" s="455"/>
      <c r="J25" s="455"/>
      <c r="K25" s="455"/>
      <c r="L25" s="454"/>
    </row>
    <row r="26" ht="13.5" customHeight="1" spans="1:12">
      <c r="A26" s="454"/>
      <c r="B26" s="455"/>
      <c r="C26" s="455"/>
      <c r="D26" s="455"/>
      <c r="E26" s="455"/>
      <c r="F26" s="455"/>
      <c r="G26" s="455"/>
      <c r="H26" s="455"/>
      <c r="I26" s="455"/>
      <c r="J26" s="455"/>
      <c r="K26" s="455"/>
      <c r="L26" s="454"/>
    </row>
    <row r="27" ht="13.5" customHeight="1" spans="1:12">
      <c r="A27" s="454"/>
      <c r="B27" s="455"/>
      <c r="C27" s="455"/>
      <c r="D27" s="455"/>
      <c r="E27" s="455"/>
      <c r="F27" s="455"/>
      <c r="G27" s="455"/>
      <c r="H27" s="455"/>
      <c r="I27" s="455"/>
      <c r="J27" s="455"/>
      <c r="K27" s="455"/>
      <c r="L27" s="454"/>
    </row>
    <row r="28" ht="13.5" customHeight="1" spans="1:12">
      <c r="A28" s="454"/>
      <c r="B28" s="455"/>
      <c r="C28" s="455"/>
      <c r="D28" s="455"/>
      <c r="E28" s="455"/>
      <c r="F28" s="455"/>
      <c r="G28" s="455"/>
      <c r="H28" s="455"/>
      <c r="I28" s="455"/>
      <c r="J28" s="455"/>
      <c r="K28" s="455"/>
      <c r="L28" s="454"/>
    </row>
    <row r="29" ht="13.5" customHeight="1" spans="1:12">
      <c r="A29" s="454"/>
      <c r="B29" s="455"/>
      <c r="C29" s="455"/>
      <c r="D29" s="455"/>
      <c r="E29" s="455"/>
      <c r="F29" s="455"/>
      <c r="G29" s="455"/>
      <c r="H29" s="455"/>
      <c r="I29" s="455"/>
      <c r="J29" s="455"/>
      <c r="K29" s="455"/>
      <c r="L29" s="454"/>
    </row>
    <row r="30" ht="13.5" customHeight="1" spans="1:12">
      <c r="A30" s="454"/>
      <c r="B30" s="455"/>
      <c r="C30" s="455"/>
      <c r="D30" s="455"/>
      <c r="E30" s="455"/>
      <c r="F30" s="455"/>
      <c r="G30" s="455"/>
      <c r="H30" s="455"/>
      <c r="I30" s="455"/>
      <c r="J30" s="455"/>
      <c r="K30" s="455"/>
      <c r="L30" s="454"/>
    </row>
    <row r="31" ht="13.5" customHeight="1" spans="1:12">
      <c r="A31" s="454"/>
      <c r="B31" s="455"/>
      <c r="C31" s="455"/>
      <c r="D31" s="455"/>
      <c r="E31" s="455"/>
      <c r="F31" s="455"/>
      <c r="G31" s="455"/>
      <c r="H31" s="455"/>
      <c r="I31" s="455"/>
      <c r="J31" s="455"/>
      <c r="K31" s="455"/>
      <c r="L31" s="454"/>
    </row>
    <row r="32" ht="13.5" customHeight="1" spans="1:12">
      <c r="A32" s="454"/>
      <c r="B32" s="455"/>
      <c r="C32" s="455"/>
      <c r="D32" s="455"/>
      <c r="E32" s="455"/>
      <c r="F32" s="455"/>
      <c r="G32" s="455"/>
      <c r="H32" s="455"/>
      <c r="I32" s="455"/>
      <c r="J32" s="455"/>
      <c r="K32" s="455"/>
      <c r="L32" s="454"/>
    </row>
    <row r="33" ht="13.5" customHeight="1" spans="1:12">
      <c r="A33" s="454"/>
      <c r="B33" s="455"/>
      <c r="C33" s="455"/>
      <c r="D33" s="455"/>
      <c r="E33" s="455"/>
      <c r="F33" s="455"/>
      <c r="G33" s="455"/>
      <c r="H33" s="455"/>
      <c r="I33" s="455"/>
      <c r="J33" s="455"/>
      <c r="K33" s="455"/>
      <c r="L33" s="454"/>
    </row>
    <row r="34" ht="13.5" customHeight="1" spans="1:12">
      <c r="A34" s="454"/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4"/>
    </row>
    <row r="35" ht="13.5" customHeight="1" spans="1:12">
      <c r="A35" s="454"/>
      <c r="B35" s="455"/>
      <c r="C35" s="455"/>
      <c r="D35" s="455"/>
      <c r="E35" s="455"/>
      <c r="F35" s="455"/>
      <c r="G35" s="455"/>
      <c r="H35" s="455"/>
      <c r="I35" s="455"/>
      <c r="J35" s="455"/>
      <c r="K35" s="455"/>
      <c r="L35" s="454"/>
    </row>
    <row r="36" ht="13.5" customHeight="1" spans="1:12">
      <c r="A36" s="454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4"/>
    </row>
    <row r="37" ht="13.5" customHeight="1" spans="1:12">
      <c r="A37" s="454"/>
      <c r="B37" s="455"/>
      <c r="C37" s="455"/>
      <c r="D37" s="455"/>
      <c r="E37" s="455"/>
      <c r="F37" s="455"/>
      <c r="G37" s="455"/>
      <c r="H37" s="455"/>
      <c r="I37" s="455"/>
      <c r="J37" s="455"/>
      <c r="K37" s="455"/>
      <c r="L37" s="454"/>
    </row>
    <row r="38" ht="13.5" customHeight="1" spans="1:12">
      <c r="A38" s="454"/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4"/>
    </row>
    <row r="39" ht="13.5" customHeight="1" spans="1:12">
      <c r="A39" s="454"/>
      <c r="B39" s="455"/>
      <c r="C39" s="455"/>
      <c r="D39" s="455"/>
      <c r="E39" s="455"/>
      <c r="F39" s="455"/>
      <c r="G39" s="455"/>
      <c r="H39" s="455"/>
      <c r="I39" s="455"/>
      <c r="J39" s="455"/>
      <c r="K39" s="455"/>
      <c r="L39" s="454"/>
    </row>
    <row r="40" ht="13.5" customHeight="1" spans="1:12">
      <c r="A40" s="454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4"/>
    </row>
    <row r="41" ht="13.5" customHeight="1" spans="1:12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4"/>
    </row>
    <row r="42" ht="13.5" customHeight="1" spans="1:12">
      <c r="A42" s="454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4"/>
    </row>
    <row r="43" ht="13.5" customHeight="1" spans="1:12">
      <c r="A43" s="454"/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4"/>
    </row>
    <row r="44" ht="13.5" customHeight="1" spans="1:12">
      <c r="A44" s="454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4"/>
    </row>
    <row r="45" ht="13.5" customHeight="1" spans="1:12">
      <c r="A45" s="454"/>
      <c r="B45" s="455"/>
      <c r="C45" s="455"/>
      <c r="D45" s="455"/>
      <c r="E45" s="455"/>
      <c r="F45" s="455"/>
      <c r="G45" s="455"/>
      <c r="H45" s="455"/>
      <c r="I45" s="455"/>
      <c r="J45" s="455"/>
      <c r="K45" s="455"/>
      <c r="L45" s="454"/>
    </row>
    <row r="46" ht="13.5" customHeight="1" spans="1:12">
      <c r="A46" s="454"/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4"/>
    </row>
    <row r="47" ht="13.5" customHeight="1" spans="1:12">
      <c r="A47" s="454"/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4"/>
    </row>
    <row r="48" ht="13.5" customHeight="1" spans="1:12">
      <c r="A48" s="454"/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4"/>
    </row>
    <row r="49" ht="13.5" customHeight="1" spans="1:12">
      <c r="A49" s="454"/>
      <c r="B49" s="455"/>
      <c r="C49" s="455"/>
      <c r="D49" s="455"/>
      <c r="E49" s="455"/>
      <c r="F49" s="455"/>
      <c r="G49" s="455"/>
      <c r="H49" s="455"/>
      <c r="I49" s="455"/>
      <c r="J49" s="455"/>
      <c r="K49" s="455"/>
      <c r="L49" s="454"/>
    </row>
    <row r="50" ht="13.5" customHeight="1" spans="1:12">
      <c r="A50" s="454"/>
      <c r="B50" s="455"/>
      <c r="C50" s="455"/>
      <c r="D50" s="455"/>
      <c r="E50" s="455"/>
      <c r="F50" s="455"/>
      <c r="G50" s="455"/>
      <c r="H50" s="455"/>
      <c r="I50" s="455"/>
      <c r="J50" s="455"/>
      <c r="K50" s="455"/>
      <c r="L50" s="454"/>
    </row>
    <row r="51" ht="13.5" customHeight="1" spans="1:12">
      <c r="A51" s="454"/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4"/>
    </row>
    <row r="52" ht="13.5" customHeight="1" spans="1:12">
      <c r="A52" s="454"/>
      <c r="B52" s="455"/>
      <c r="C52" s="455"/>
      <c r="D52" s="455"/>
      <c r="E52" s="455"/>
      <c r="F52" s="455"/>
      <c r="G52" s="455"/>
      <c r="H52" s="455"/>
      <c r="I52" s="455"/>
      <c r="J52" s="455"/>
      <c r="K52" s="455"/>
      <c r="L52" s="454"/>
    </row>
    <row r="53" ht="13.5" customHeight="1" spans="1:12">
      <c r="A53" s="454"/>
      <c r="B53" s="455"/>
      <c r="C53" s="455"/>
      <c r="D53" s="455"/>
      <c r="E53" s="455"/>
      <c r="F53" s="455"/>
      <c r="G53" s="455"/>
      <c r="H53" s="455"/>
      <c r="I53" s="455"/>
      <c r="J53" s="455"/>
      <c r="K53" s="455"/>
      <c r="L53" s="454"/>
    </row>
    <row r="54" ht="13.5" customHeight="1" spans="1:12">
      <c r="A54" s="454"/>
      <c r="B54" s="454"/>
      <c r="C54" s="454"/>
      <c r="D54" s="454"/>
      <c r="E54" s="454"/>
      <c r="F54" s="454"/>
      <c r="G54" s="454"/>
      <c r="H54" s="454"/>
      <c r="I54" s="454"/>
      <c r="J54" s="454"/>
      <c r="K54" s="454"/>
      <c r="L54" s="454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F2:H4"/>
    <mergeCell ref="I2:L4"/>
    <mergeCell ref="A7:L5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outlinePr summaryBelow="0" summaryRight="0"/>
    <pageSetUpPr fitToPage="1"/>
  </sheetPr>
  <dimension ref="A1:T890"/>
  <sheetViews>
    <sheetView showGridLines="0" workbookViewId="0">
      <selection activeCell="D20" sqref="D20"/>
    </sheetView>
  </sheetViews>
  <sheetFormatPr defaultColWidth="13.1681415929204" defaultRowHeight="15" customHeight="1"/>
  <cols>
    <col min="1" max="1" width="4.50442477876106" style="370" customWidth="1"/>
    <col min="2" max="2" width="17.8318584070796" style="370" customWidth="1"/>
    <col min="3" max="5" width="19.5044247787611" style="370" customWidth="1"/>
    <col min="6" max="6" width="9.83185840707965" style="370" customWidth="1"/>
    <col min="7" max="7" width="9.66371681415929" style="370" customWidth="1"/>
    <col min="8" max="9" width="9.83185840707965" style="370" customWidth="1"/>
    <col min="10" max="10" width="9.66371681415929" style="370" customWidth="1"/>
    <col min="11" max="13" width="9.50442477876106" style="370" customWidth="1"/>
    <col min="14" max="14" width="6" style="370" customWidth="1"/>
    <col min="15" max="15" width="9.50442477876106" style="370" customWidth="1"/>
    <col min="16" max="17" width="9.16814159292035" style="370" customWidth="1"/>
    <col min="18" max="18" width="7.33628318584071" style="370" customWidth="1"/>
    <col min="19" max="19" width="11" style="370" customWidth="1"/>
    <col min="20" max="20" width="31.1681415929204" style="370" customWidth="1"/>
    <col min="21" max="22" width="13.6637168141593" style="370" customWidth="1"/>
    <col min="23" max="16384" width="13.1681415929204" style="370"/>
  </cols>
  <sheetData>
    <row r="1" ht="30" customHeight="1" spans="1:20">
      <c r="A1" s="371" t="s">
        <v>10</v>
      </c>
      <c r="B1" s="372"/>
      <c r="C1" s="372"/>
      <c r="D1" s="373"/>
      <c r="E1" s="374" t="s">
        <v>11</v>
      </c>
      <c r="F1" s="375"/>
      <c r="G1" s="372"/>
      <c r="H1" s="372"/>
      <c r="I1" s="372"/>
      <c r="J1" s="373"/>
      <c r="K1" s="413"/>
      <c r="L1" s="413"/>
      <c r="M1" s="413"/>
      <c r="N1" s="413"/>
      <c r="O1" s="413"/>
      <c r="P1" s="413"/>
      <c r="Q1" s="413"/>
      <c r="R1" s="413"/>
      <c r="S1" s="413"/>
      <c r="T1" s="428"/>
    </row>
    <row r="2" ht="16" customHeight="1" spans="1:20">
      <c r="A2" s="376" t="s">
        <v>12</v>
      </c>
      <c r="B2" s="377"/>
      <c r="C2" s="378" t="s">
        <v>13</v>
      </c>
      <c r="D2" s="379" t="s">
        <v>14</v>
      </c>
      <c r="E2" s="380" t="s">
        <v>15</v>
      </c>
      <c r="F2" s="381"/>
      <c r="G2" s="382"/>
      <c r="H2" s="383"/>
      <c r="I2" s="383"/>
      <c r="J2" s="414"/>
      <c r="K2" s="415"/>
      <c r="L2" s="415"/>
      <c r="M2" s="415"/>
      <c r="N2" s="415"/>
      <c r="O2" s="415"/>
      <c r="P2" s="415"/>
      <c r="Q2" s="415"/>
      <c r="R2" s="415"/>
      <c r="S2" s="415"/>
      <c r="T2" s="428"/>
    </row>
    <row r="3" ht="16" customHeight="1" spans="1:20">
      <c r="A3" s="384" t="s">
        <v>16</v>
      </c>
      <c r="B3" s="385"/>
      <c r="C3" s="386">
        <v>45351</v>
      </c>
      <c r="D3" s="387" t="s">
        <v>17</v>
      </c>
      <c r="E3" s="388"/>
      <c r="F3" s="389"/>
      <c r="G3" s="390"/>
      <c r="H3" s="391"/>
      <c r="I3" s="391"/>
      <c r="J3" s="416"/>
      <c r="K3" s="415"/>
      <c r="L3" s="415"/>
      <c r="M3" s="415"/>
      <c r="N3" s="415"/>
      <c r="O3" s="415"/>
      <c r="P3" s="415"/>
      <c r="Q3" s="415"/>
      <c r="R3" s="415"/>
      <c r="S3" s="415"/>
      <c r="T3" s="428"/>
    </row>
    <row r="4" ht="16" customHeight="1" spans="1:20">
      <c r="A4" s="384" t="s">
        <v>18</v>
      </c>
      <c r="B4" s="385"/>
      <c r="C4" s="378" t="s">
        <v>19</v>
      </c>
      <c r="D4" s="387" t="s">
        <v>20</v>
      </c>
      <c r="E4" s="388" t="s">
        <v>21</v>
      </c>
      <c r="F4" s="389"/>
      <c r="G4" s="390"/>
      <c r="H4" s="391"/>
      <c r="I4" s="391"/>
      <c r="J4" s="416"/>
      <c r="K4" s="415"/>
      <c r="L4" s="415"/>
      <c r="M4" s="415"/>
      <c r="N4" s="415"/>
      <c r="O4" s="415"/>
      <c r="P4" s="415"/>
      <c r="Q4" s="415"/>
      <c r="R4" s="415"/>
      <c r="S4" s="415"/>
      <c r="T4" s="428"/>
    </row>
    <row r="5" ht="16" customHeight="1" spans="1:20">
      <c r="A5" s="384" t="s">
        <v>22</v>
      </c>
      <c r="B5" s="385"/>
      <c r="C5" s="392" t="s">
        <v>23</v>
      </c>
      <c r="D5" s="387" t="s">
        <v>8</v>
      </c>
      <c r="E5" s="388" t="s">
        <v>24</v>
      </c>
      <c r="F5" s="389"/>
      <c r="G5" s="390"/>
      <c r="H5" s="391"/>
      <c r="I5" s="391"/>
      <c r="J5" s="416"/>
      <c r="K5" s="415"/>
      <c r="L5" s="415"/>
      <c r="M5" s="415"/>
      <c r="N5" s="415"/>
      <c r="O5" s="415"/>
      <c r="P5" s="415"/>
      <c r="Q5" s="415"/>
      <c r="R5" s="415"/>
      <c r="S5" s="415"/>
      <c r="T5" s="428"/>
    </row>
    <row r="6" ht="16" customHeight="1" spans="1:20">
      <c r="A6" s="384" t="s">
        <v>25</v>
      </c>
      <c r="B6" s="385"/>
      <c r="C6" s="393" t="s">
        <v>26</v>
      </c>
      <c r="D6" s="387" t="s">
        <v>27</v>
      </c>
      <c r="E6" s="388" t="s">
        <v>28</v>
      </c>
      <c r="F6" s="389"/>
      <c r="G6" s="394"/>
      <c r="H6" s="395"/>
      <c r="I6" s="395"/>
      <c r="J6" s="417"/>
      <c r="K6" s="415"/>
      <c r="L6" s="415"/>
      <c r="M6" s="415"/>
      <c r="N6" s="415"/>
      <c r="O6" s="415"/>
      <c r="P6" s="415"/>
      <c r="Q6" s="415"/>
      <c r="R6" s="415"/>
      <c r="S6" s="429"/>
      <c r="T6" s="428"/>
    </row>
    <row r="7" ht="16" customHeight="1" spans="1:20">
      <c r="A7" s="396"/>
      <c r="B7" s="397" t="s">
        <v>29</v>
      </c>
      <c r="C7" s="398"/>
      <c r="D7" s="398"/>
      <c r="E7" s="399"/>
      <c r="F7" s="400" t="s">
        <v>30</v>
      </c>
      <c r="G7" s="400" t="s">
        <v>31</v>
      </c>
      <c r="H7" s="400" t="s">
        <v>32</v>
      </c>
      <c r="I7" s="418" t="s">
        <v>33</v>
      </c>
      <c r="J7" s="419" t="s">
        <v>34</v>
      </c>
      <c r="K7" s="420"/>
      <c r="L7" s="421"/>
      <c r="M7" s="420"/>
      <c r="N7" s="420"/>
      <c r="O7" s="420"/>
      <c r="P7" s="421"/>
      <c r="Q7" s="420"/>
      <c r="R7" s="420"/>
      <c r="S7" s="421"/>
      <c r="T7" s="422"/>
    </row>
    <row r="8" customHeight="1" spans="1:20">
      <c r="A8" s="401"/>
      <c r="B8" s="402"/>
      <c r="C8" s="403"/>
      <c r="D8" s="403"/>
      <c r="E8" s="404"/>
      <c r="F8" s="405"/>
      <c r="G8" s="405"/>
      <c r="H8" s="405"/>
      <c r="I8" s="405"/>
      <c r="J8" s="405"/>
      <c r="K8" s="422"/>
      <c r="L8" s="422"/>
      <c r="M8" s="422"/>
      <c r="N8" s="423"/>
      <c r="O8" s="422"/>
      <c r="P8" s="422"/>
      <c r="Q8" s="422"/>
      <c r="R8" s="423"/>
      <c r="S8" s="422"/>
      <c r="T8" s="422"/>
    </row>
    <row r="9" ht="16" customHeight="1" spans="1:20">
      <c r="A9" s="406"/>
      <c r="B9" s="407" t="s">
        <v>35</v>
      </c>
      <c r="C9" s="408"/>
      <c r="D9" s="408"/>
      <c r="E9" s="409"/>
      <c r="F9" s="410">
        <v>0.25</v>
      </c>
      <c r="G9" s="411">
        <f t="shared" ref="G9:H9" si="0">SUM(H9-1/2)</f>
        <v>11.5</v>
      </c>
      <c r="H9" s="412">
        <f t="shared" si="0"/>
        <v>12</v>
      </c>
      <c r="I9" s="424">
        <v>12.5</v>
      </c>
      <c r="J9" s="425">
        <f>SUM(I9+1/2)</f>
        <v>13</v>
      </c>
      <c r="K9" s="426"/>
      <c r="L9" s="426"/>
      <c r="M9" s="427"/>
      <c r="N9" s="426"/>
      <c r="O9" s="426"/>
      <c r="P9" s="426"/>
      <c r="Q9" s="427"/>
      <c r="R9" s="426"/>
      <c r="S9" s="426"/>
      <c r="T9" s="430"/>
    </row>
    <row r="10" ht="16" customHeight="1"/>
    <row r="11" ht="16" customHeight="1"/>
    <row r="12" ht="16" customHeight="1"/>
    <row r="13" ht="16" customHeight="1"/>
    <row r="14" ht="16" customHeight="1"/>
    <row r="15" ht="16" customHeight="1"/>
    <row r="16" ht="16" customHeight="1"/>
    <row r="17" ht="16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  <row r="28" ht="16" customHeight="1"/>
    <row r="29" ht="16" customHeight="1"/>
    <row r="30" ht="16" customHeight="1"/>
    <row r="31" ht="16" customHeight="1"/>
    <row r="32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  <row r="852" ht="16" customHeight="1"/>
    <row r="853" ht="16" customHeight="1"/>
    <row r="854" ht="16" customHeight="1"/>
    <row r="855" ht="16" customHeight="1"/>
    <row r="856" ht="16" customHeight="1"/>
    <row r="857" ht="16" customHeight="1"/>
    <row r="858" ht="16" customHeight="1"/>
    <row r="859" ht="16" customHeight="1"/>
    <row r="860" ht="16" customHeight="1"/>
    <row r="861" ht="16" customHeight="1"/>
    <row r="862" ht="16" customHeight="1"/>
    <row r="863" ht="16" customHeight="1"/>
    <row r="864" ht="16" customHeight="1"/>
    <row r="865" ht="16" customHeight="1"/>
    <row r="866" ht="16" customHeight="1"/>
    <row r="867" ht="16" customHeight="1"/>
    <row r="868" ht="16" customHeight="1"/>
    <row r="869" ht="16" customHeight="1"/>
    <row r="870" ht="16" customHeight="1"/>
    <row r="871" ht="16" customHeight="1"/>
    <row r="872" ht="16" customHeight="1"/>
    <row r="873" ht="16" customHeight="1"/>
    <row r="874" ht="16" customHeight="1"/>
    <row r="875" ht="16" customHeight="1"/>
    <row r="876" ht="16" customHeight="1"/>
    <row r="877" ht="16" customHeight="1"/>
    <row r="878" ht="16" customHeight="1"/>
    <row r="879" ht="16" customHeight="1"/>
    <row r="880" ht="16" customHeight="1"/>
    <row r="881" ht="16" customHeight="1"/>
    <row r="882" ht="16" customHeight="1"/>
    <row r="883" ht="16" customHeight="1"/>
    <row r="884" ht="16" customHeight="1"/>
    <row r="885" ht="16" customHeight="1"/>
    <row r="886" ht="16" customHeight="1"/>
    <row r="887" ht="16" customHeight="1"/>
    <row r="888" ht="16" customHeight="1"/>
    <row r="889" ht="16" customHeight="1"/>
    <row r="890" ht="16" customHeight="1"/>
  </sheetData>
  <mergeCells count="15">
    <mergeCell ref="A1:D1"/>
    <mergeCell ref="F1:J1"/>
    <mergeCell ref="A2:B2"/>
    <mergeCell ref="A3:B3"/>
    <mergeCell ref="A4:B4"/>
    <mergeCell ref="A5:B5"/>
    <mergeCell ref="A6:B6"/>
    <mergeCell ref="B9:E9"/>
    <mergeCell ref="F7:F8"/>
    <mergeCell ref="G7:G8"/>
    <mergeCell ref="H7:H8"/>
    <mergeCell ref="I7:I8"/>
    <mergeCell ref="J7:J8"/>
    <mergeCell ref="B7:E8"/>
    <mergeCell ref="G2:J6"/>
  </mergeCells>
  <conditionalFormatting sqref="J9">
    <cfRule type="notContainsBlanks" dxfId="0" priority="1">
      <formula>LEN(TRIM(J9))&gt;0</formula>
    </cfRule>
  </conditionalFormatting>
  <conditionalFormatting sqref="N9 R9">
    <cfRule type="notContainsBlanks" dxfId="0" priority="2">
      <formula>LEN(TRIM(N9))&gt;0</formula>
    </cfRule>
  </conditionalFormatting>
  <printOptions horizontalCentered="1" gridLines="1"/>
  <pageMargins left="0.25" right="0.25" top="0.75" bottom="0.75" header="0" footer="0"/>
  <pageSetup paperSize="1" pageOrder="overThenDown" orientation="landscape" cellComments="atEnd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2"/>
  <sheetViews>
    <sheetView showGridLines="0" topLeftCell="A3" workbookViewId="0">
      <selection activeCell="B9" sqref="B9:E9"/>
    </sheetView>
  </sheetViews>
  <sheetFormatPr defaultColWidth="15.2035398230088" defaultRowHeight="15.75" customHeight="1"/>
  <cols>
    <col min="1" max="1" width="5" style="288" customWidth="1"/>
    <col min="2" max="2" width="10.5575221238938" style="288" customWidth="1"/>
    <col min="3" max="3" width="12.4424778761062" style="288" customWidth="1"/>
    <col min="4" max="4" width="19.7787610619469" style="288" customWidth="1"/>
    <col min="5" max="5" width="11.7787610619469" style="288" customWidth="1"/>
    <col min="6" max="6" width="24.7787610619469" style="288" customWidth="1"/>
    <col min="7" max="7" width="9.55752212389381" style="288" customWidth="1"/>
    <col min="8" max="9" width="10.6017699115044" style="288" hidden="1" customWidth="1"/>
    <col min="10" max="13" width="10.6017699115044" style="289" customWidth="1"/>
    <col min="14" max="14" width="10.6017699115044" style="288" hidden="1" customWidth="1"/>
    <col min="15" max="15" width="6.79646017699115" style="288" customWidth="1"/>
    <col min="16" max="18" width="10.3982300884956" style="288" customWidth="1"/>
    <col min="19" max="19" width="6.60176991150442" style="288" customWidth="1"/>
    <col min="20" max="20" width="10.3982300884956" style="288" customWidth="1"/>
    <col min="21" max="22" width="10.2035398230088" style="288" customWidth="1"/>
    <col min="23" max="23" width="8" style="288" customWidth="1"/>
    <col min="24" max="24" width="12.2035398230088" style="288" customWidth="1"/>
    <col min="25" max="25" width="34.3982300884956" style="288" customWidth="1"/>
    <col min="26" max="16384" width="15.2035398230088" style="288"/>
  </cols>
  <sheetData>
    <row r="1" ht="30" customHeight="1" spans="1:14">
      <c r="A1" s="290" t="s">
        <v>10</v>
      </c>
      <c r="B1" s="291"/>
      <c r="C1" s="291"/>
      <c r="D1" s="292"/>
      <c r="E1" s="293" t="s">
        <v>1</v>
      </c>
      <c r="F1" s="294" t="s">
        <v>36</v>
      </c>
      <c r="G1" s="295" t="str">
        <f>'[2]Style Summary Cover Page'!E1</f>
        <v>BGJ5005</v>
      </c>
      <c r="H1" s="296"/>
      <c r="I1" s="331" t="s">
        <v>11</v>
      </c>
      <c r="J1" s="293"/>
      <c r="K1" s="295" t="e">
        <f>'[2]Style Summary Cover Page'!I1</f>
        <v>#REF!</v>
      </c>
      <c r="L1" s="332"/>
      <c r="M1" s="332"/>
      <c r="N1" s="296"/>
    </row>
    <row r="2" customHeight="1" spans="1:14">
      <c r="A2" s="123" t="s">
        <v>12</v>
      </c>
      <c r="B2" s="124"/>
      <c r="C2" s="297" t="str">
        <f>'[2]Style Summary Cover Page'!B2</f>
        <v>ELISA DRESS</v>
      </c>
      <c r="D2" s="126" t="s">
        <v>37</v>
      </c>
      <c r="E2" s="298" t="str">
        <f>'[2]Style Summary Cover Page'!D2</f>
        <v>SARAH PUNTER</v>
      </c>
      <c r="F2" s="298"/>
      <c r="G2" s="299"/>
      <c r="H2" s="300" t="s">
        <v>2</v>
      </c>
      <c r="I2" s="300"/>
      <c r="J2" s="333"/>
      <c r="K2" s="334" t="str">
        <f>'[2]Style Summary Cover Page'!I2</f>
        <v>LISA MIDI MOST RECENT PATTERN</v>
      </c>
      <c r="L2" s="335"/>
      <c r="M2" s="335"/>
      <c r="N2" s="336"/>
    </row>
    <row r="3" customHeight="1" spans="1:14">
      <c r="A3" s="129" t="s">
        <v>38</v>
      </c>
      <c r="B3" s="130"/>
      <c r="C3" s="301">
        <f>'[2]Style Summary Cover Page'!B3</f>
        <v>45359</v>
      </c>
      <c r="D3" s="132" t="s">
        <v>17</v>
      </c>
      <c r="E3" s="302" t="str">
        <f>'[2]Style Summary Cover Page'!D3</f>
        <v>SARAH P/SOPHIA S</v>
      </c>
      <c r="F3" s="302"/>
      <c r="G3" s="303"/>
      <c r="H3" s="304"/>
      <c r="I3" s="304"/>
      <c r="J3" s="337"/>
      <c r="K3" s="334"/>
      <c r="L3" s="335"/>
      <c r="M3" s="335"/>
      <c r="N3" s="336"/>
    </row>
    <row r="4" customHeight="1" spans="1:14">
      <c r="A4" s="129" t="s">
        <v>18</v>
      </c>
      <c r="B4" s="130"/>
      <c r="C4" s="301" t="str">
        <f>'[2]Style Summary Cover Page'!B4</f>
        <v>SPRING 25</v>
      </c>
      <c r="D4" s="132" t="s">
        <v>39</v>
      </c>
      <c r="E4" s="302" t="str">
        <f>'[2]Style Summary Cover Page'!D4</f>
        <v>SOFIA/ MAYRA/ ESTHER</v>
      </c>
      <c r="F4" s="302"/>
      <c r="G4" s="305"/>
      <c r="H4" s="304"/>
      <c r="I4" s="304"/>
      <c r="J4" s="337"/>
      <c r="K4" s="338"/>
      <c r="L4" s="339"/>
      <c r="M4" s="339"/>
      <c r="N4" s="340"/>
    </row>
    <row r="5" customHeight="1" spans="1:14">
      <c r="A5" s="129" t="s">
        <v>22</v>
      </c>
      <c r="B5" s="130"/>
      <c r="C5" s="301" t="str">
        <f>'[2]Style Summary Cover Page'!B5</f>
        <v>SPRING</v>
      </c>
      <c r="D5" s="132" t="s">
        <v>8</v>
      </c>
      <c r="E5" s="302" t="str">
        <f>'[2]Style Summary Cover Page'!D5</f>
        <v>LARGE</v>
      </c>
      <c r="F5" s="302"/>
      <c r="G5" s="305"/>
      <c r="H5" s="306" t="s">
        <v>3</v>
      </c>
      <c r="I5" s="341"/>
      <c r="J5" s="342"/>
      <c r="K5" s="343" t="str">
        <f>'[2]Style Summary Cover Page'!I5</f>
        <v>NO</v>
      </c>
      <c r="L5" s="343"/>
      <c r="M5" s="343"/>
      <c r="N5" s="344"/>
    </row>
    <row r="6" customHeight="1" spans="1:14">
      <c r="A6" s="137" t="s">
        <v>25</v>
      </c>
      <c r="B6" s="138"/>
      <c r="C6" s="307" t="str">
        <f>'[2]Style Summary Cover Page'!B6</f>
        <v>S-XL</v>
      </c>
      <c r="D6" s="140" t="s">
        <v>40</v>
      </c>
      <c r="E6" s="308" t="str">
        <f>'[2]Style Summary Cover Page'!D6</f>
        <v>ANY AVAILABLE</v>
      </c>
      <c r="F6" s="308"/>
      <c r="G6" s="309"/>
      <c r="H6" s="310" t="s">
        <v>4</v>
      </c>
      <c r="I6" s="345"/>
      <c r="J6" s="346"/>
      <c r="K6" s="347" t="str">
        <f>'[2]Style Summary Cover Page'!I6</f>
        <v>MILLY</v>
      </c>
      <c r="L6" s="347"/>
      <c r="M6" s="347"/>
      <c r="N6" s="348"/>
    </row>
    <row r="7" customHeight="1" spans="1:14">
      <c r="A7" s="311"/>
      <c r="B7" s="144" t="s">
        <v>41</v>
      </c>
      <c r="C7" s="145"/>
      <c r="D7" s="145"/>
      <c r="E7" s="145"/>
      <c r="F7" s="145"/>
      <c r="G7" s="146" t="s">
        <v>30</v>
      </c>
      <c r="H7" s="146" t="s">
        <v>42</v>
      </c>
      <c r="I7" s="146" t="s">
        <v>42</v>
      </c>
      <c r="J7" s="349" t="s">
        <v>31</v>
      </c>
      <c r="K7" s="349" t="s">
        <v>32</v>
      </c>
      <c r="L7" s="350" t="s">
        <v>33</v>
      </c>
      <c r="M7" s="351" t="s">
        <v>34</v>
      </c>
      <c r="N7" s="146" t="s">
        <v>43</v>
      </c>
    </row>
    <row r="8" ht="15" customHeight="1" spans="1:14">
      <c r="A8" s="312"/>
      <c r="B8" s="148"/>
      <c r="C8" s="148"/>
      <c r="D8" s="148"/>
      <c r="E8" s="148"/>
      <c r="F8" s="148"/>
      <c r="G8" s="149"/>
      <c r="H8" s="149"/>
      <c r="I8" s="149"/>
      <c r="J8" s="352"/>
      <c r="K8" s="353"/>
      <c r="L8" s="354"/>
      <c r="M8" s="353"/>
      <c r="N8" s="149"/>
    </row>
    <row r="9" ht="23" customHeight="1" spans="1:14">
      <c r="A9" s="313">
        <v>1</v>
      </c>
      <c r="B9" s="314" t="s">
        <v>44</v>
      </c>
      <c r="C9" s="315"/>
      <c r="D9" s="315"/>
      <c r="E9" s="316"/>
      <c r="F9" s="317" t="s">
        <v>45</v>
      </c>
      <c r="G9" s="318">
        <v>44928</v>
      </c>
      <c r="H9" s="319"/>
      <c r="I9" s="319"/>
      <c r="J9" s="359">
        <f>K9-1/2</f>
        <v>43.5</v>
      </c>
      <c r="K9" s="359">
        <f>L9-1/2</f>
        <v>44</v>
      </c>
      <c r="L9" s="360">
        <v>44.5</v>
      </c>
      <c r="M9" s="361">
        <f>L9+1/2</f>
        <v>45</v>
      </c>
      <c r="N9" s="319"/>
    </row>
    <row r="10" ht="23" customHeight="1" spans="1:14">
      <c r="A10" s="313">
        <f t="shared" ref="A10:A22" si="0">A9+1</f>
        <v>2</v>
      </c>
      <c r="B10" s="314" t="s">
        <v>46</v>
      </c>
      <c r="C10" s="315"/>
      <c r="D10" s="315"/>
      <c r="E10" s="316"/>
      <c r="F10" s="320" t="s">
        <v>47</v>
      </c>
      <c r="G10" s="321">
        <v>0.125</v>
      </c>
      <c r="H10" s="319"/>
      <c r="I10" s="319"/>
      <c r="J10" s="359">
        <f>K10-0.125</f>
        <v>5.75</v>
      </c>
      <c r="K10" s="359">
        <f>L10-0.125</f>
        <v>5.875</v>
      </c>
      <c r="L10" s="360">
        <v>6</v>
      </c>
      <c r="M10" s="361">
        <f>L10+0.125</f>
        <v>6.125</v>
      </c>
      <c r="N10" s="319"/>
    </row>
    <row r="11" ht="23" customHeight="1" spans="1:14">
      <c r="A11" s="313">
        <f t="shared" si="0"/>
        <v>3</v>
      </c>
      <c r="B11" s="314" t="s">
        <v>48</v>
      </c>
      <c r="C11" s="315"/>
      <c r="D11" s="315"/>
      <c r="E11" s="316"/>
      <c r="F11" s="320" t="s">
        <v>49</v>
      </c>
      <c r="G11" s="321">
        <v>0.125</v>
      </c>
      <c r="H11" s="319"/>
      <c r="I11" s="319"/>
      <c r="J11" s="362">
        <f>SUM(K11-0.125)</f>
        <v>11.125</v>
      </c>
      <c r="K11" s="362">
        <f>SUM(L11-0.25)</f>
        <v>11.25</v>
      </c>
      <c r="L11" s="360">
        <v>11.5</v>
      </c>
      <c r="M11" s="363">
        <f>SUM(L11+0.25)</f>
        <v>11.75</v>
      </c>
      <c r="N11" s="319"/>
    </row>
    <row r="12" ht="23" customHeight="1" spans="1:14">
      <c r="A12" s="313">
        <f t="shared" si="0"/>
        <v>4</v>
      </c>
      <c r="B12" s="314" t="s">
        <v>50</v>
      </c>
      <c r="C12" s="315"/>
      <c r="D12" s="315"/>
      <c r="E12" s="316"/>
      <c r="F12" s="320" t="s">
        <v>51</v>
      </c>
      <c r="G12" s="318">
        <v>44928</v>
      </c>
      <c r="H12" s="319"/>
      <c r="I12" s="319"/>
      <c r="J12" s="364">
        <f t="shared" ref="J12:J16" si="1">SUM(K12-1)</f>
        <v>27</v>
      </c>
      <c r="K12" s="362">
        <f t="shared" ref="K12:K16" si="2">SUM(L12-1.5)</f>
        <v>28</v>
      </c>
      <c r="L12" s="360">
        <v>29.5</v>
      </c>
      <c r="M12" s="363">
        <f t="shared" ref="M12:M16" si="3">SUM(L12+2)</f>
        <v>31.5</v>
      </c>
      <c r="N12" s="319"/>
    </row>
    <row r="13" ht="31" customHeight="1" spans="1:14">
      <c r="A13" s="313">
        <f t="shared" si="0"/>
        <v>5</v>
      </c>
      <c r="B13" s="322" t="s">
        <v>52</v>
      </c>
      <c r="C13" s="323"/>
      <c r="D13" s="323"/>
      <c r="E13" s="324"/>
      <c r="F13" s="320" t="s">
        <v>53</v>
      </c>
      <c r="G13" s="318">
        <v>44928</v>
      </c>
      <c r="H13" s="319"/>
      <c r="I13" s="319"/>
      <c r="J13" s="364">
        <f t="shared" si="1"/>
        <v>26.5</v>
      </c>
      <c r="K13" s="362">
        <f t="shared" si="2"/>
        <v>27.5</v>
      </c>
      <c r="L13" s="360">
        <v>29</v>
      </c>
      <c r="M13" s="363">
        <f t="shared" si="3"/>
        <v>31</v>
      </c>
      <c r="N13" s="319"/>
    </row>
    <row r="14" ht="23" customHeight="1" spans="1:14">
      <c r="A14" s="313">
        <f t="shared" si="0"/>
        <v>6</v>
      </c>
      <c r="B14" s="314" t="s">
        <v>54</v>
      </c>
      <c r="C14" s="315"/>
      <c r="D14" s="315"/>
      <c r="E14" s="316"/>
      <c r="F14" s="320" t="s">
        <v>55</v>
      </c>
      <c r="G14" s="318">
        <v>44928</v>
      </c>
      <c r="H14" s="319"/>
      <c r="I14" s="319"/>
      <c r="J14" s="364">
        <f t="shared" si="1"/>
        <v>28.5</v>
      </c>
      <c r="K14" s="362">
        <f t="shared" si="2"/>
        <v>29.5</v>
      </c>
      <c r="L14" s="360">
        <v>31</v>
      </c>
      <c r="M14" s="363">
        <f t="shared" si="3"/>
        <v>33</v>
      </c>
      <c r="N14" s="319"/>
    </row>
    <row r="15" ht="23" customHeight="1" spans="1:14">
      <c r="A15" s="313">
        <f t="shared" si="0"/>
        <v>7</v>
      </c>
      <c r="B15" s="314" t="s">
        <v>56</v>
      </c>
      <c r="C15" s="315"/>
      <c r="D15" s="315"/>
      <c r="E15" s="316"/>
      <c r="F15" s="320" t="s">
        <v>57</v>
      </c>
      <c r="G15" s="318">
        <v>44928</v>
      </c>
      <c r="H15" s="319"/>
      <c r="I15" s="319"/>
      <c r="J15" s="364">
        <f t="shared" si="1"/>
        <v>38.5</v>
      </c>
      <c r="K15" s="362">
        <f t="shared" si="2"/>
        <v>39.5</v>
      </c>
      <c r="L15" s="360">
        <v>41</v>
      </c>
      <c r="M15" s="363">
        <f t="shared" si="3"/>
        <v>43</v>
      </c>
      <c r="N15" s="319"/>
    </row>
    <row r="16" ht="23" customHeight="1" spans="1:14">
      <c r="A16" s="313">
        <f t="shared" si="0"/>
        <v>8</v>
      </c>
      <c r="B16" s="314" t="s">
        <v>58</v>
      </c>
      <c r="C16" s="315"/>
      <c r="D16" s="315"/>
      <c r="E16" s="316"/>
      <c r="F16" s="320" t="s">
        <v>59</v>
      </c>
      <c r="G16" s="318">
        <v>44928</v>
      </c>
      <c r="H16" s="319"/>
      <c r="I16" s="319"/>
      <c r="J16" s="364">
        <f t="shared" si="1"/>
        <v>38</v>
      </c>
      <c r="K16" s="362">
        <f t="shared" si="2"/>
        <v>39</v>
      </c>
      <c r="L16" s="360">
        <v>40.5</v>
      </c>
      <c r="M16" s="363">
        <f t="shared" si="3"/>
        <v>42.5</v>
      </c>
      <c r="N16" s="319"/>
    </row>
    <row r="17" ht="36" customHeight="1" spans="1:14">
      <c r="A17" s="313">
        <f t="shared" si="0"/>
        <v>9</v>
      </c>
      <c r="B17" s="314" t="s">
        <v>60</v>
      </c>
      <c r="C17" s="315"/>
      <c r="D17" s="315"/>
      <c r="E17" s="316"/>
      <c r="F17" s="325" t="s">
        <v>61</v>
      </c>
      <c r="G17" s="318">
        <v>45299</v>
      </c>
      <c r="H17" s="319"/>
      <c r="I17" s="319"/>
      <c r="J17" s="365">
        <f t="shared" ref="J17:J19" si="4">SUM(K17-1/4)</f>
        <v>3.5</v>
      </c>
      <c r="K17" s="365">
        <f t="shared" ref="K17:K19" si="5">SUM(L17-1/4)</f>
        <v>3.75</v>
      </c>
      <c r="L17" s="360">
        <v>4</v>
      </c>
      <c r="M17" s="365">
        <f t="shared" ref="M17:M19" si="6">SUM(L17+0.25)</f>
        <v>4.25</v>
      </c>
      <c r="N17" s="319"/>
    </row>
    <row r="18" ht="36" customHeight="1" spans="1:14">
      <c r="A18" s="313">
        <f t="shared" si="0"/>
        <v>10</v>
      </c>
      <c r="B18" s="314" t="s">
        <v>62</v>
      </c>
      <c r="C18" s="315"/>
      <c r="D18" s="315"/>
      <c r="E18" s="316"/>
      <c r="F18" s="326" t="s">
        <v>63</v>
      </c>
      <c r="G18" s="318">
        <v>45299</v>
      </c>
      <c r="H18" s="319"/>
      <c r="I18" s="319"/>
      <c r="J18" s="365">
        <f t="shared" si="4"/>
        <v>3.125</v>
      </c>
      <c r="K18" s="365">
        <f t="shared" si="5"/>
        <v>3.375</v>
      </c>
      <c r="L18" s="360">
        <v>3.625</v>
      </c>
      <c r="M18" s="365">
        <f t="shared" si="6"/>
        <v>3.875</v>
      </c>
      <c r="N18" s="357"/>
    </row>
    <row r="19" ht="23" customHeight="1" spans="1:14">
      <c r="A19" s="313">
        <f t="shared" si="0"/>
        <v>11</v>
      </c>
      <c r="B19" s="314" t="s">
        <v>64</v>
      </c>
      <c r="C19" s="315"/>
      <c r="D19" s="315"/>
      <c r="E19" s="316"/>
      <c r="F19" s="320" t="s">
        <v>65</v>
      </c>
      <c r="G19" s="321">
        <v>0.125</v>
      </c>
      <c r="H19" s="319"/>
      <c r="I19" s="319"/>
      <c r="J19" s="365">
        <f t="shared" si="4"/>
        <v>9.25</v>
      </c>
      <c r="K19" s="365">
        <f t="shared" si="5"/>
        <v>9.5</v>
      </c>
      <c r="L19" s="360">
        <v>9.75</v>
      </c>
      <c r="M19" s="365">
        <f t="shared" si="6"/>
        <v>10</v>
      </c>
      <c r="N19" s="357"/>
    </row>
    <row r="20" ht="23" customHeight="1" spans="1:14">
      <c r="A20" s="313">
        <f t="shared" si="0"/>
        <v>12</v>
      </c>
      <c r="B20" s="314" t="s">
        <v>66</v>
      </c>
      <c r="C20" s="315"/>
      <c r="D20" s="315"/>
      <c r="E20" s="316"/>
      <c r="F20" s="320" t="s">
        <v>67</v>
      </c>
      <c r="G20" s="327">
        <v>44930</v>
      </c>
      <c r="H20" s="319"/>
      <c r="I20" s="319"/>
      <c r="J20" s="366">
        <f>SUM(K20+0)</f>
        <v>1.5</v>
      </c>
      <c r="K20" s="366">
        <f>SUM(L20+0)</f>
        <v>1.5</v>
      </c>
      <c r="L20" s="360">
        <v>1.5</v>
      </c>
      <c r="M20" s="367">
        <f>SUM(L20+0)</f>
        <v>1.5</v>
      </c>
      <c r="N20" s="358"/>
    </row>
    <row r="21" ht="23" customHeight="1" spans="1:14">
      <c r="A21" s="313">
        <f t="shared" si="0"/>
        <v>13</v>
      </c>
      <c r="B21" s="314" t="s">
        <v>35</v>
      </c>
      <c r="C21" s="315"/>
      <c r="D21" s="315"/>
      <c r="E21" s="316"/>
      <c r="F21" s="328" t="s">
        <v>68</v>
      </c>
      <c r="G21" s="329">
        <v>44930</v>
      </c>
      <c r="H21" s="319"/>
      <c r="I21" s="319"/>
      <c r="J21" s="366">
        <f>SUM(K21-1/2)</f>
        <v>10</v>
      </c>
      <c r="K21" s="368">
        <f>SUM(L21-1/2)</f>
        <v>10.5</v>
      </c>
      <c r="L21" s="360">
        <v>11</v>
      </c>
      <c r="M21" s="369">
        <f>SUM(L21+1/2)</f>
        <v>11.5</v>
      </c>
      <c r="N21" s="319"/>
    </row>
    <row r="22" ht="23" customHeight="1" spans="1:14">
      <c r="A22" s="313">
        <f t="shared" si="0"/>
        <v>14</v>
      </c>
      <c r="B22" s="314" t="s">
        <v>69</v>
      </c>
      <c r="C22" s="315"/>
      <c r="D22" s="315"/>
      <c r="E22" s="316"/>
      <c r="F22" s="328" t="s">
        <v>70</v>
      </c>
      <c r="G22" s="330">
        <v>44928</v>
      </c>
      <c r="H22" s="319"/>
      <c r="I22" s="319"/>
      <c r="J22" s="366">
        <f>SUM(K22+0)</f>
        <v>1</v>
      </c>
      <c r="K22" s="366">
        <f>SUM(L22+0)</f>
        <v>1</v>
      </c>
      <c r="L22" s="360">
        <v>1</v>
      </c>
      <c r="M22" s="367">
        <f>SUM(L22+0)</f>
        <v>1</v>
      </c>
      <c r="N22" s="319"/>
    </row>
  </sheetData>
  <mergeCells count="43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M9">
    <cfRule type="notContainsBlanks" dxfId="0" priority="4">
      <formula>LEN(TRIM(M9))&gt;0</formula>
    </cfRule>
  </conditionalFormatting>
  <conditionalFormatting sqref="M10">
    <cfRule type="notContainsBlanks" dxfId="0" priority="3">
      <formula>LEN(TRIM(M10))&gt;0</formula>
    </cfRule>
  </conditionalFormatting>
  <conditionalFormatting sqref="M11">
    <cfRule type="notContainsBlanks" dxfId="0" priority="2">
      <formula>LEN(TRIM(M11))&gt;0</formula>
    </cfRule>
  </conditionalFormatting>
  <conditionalFormatting sqref="M12">
    <cfRule type="notContainsBlanks" dxfId="0" priority="11">
      <formula>LEN(TRIM(M12))&gt;0</formula>
    </cfRule>
  </conditionalFormatting>
  <conditionalFormatting sqref="M13">
    <cfRule type="notContainsBlanks" dxfId="0" priority="10">
      <formula>LEN(TRIM(M13))&gt;0</formula>
    </cfRule>
  </conditionalFormatting>
  <conditionalFormatting sqref="M17">
    <cfRule type="notContainsBlanks" dxfId="0" priority="1">
      <formula>LEN(TRIM(M17))&gt;0</formula>
    </cfRule>
  </conditionalFormatting>
  <conditionalFormatting sqref="M20">
    <cfRule type="notContainsBlanks" dxfId="0" priority="8">
      <formula>LEN(TRIM(M20))&gt;0</formula>
    </cfRule>
  </conditionalFormatting>
  <conditionalFormatting sqref="M21">
    <cfRule type="notContainsBlanks" dxfId="0" priority="7">
      <formula>LEN(TRIM(M21))&gt;0</formula>
    </cfRule>
  </conditionalFormatting>
  <conditionalFormatting sqref="M22">
    <cfRule type="notContainsBlanks" dxfId="0" priority="6">
      <formula>LEN(TRIM(M22))&gt;0</formula>
    </cfRule>
  </conditionalFormatting>
  <conditionalFormatting sqref="M14:M16">
    <cfRule type="notContainsBlanks" dxfId="0" priority="9">
      <formula>LEN(TRIM(M14))&gt;0</formula>
    </cfRule>
  </conditionalFormatting>
  <conditionalFormatting sqref="M18:M19">
    <cfRule type="notContainsBlanks" dxfId="0" priority="5">
      <formula>LEN(TRIM(M18))&gt;0</formula>
    </cfRule>
  </conditionalFormatting>
  <conditionalFormatting sqref="O9:O22">
    <cfRule type="notContainsBlanks" dxfId="0" priority="14">
      <formula>LEN(TRIM(O9))&gt;0</formula>
    </cfRule>
  </conditionalFormatting>
  <conditionalFormatting sqref="S9:S22">
    <cfRule type="notContainsBlanks" dxfId="0" priority="13">
      <formula>LEN(TRIM(S9))&gt;0</formula>
    </cfRule>
  </conditionalFormatting>
  <conditionalFormatting sqref="W9:W22">
    <cfRule type="notContainsBlanks" dxfId="0" priority="12">
      <formula>LEN(TRIM(W9))&gt;0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rintOptions horizontalCentered="1" gridLines="1"/>
  <pageMargins left="0.25" right="0.25" top="0.75" bottom="0.75" header="0" footer="0"/>
  <pageSetup paperSize="9" pageOrder="overThenDown" orientation="landscape" cellComments="atEnd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2"/>
  <sheetViews>
    <sheetView showGridLines="0" tabSelected="1" topLeftCell="A14" workbookViewId="0">
      <selection activeCell="F44" sqref="F44"/>
    </sheetView>
  </sheetViews>
  <sheetFormatPr defaultColWidth="15.2035398230088" defaultRowHeight="15.75" customHeight="1"/>
  <cols>
    <col min="1" max="1" width="5" style="288" customWidth="1"/>
    <col min="2" max="2" width="10.5575221238938" style="288" customWidth="1"/>
    <col min="3" max="3" width="12.4424778761062" style="288" customWidth="1"/>
    <col min="4" max="4" width="19.7787610619469" style="288" customWidth="1"/>
    <col min="5" max="5" width="11.7787610619469" style="288" customWidth="1"/>
    <col min="6" max="6" width="24.7787610619469" style="288" customWidth="1"/>
    <col min="7" max="7" width="9.55752212389381" style="288" customWidth="1"/>
    <col min="8" max="9" width="10.6017699115044" style="288" hidden="1" customWidth="1"/>
    <col min="10" max="13" width="10.6017699115044" style="289" customWidth="1"/>
    <col min="14" max="14" width="10.6017699115044" style="288" hidden="1" customWidth="1"/>
    <col min="15" max="15" width="6.79646017699115" style="288" customWidth="1"/>
    <col min="16" max="18" width="10.3982300884956" style="288" customWidth="1"/>
    <col min="19" max="19" width="6.60176991150442" style="288" customWidth="1"/>
    <col min="20" max="20" width="10.3982300884956" style="288" customWidth="1"/>
    <col min="21" max="22" width="10.2035398230088" style="288" customWidth="1"/>
    <col min="23" max="23" width="8" style="288" customWidth="1"/>
    <col min="24" max="24" width="12.2035398230088" style="288" customWidth="1"/>
    <col min="25" max="25" width="34.3982300884956" style="288" customWidth="1"/>
    <col min="26" max="16384" width="15.2035398230088" style="288"/>
  </cols>
  <sheetData>
    <row r="1" ht="30" customHeight="1" spans="1:14">
      <c r="A1" s="290" t="s">
        <v>10</v>
      </c>
      <c r="B1" s="291"/>
      <c r="C1" s="291"/>
      <c r="D1" s="292"/>
      <c r="E1" s="293" t="s">
        <v>1</v>
      </c>
      <c r="F1" s="294" t="s">
        <v>36</v>
      </c>
      <c r="G1" s="295" t="str">
        <f>'[2]Style Summary Cover Page'!E1</f>
        <v>BGJ5005</v>
      </c>
      <c r="H1" s="296"/>
      <c r="I1" s="331" t="s">
        <v>11</v>
      </c>
      <c r="J1" s="293"/>
      <c r="K1" s="295" t="e">
        <f>'[2]Style Summary Cover Page'!I1</f>
        <v>#REF!</v>
      </c>
      <c r="L1" s="332"/>
      <c r="M1" s="332"/>
      <c r="N1" s="296"/>
    </row>
    <row r="2" customHeight="1" spans="1:14">
      <c r="A2" s="123" t="s">
        <v>12</v>
      </c>
      <c r="B2" s="124"/>
      <c r="C2" s="297" t="str">
        <f>'[2]Style Summary Cover Page'!B2</f>
        <v>ELISA DRESS</v>
      </c>
      <c r="D2" s="126" t="s">
        <v>37</v>
      </c>
      <c r="E2" s="298" t="str">
        <f>'[2]Style Summary Cover Page'!D2</f>
        <v>SARAH PUNTER</v>
      </c>
      <c r="F2" s="298"/>
      <c r="G2" s="299"/>
      <c r="H2" s="300" t="s">
        <v>2</v>
      </c>
      <c r="I2" s="300"/>
      <c r="J2" s="333"/>
      <c r="K2" s="334" t="str">
        <f>'[2]Style Summary Cover Page'!I2</f>
        <v>LISA MIDI MOST RECENT PATTERN</v>
      </c>
      <c r="L2" s="335"/>
      <c r="M2" s="335"/>
      <c r="N2" s="336"/>
    </row>
    <row r="3" customHeight="1" spans="1:14">
      <c r="A3" s="129" t="s">
        <v>38</v>
      </c>
      <c r="B3" s="130"/>
      <c r="C3" s="301">
        <f>'[2]Style Summary Cover Page'!B3</f>
        <v>45359</v>
      </c>
      <c r="D3" s="132" t="s">
        <v>17</v>
      </c>
      <c r="E3" s="302" t="str">
        <f>'[2]Style Summary Cover Page'!D3</f>
        <v>SARAH P/SOPHIA S</v>
      </c>
      <c r="F3" s="302"/>
      <c r="G3" s="303"/>
      <c r="H3" s="304"/>
      <c r="I3" s="304"/>
      <c r="J3" s="337"/>
      <c r="K3" s="334"/>
      <c r="L3" s="335"/>
      <c r="M3" s="335"/>
      <c r="N3" s="336"/>
    </row>
    <row r="4" customHeight="1" spans="1:14">
      <c r="A4" s="129" t="s">
        <v>18</v>
      </c>
      <c r="B4" s="130"/>
      <c r="C4" s="301" t="str">
        <f>'[2]Style Summary Cover Page'!B4</f>
        <v>SPRING 25</v>
      </c>
      <c r="D4" s="132" t="s">
        <v>39</v>
      </c>
      <c r="E4" s="302" t="str">
        <f>'[2]Style Summary Cover Page'!D4</f>
        <v>SOFIA/ MAYRA/ ESTHER</v>
      </c>
      <c r="F4" s="302"/>
      <c r="G4" s="305"/>
      <c r="H4" s="304"/>
      <c r="I4" s="304"/>
      <c r="J4" s="337"/>
      <c r="K4" s="338"/>
      <c r="L4" s="339"/>
      <c r="M4" s="339"/>
      <c r="N4" s="340"/>
    </row>
    <row r="5" customHeight="1" spans="1:14">
      <c r="A5" s="129" t="s">
        <v>22</v>
      </c>
      <c r="B5" s="130"/>
      <c r="C5" s="301" t="str">
        <f>'[2]Style Summary Cover Page'!B5</f>
        <v>SPRING</v>
      </c>
      <c r="D5" s="132" t="s">
        <v>8</v>
      </c>
      <c r="E5" s="302" t="str">
        <f>'[2]Style Summary Cover Page'!D5</f>
        <v>LARGE</v>
      </c>
      <c r="F5" s="302"/>
      <c r="G5" s="305"/>
      <c r="H5" s="306" t="s">
        <v>3</v>
      </c>
      <c r="I5" s="341"/>
      <c r="J5" s="342"/>
      <c r="K5" s="343" t="str">
        <f>'[2]Style Summary Cover Page'!I5</f>
        <v>NO</v>
      </c>
      <c r="L5" s="343"/>
      <c r="M5" s="343"/>
      <c r="N5" s="344"/>
    </row>
    <row r="6" customHeight="1" spans="1:14">
      <c r="A6" s="137" t="s">
        <v>25</v>
      </c>
      <c r="B6" s="138"/>
      <c r="C6" s="307" t="str">
        <f>'[2]Style Summary Cover Page'!B6</f>
        <v>S-XL</v>
      </c>
      <c r="D6" s="140" t="s">
        <v>40</v>
      </c>
      <c r="E6" s="308" t="str">
        <f>'[2]Style Summary Cover Page'!D6</f>
        <v>ANY AVAILABLE</v>
      </c>
      <c r="F6" s="308"/>
      <c r="G6" s="309"/>
      <c r="H6" s="310" t="s">
        <v>4</v>
      </c>
      <c r="I6" s="345"/>
      <c r="J6" s="346"/>
      <c r="K6" s="347" t="str">
        <f>'[2]Style Summary Cover Page'!I6</f>
        <v>MILLY</v>
      </c>
      <c r="L6" s="347"/>
      <c r="M6" s="347"/>
      <c r="N6" s="348"/>
    </row>
    <row r="7" customHeight="1" spans="1:14">
      <c r="A7" s="311"/>
      <c r="B7" s="144" t="s">
        <v>41</v>
      </c>
      <c r="C7" s="145"/>
      <c r="D7" s="145"/>
      <c r="E7" s="145"/>
      <c r="F7" s="145"/>
      <c r="G7" s="146" t="s">
        <v>30</v>
      </c>
      <c r="H7" s="146" t="s">
        <v>42</v>
      </c>
      <c r="I7" s="146" t="s">
        <v>42</v>
      </c>
      <c r="J7" s="349" t="s">
        <v>31</v>
      </c>
      <c r="K7" s="349" t="s">
        <v>32</v>
      </c>
      <c r="L7" s="350" t="s">
        <v>33</v>
      </c>
      <c r="M7" s="351" t="s">
        <v>34</v>
      </c>
      <c r="N7" s="146" t="s">
        <v>43</v>
      </c>
    </row>
    <row r="8" ht="15" customHeight="1" spans="1:14">
      <c r="A8" s="312"/>
      <c r="B8" s="148"/>
      <c r="C8" s="148"/>
      <c r="D8" s="148"/>
      <c r="E8" s="148"/>
      <c r="F8" s="148"/>
      <c r="G8" s="149"/>
      <c r="H8" s="149"/>
      <c r="I8" s="149"/>
      <c r="J8" s="352"/>
      <c r="K8" s="353"/>
      <c r="L8" s="354"/>
      <c r="M8" s="353"/>
      <c r="N8" s="149"/>
    </row>
    <row r="9" ht="23" customHeight="1" spans="1:14">
      <c r="A9" s="313">
        <v>1</v>
      </c>
      <c r="B9" s="314" t="s">
        <v>44</v>
      </c>
      <c r="C9" s="315"/>
      <c r="D9" s="315"/>
      <c r="E9" s="316"/>
      <c r="F9" s="317" t="s">
        <v>45</v>
      </c>
      <c r="G9" s="318">
        <v>44928</v>
      </c>
      <c r="H9" s="319"/>
      <c r="I9" s="319"/>
      <c r="J9" s="355">
        <f>'XS-XXL'!J9*2.54</f>
        <v>110.49</v>
      </c>
      <c r="K9" s="355">
        <f>'XS-XXL'!K9*2.54</f>
        <v>111.76</v>
      </c>
      <c r="L9" s="356">
        <f>'XS-XXL'!L9*2.54</f>
        <v>113.03</v>
      </c>
      <c r="M9" s="355">
        <f>'XS-XXL'!M9*2.54</f>
        <v>114.3</v>
      </c>
      <c r="N9" s="319"/>
    </row>
    <row r="10" ht="23" customHeight="1" spans="1:14">
      <c r="A10" s="313">
        <f t="shared" ref="A10:A22" si="0">A9+1</f>
        <v>2</v>
      </c>
      <c r="B10" s="314" t="s">
        <v>46</v>
      </c>
      <c r="C10" s="315"/>
      <c r="D10" s="315"/>
      <c r="E10" s="316"/>
      <c r="F10" s="320" t="s">
        <v>47</v>
      </c>
      <c r="G10" s="321">
        <v>0.125</v>
      </c>
      <c r="H10" s="319"/>
      <c r="I10" s="319"/>
      <c r="J10" s="355">
        <f>'XS-XXL'!J10*2.54</f>
        <v>14.605</v>
      </c>
      <c r="K10" s="355">
        <f>'XS-XXL'!K10*2.54</f>
        <v>14.9225</v>
      </c>
      <c r="L10" s="356">
        <f>'XS-XXL'!L10*2.54</f>
        <v>15.24</v>
      </c>
      <c r="M10" s="355">
        <f>'XS-XXL'!M10*2.54</f>
        <v>15.5575</v>
      </c>
      <c r="N10" s="319"/>
    </row>
    <row r="11" ht="23" customHeight="1" spans="1:14">
      <c r="A11" s="313">
        <f t="shared" si="0"/>
        <v>3</v>
      </c>
      <c r="B11" s="314" t="s">
        <v>48</v>
      </c>
      <c r="C11" s="315"/>
      <c r="D11" s="315"/>
      <c r="E11" s="316"/>
      <c r="F11" s="320" t="s">
        <v>49</v>
      </c>
      <c r="G11" s="321">
        <v>0.125</v>
      </c>
      <c r="H11" s="319"/>
      <c r="I11" s="319"/>
      <c r="J11" s="355">
        <f>'XS-XXL'!J11*2.54</f>
        <v>28.2575</v>
      </c>
      <c r="K11" s="355">
        <f>'XS-XXL'!K11*2.54</f>
        <v>28.575</v>
      </c>
      <c r="L11" s="356">
        <f>'XS-XXL'!L11*2.54</f>
        <v>29.21</v>
      </c>
      <c r="M11" s="355">
        <f>'XS-XXL'!M11*2.54</f>
        <v>29.845</v>
      </c>
      <c r="N11" s="319"/>
    </row>
    <row r="12" ht="23" customHeight="1" spans="1:14">
      <c r="A12" s="313">
        <f t="shared" si="0"/>
        <v>4</v>
      </c>
      <c r="B12" s="314" t="s">
        <v>50</v>
      </c>
      <c r="C12" s="315"/>
      <c r="D12" s="315"/>
      <c r="E12" s="316"/>
      <c r="F12" s="320" t="s">
        <v>51</v>
      </c>
      <c r="G12" s="318">
        <v>44928</v>
      </c>
      <c r="H12" s="319"/>
      <c r="I12" s="319"/>
      <c r="J12" s="355">
        <f>'XS-XXL'!J12*2.54</f>
        <v>68.58</v>
      </c>
      <c r="K12" s="355">
        <f>'XS-XXL'!K12*2.54</f>
        <v>71.12</v>
      </c>
      <c r="L12" s="356">
        <f>'XS-XXL'!L12*2.54</f>
        <v>74.93</v>
      </c>
      <c r="M12" s="355">
        <f>'XS-XXL'!M12*2.54</f>
        <v>80.01</v>
      </c>
      <c r="N12" s="319"/>
    </row>
    <row r="13" ht="31" customHeight="1" spans="1:14">
      <c r="A13" s="313">
        <f t="shared" si="0"/>
        <v>5</v>
      </c>
      <c r="B13" s="322" t="s">
        <v>52</v>
      </c>
      <c r="C13" s="323"/>
      <c r="D13" s="323"/>
      <c r="E13" s="324"/>
      <c r="F13" s="320" t="s">
        <v>53</v>
      </c>
      <c r="G13" s="318">
        <v>44928</v>
      </c>
      <c r="H13" s="319"/>
      <c r="I13" s="319"/>
      <c r="J13" s="355">
        <f>'XS-XXL'!J13*2.54</f>
        <v>67.31</v>
      </c>
      <c r="K13" s="355">
        <f>'XS-XXL'!K13*2.54</f>
        <v>69.85</v>
      </c>
      <c r="L13" s="356">
        <f>'XS-XXL'!L13*2.54</f>
        <v>73.66</v>
      </c>
      <c r="M13" s="355">
        <f>'XS-XXL'!M13*2.54</f>
        <v>78.74</v>
      </c>
      <c r="N13" s="319"/>
    </row>
    <row r="14" ht="23" customHeight="1" spans="1:14">
      <c r="A14" s="313">
        <f t="shared" si="0"/>
        <v>6</v>
      </c>
      <c r="B14" s="314" t="s">
        <v>54</v>
      </c>
      <c r="C14" s="315"/>
      <c r="D14" s="315"/>
      <c r="E14" s="316"/>
      <c r="F14" s="320" t="s">
        <v>55</v>
      </c>
      <c r="G14" s="318">
        <v>44928</v>
      </c>
      <c r="H14" s="319"/>
      <c r="I14" s="319"/>
      <c r="J14" s="355">
        <f>'XS-XXL'!J14*2.54</f>
        <v>72.39</v>
      </c>
      <c r="K14" s="355">
        <f>'XS-XXL'!K14*2.54</f>
        <v>74.93</v>
      </c>
      <c r="L14" s="356">
        <f>'XS-XXL'!L14*2.54</f>
        <v>78.74</v>
      </c>
      <c r="M14" s="355">
        <f>'XS-XXL'!M14*2.54</f>
        <v>83.82</v>
      </c>
      <c r="N14" s="319"/>
    </row>
    <row r="15" ht="23" customHeight="1" spans="1:14">
      <c r="A15" s="313">
        <f t="shared" si="0"/>
        <v>7</v>
      </c>
      <c r="B15" s="314" t="s">
        <v>56</v>
      </c>
      <c r="C15" s="315"/>
      <c r="D15" s="315"/>
      <c r="E15" s="316"/>
      <c r="F15" s="320" t="s">
        <v>57</v>
      </c>
      <c r="G15" s="318">
        <v>44928</v>
      </c>
      <c r="H15" s="319"/>
      <c r="I15" s="319"/>
      <c r="J15" s="355">
        <f>'XS-XXL'!J15*2.54</f>
        <v>97.79</v>
      </c>
      <c r="K15" s="355">
        <f>'XS-XXL'!K15*2.54</f>
        <v>100.33</v>
      </c>
      <c r="L15" s="356">
        <f>'XS-XXL'!L15*2.54</f>
        <v>104.14</v>
      </c>
      <c r="M15" s="355">
        <f>'XS-XXL'!M15*2.54</f>
        <v>109.22</v>
      </c>
      <c r="N15" s="319"/>
    </row>
    <row r="16" ht="23" customHeight="1" spans="1:14">
      <c r="A16" s="313">
        <f t="shared" si="0"/>
        <v>8</v>
      </c>
      <c r="B16" s="314" t="s">
        <v>58</v>
      </c>
      <c r="C16" s="315"/>
      <c r="D16" s="315"/>
      <c r="E16" s="316"/>
      <c r="F16" s="320" t="s">
        <v>59</v>
      </c>
      <c r="G16" s="318">
        <v>44928</v>
      </c>
      <c r="H16" s="319"/>
      <c r="I16" s="319"/>
      <c r="J16" s="355">
        <f>'XS-XXL'!J16*2.54</f>
        <v>96.52</v>
      </c>
      <c r="K16" s="355">
        <f>'XS-XXL'!K16*2.54</f>
        <v>99.06</v>
      </c>
      <c r="L16" s="356">
        <f>'XS-XXL'!L16*2.54</f>
        <v>102.87</v>
      </c>
      <c r="M16" s="355">
        <f>'XS-XXL'!M16*2.54</f>
        <v>107.95</v>
      </c>
      <c r="N16" s="319"/>
    </row>
    <row r="17" ht="36" customHeight="1" spans="1:14">
      <c r="A17" s="313">
        <f t="shared" si="0"/>
        <v>9</v>
      </c>
      <c r="B17" s="314" t="s">
        <v>60</v>
      </c>
      <c r="C17" s="315"/>
      <c r="D17" s="315"/>
      <c r="E17" s="316"/>
      <c r="F17" s="325" t="s">
        <v>61</v>
      </c>
      <c r="G17" s="318">
        <v>45299</v>
      </c>
      <c r="H17" s="319"/>
      <c r="I17" s="319"/>
      <c r="J17" s="355">
        <f>'XS-XXL'!J17*2.54</f>
        <v>8.89</v>
      </c>
      <c r="K17" s="355">
        <f>'XS-XXL'!K17*2.54</f>
        <v>9.525</v>
      </c>
      <c r="L17" s="356">
        <f>'XS-XXL'!L17*2.54</f>
        <v>10.16</v>
      </c>
      <c r="M17" s="355">
        <f>'XS-XXL'!M17*2.54</f>
        <v>10.795</v>
      </c>
      <c r="N17" s="319"/>
    </row>
    <row r="18" ht="36" customHeight="1" spans="1:14">
      <c r="A18" s="313">
        <f t="shared" si="0"/>
        <v>10</v>
      </c>
      <c r="B18" s="314" t="s">
        <v>62</v>
      </c>
      <c r="C18" s="315"/>
      <c r="D18" s="315"/>
      <c r="E18" s="316"/>
      <c r="F18" s="326" t="s">
        <v>63</v>
      </c>
      <c r="G18" s="318">
        <v>45299</v>
      </c>
      <c r="H18" s="319"/>
      <c r="I18" s="319"/>
      <c r="J18" s="355">
        <f>'XS-XXL'!J18*2.54</f>
        <v>7.9375</v>
      </c>
      <c r="K18" s="355">
        <f>'XS-XXL'!K18*2.54</f>
        <v>8.5725</v>
      </c>
      <c r="L18" s="356">
        <f>'XS-XXL'!L18*2.54</f>
        <v>9.2075</v>
      </c>
      <c r="M18" s="355">
        <f>'XS-XXL'!M18*2.54</f>
        <v>9.8425</v>
      </c>
      <c r="N18" s="357"/>
    </row>
    <row r="19" ht="23" customHeight="1" spans="1:14">
      <c r="A19" s="313">
        <f t="shared" si="0"/>
        <v>11</v>
      </c>
      <c r="B19" s="314" t="s">
        <v>64</v>
      </c>
      <c r="C19" s="315"/>
      <c r="D19" s="315"/>
      <c r="E19" s="316"/>
      <c r="F19" s="320" t="s">
        <v>65</v>
      </c>
      <c r="G19" s="321">
        <v>0.125</v>
      </c>
      <c r="H19" s="319"/>
      <c r="I19" s="319"/>
      <c r="J19" s="355">
        <f>'XS-XXL'!J19*2.54</f>
        <v>23.495</v>
      </c>
      <c r="K19" s="355">
        <f>'XS-XXL'!K19*2.54</f>
        <v>24.13</v>
      </c>
      <c r="L19" s="356">
        <f>'XS-XXL'!L19*2.54</f>
        <v>24.765</v>
      </c>
      <c r="M19" s="355">
        <f>'XS-XXL'!M19*2.54</f>
        <v>25.4</v>
      </c>
      <c r="N19" s="357"/>
    </row>
    <row r="20" ht="23" customHeight="1" spans="1:14">
      <c r="A20" s="313">
        <f t="shared" si="0"/>
        <v>12</v>
      </c>
      <c r="B20" s="314" t="s">
        <v>66</v>
      </c>
      <c r="C20" s="315"/>
      <c r="D20" s="315"/>
      <c r="E20" s="316"/>
      <c r="F20" s="320" t="s">
        <v>67</v>
      </c>
      <c r="G20" s="327">
        <v>44930</v>
      </c>
      <c r="H20" s="319"/>
      <c r="I20" s="319"/>
      <c r="J20" s="355">
        <f>'XS-XXL'!J20*2.54</f>
        <v>3.81</v>
      </c>
      <c r="K20" s="355">
        <f>'XS-XXL'!K20*2.54</f>
        <v>3.81</v>
      </c>
      <c r="L20" s="356">
        <f>'XS-XXL'!L20*2.54</f>
        <v>3.81</v>
      </c>
      <c r="M20" s="355">
        <f>'XS-XXL'!M20*2.54</f>
        <v>3.81</v>
      </c>
      <c r="N20" s="358"/>
    </row>
    <row r="21" ht="23" customHeight="1" spans="1:14">
      <c r="A21" s="313">
        <f t="shared" si="0"/>
        <v>13</v>
      </c>
      <c r="B21" s="314" t="s">
        <v>35</v>
      </c>
      <c r="C21" s="315"/>
      <c r="D21" s="315"/>
      <c r="E21" s="316"/>
      <c r="F21" s="328" t="s">
        <v>68</v>
      </c>
      <c r="G21" s="329">
        <v>44930</v>
      </c>
      <c r="H21" s="319"/>
      <c r="I21" s="319"/>
      <c r="J21" s="355">
        <f>'XS-XXL'!J21*2.54</f>
        <v>25.4</v>
      </c>
      <c r="K21" s="355">
        <f>'XS-XXL'!K21*2.54</f>
        <v>26.67</v>
      </c>
      <c r="L21" s="356">
        <f>'XS-XXL'!L21*2.54</f>
        <v>27.94</v>
      </c>
      <c r="M21" s="355">
        <f>'XS-XXL'!M21*2.54</f>
        <v>29.21</v>
      </c>
      <c r="N21" s="319"/>
    </row>
    <row r="22" ht="23" customHeight="1" spans="1:14">
      <c r="A22" s="313">
        <f t="shared" si="0"/>
        <v>14</v>
      </c>
      <c r="B22" s="314" t="s">
        <v>69</v>
      </c>
      <c r="C22" s="315"/>
      <c r="D22" s="315"/>
      <c r="E22" s="316"/>
      <c r="F22" s="328" t="s">
        <v>70</v>
      </c>
      <c r="G22" s="330">
        <v>44928</v>
      </c>
      <c r="H22" s="319"/>
      <c r="I22" s="319"/>
      <c r="J22" s="355">
        <f>'XS-XXL'!J22*2.54</f>
        <v>2.54</v>
      </c>
      <c r="K22" s="355">
        <f>'XS-XXL'!K22*2.54</f>
        <v>2.54</v>
      </c>
      <c r="L22" s="356">
        <f>'XS-XXL'!L22*2.54</f>
        <v>2.54</v>
      </c>
      <c r="M22" s="355">
        <f>'XS-XXL'!M22*2.54</f>
        <v>2.54</v>
      </c>
      <c r="N22" s="319"/>
    </row>
  </sheetData>
  <mergeCells count="43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O9:O22">
    <cfRule type="notContainsBlanks" dxfId="0" priority="3">
      <formula>LEN(TRIM(O9))&gt;0</formula>
    </cfRule>
  </conditionalFormatting>
  <conditionalFormatting sqref="S9:S22">
    <cfRule type="notContainsBlanks" dxfId="0" priority="2">
      <formula>LEN(TRIM(S9))&gt;0</formula>
    </cfRule>
  </conditionalFormatting>
  <conditionalFormatting sqref="W9:W22">
    <cfRule type="notContainsBlanks" dxfId="0" priority="1">
      <formula>LEN(TRIM(W9))&gt;0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rintOptions horizontalCentered="1" gridLines="1"/>
  <pageMargins left="0.25" right="0.25" top="0.75" bottom="0.75" header="0" footer="0"/>
  <pageSetup paperSize="9" pageOrder="overThenDown" orientation="landscape" cellComments="atEnd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zoomScale="115" zoomScaleNormal="115" topLeftCell="A3" workbookViewId="0">
      <selection activeCell="H36" sqref="H36:M36"/>
    </sheetView>
  </sheetViews>
  <sheetFormatPr defaultColWidth="12.6637168141593" defaultRowHeight="15.75" customHeight="1"/>
  <cols>
    <col min="1" max="1" width="4.16814159292035" customWidth="1"/>
    <col min="2" max="2" width="16.3362831858407" customWidth="1"/>
    <col min="3" max="3" width="25.1681415929204" customWidth="1"/>
    <col min="4" max="4" width="20.3362831858407" customWidth="1"/>
    <col min="5" max="5" width="19.1681415929204" customWidth="1"/>
    <col min="6" max="6" width="9" customWidth="1"/>
    <col min="7" max="13" width="8.83185840707965" customWidth="1"/>
    <col min="14" max="14" width="5.66371681415929" customWidth="1"/>
    <col min="15" max="17" width="8.66371681415929" customWidth="1"/>
    <col min="18" max="18" width="5.50442477876106" customWidth="1"/>
    <col min="19" max="19" width="8.66371681415929" customWidth="1"/>
    <col min="20" max="21" width="8.50442477876106" customWidth="1"/>
    <col min="22" max="22" width="6.66371681415929" customWidth="1"/>
    <col min="23" max="23" width="10.1681415929204" customWidth="1"/>
    <col min="24" max="24" width="28.6637168141593" customWidth="1"/>
  </cols>
  <sheetData>
    <row r="1" ht="30" customHeight="1" spans="1:25">
      <c r="A1" s="120" t="s">
        <v>71</v>
      </c>
      <c r="B1" s="121"/>
      <c r="C1" s="121"/>
      <c r="D1" s="122"/>
      <c r="E1" s="257" t="s">
        <v>1</v>
      </c>
      <c r="F1" s="65" t="e">
        <f>#REF!</f>
        <v>#REF!</v>
      </c>
      <c r="G1" s="66"/>
      <c r="H1" s="67" t="s">
        <v>11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12</v>
      </c>
      <c r="B2" s="124"/>
      <c r="C2" s="125" t="e">
        <f>#REF!</f>
        <v>#REF!</v>
      </c>
      <c r="D2" s="126" t="s">
        <v>37</v>
      </c>
      <c r="E2" s="80" t="e">
        <f>#REF!</f>
        <v>#REF!</v>
      </c>
      <c r="F2" s="258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38</v>
      </c>
      <c r="B3" s="130"/>
      <c r="C3" s="131" t="e">
        <f>#REF!</f>
        <v>#REF!</v>
      </c>
      <c r="D3" s="132" t="s">
        <v>17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18</v>
      </c>
      <c r="B4" s="130"/>
      <c r="C4" s="131" t="e">
        <f>#REF!</f>
        <v>#REF!</v>
      </c>
      <c r="D4" s="132" t="s">
        <v>39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22</v>
      </c>
      <c r="B5" s="130"/>
      <c r="C5" s="131" t="e">
        <f>#REF!</f>
        <v>#REF!</v>
      </c>
      <c r="D5" s="132" t="s">
        <v>8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25</v>
      </c>
      <c r="B6" s="138"/>
      <c r="C6" s="139" t="e">
        <f>#REF!</f>
        <v>#REF!</v>
      </c>
      <c r="D6" s="140" t="s">
        <v>40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259" t="s">
        <v>72</v>
      </c>
      <c r="B7" s="259" t="s">
        <v>73</v>
      </c>
      <c r="C7" s="259"/>
      <c r="D7" s="259"/>
      <c r="E7" s="259"/>
      <c r="F7" s="259"/>
      <c r="G7" s="259" t="s">
        <v>74</v>
      </c>
      <c r="H7" s="259" t="s">
        <v>75</v>
      </c>
      <c r="I7" s="259"/>
      <c r="J7" s="259"/>
      <c r="K7" s="259"/>
      <c r="L7" s="259"/>
      <c r="M7" s="259"/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260"/>
      <c r="B8" s="261" t="s">
        <v>76</v>
      </c>
      <c r="C8" s="262"/>
      <c r="D8" s="262"/>
      <c r="E8" s="262"/>
      <c r="F8" s="263"/>
      <c r="G8" s="264"/>
      <c r="H8" s="265"/>
      <c r="I8" s="265"/>
      <c r="J8" s="265"/>
      <c r="K8" s="265"/>
      <c r="L8" s="265"/>
      <c r="M8" s="265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260">
        <v>1</v>
      </c>
      <c r="B9" s="266" t="s">
        <v>77</v>
      </c>
      <c r="C9" s="267"/>
      <c r="D9" s="267"/>
      <c r="E9" s="267"/>
      <c r="F9" s="268"/>
      <c r="G9" s="264"/>
      <c r="H9" s="265"/>
      <c r="I9" s="265"/>
      <c r="J9" s="265"/>
      <c r="K9" s="265"/>
      <c r="L9" s="265"/>
      <c r="M9" s="26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260">
        <v>1</v>
      </c>
      <c r="B10" s="266" t="s">
        <v>78</v>
      </c>
      <c r="C10" s="267"/>
      <c r="D10" s="267"/>
      <c r="E10" s="267"/>
      <c r="F10" s="268"/>
      <c r="G10" s="264"/>
      <c r="H10" s="265"/>
      <c r="I10" s="265"/>
      <c r="J10" s="265"/>
      <c r="K10" s="265"/>
      <c r="L10" s="265"/>
      <c r="M10" s="26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260">
        <v>1</v>
      </c>
      <c r="B11" s="266" t="s">
        <v>79</v>
      </c>
      <c r="C11" s="267"/>
      <c r="D11" s="267"/>
      <c r="E11" s="267"/>
      <c r="F11" s="268"/>
      <c r="G11" s="264"/>
      <c r="H11" s="265"/>
      <c r="I11" s="265"/>
      <c r="J11" s="265"/>
      <c r="K11" s="265"/>
      <c r="L11" s="265"/>
      <c r="M11" s="26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260"/>
      <c r="B12" s="266"/>
      <c r="C12" s="267"/>
      <c r="D12" s="267"/>
      <c r="E12" s="267"/>
      <c r="F12" s="268"/>
      <c r="G12" s="264"/>
      <c r="H12" s="265"/>
      <c r="I12" s="265"/>
      <c r="J12" s="265"/>
      <c r="K12" s="265"/>
      <c r="L12" s="265"/>
      <c r="M12" s="26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260"/>
      <c r="B13" s="266"/>
      <c r="C13" s="267"/>
      <c r="D13" s="267"/>
      <c r="E13" s="267"/>
      <c r="F13" s="268"/>
      <c r="G13" s="264"/>
      <c r="H13" s="265"/>
      <c r="I13" s="265"/>
      <c r="J13" s="265"/>
      <c r="K13" s="265"/>
      <c r="L13" s="265"/>
      <c r="M13" s="26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260"/>
      <c r="B14" s="266"/>
      <c r="C14" s="267"/>
      <c r="D14" s="267"/>
      <c r="E14" s="267"/>
      <c r="F14" s="268"/>
      <c r="G14" s="264"/>
      <c r="H14" s="265"/>
      <c r="I14" s="265"/>
      <c r="J14" s="265"/>
      <c r="K14" s="265"/>
      <c r="L14" s="265"/>
      <c r="M14" s="26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260"/>
      <c r="B15" s="266"/>
      <c r="C15" s="267"/>
      <c r="D15" s="267"/>
      <c r="E15" s="267"/>
      <c r="F15" s="268"/>
      <c r="G15" s="264"/>
      <c r="H15" s="265"/>
      <c r="I15" s="265"/>
      <c r="J15" s="265"/>
      <c r="K15" s="265"/>
      <c r="L15" s="265"/>
      <c r="M15" s="26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260"/>
      <c r="B16" s="266"/>
      <c r="C16" s="267"/>
      <c r="D16" s="267"/>
      <c r="E16" s="267"/>
      <c r="F16" s="268"/>
      <c r="G16" s="264"/>
      <c r="H16" s="265"/>
      <c r="I16" s="265"/>
      <c r="J16" s="265"/>
      <c r="K16" s="265"/>
      <c r="L16" s="265"/>
      <c r="M16" s="26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260"/>
      <c r="B17" s="266"/>
      <c r="C17" s="267"/>
      <c r="D17" s="267"/>
      <c r="E17" s="267"/>
      <c r="F17" s="268"/>
      <c r="G17" s="264"/>
      <c r="H17" s="265"/>
      <c r="I17" s="265"/>
      <c r="J17" s="265"/>
      <c r="K17" s="265"/>
      <c r="L17" s="265"/>
      <c r="M17" s="26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260"/>
      <c r="B18" s="266"/>
      <c r="C18" s="267"/>
      <c r="D18" s="267"/>
      <c r="E18" s="267"/>
      <c r="F18" s="268"/>
      <c r="G18" s="264"/>
      <c r="H18" s="265"/>
      <c r="I18" s="265"/>
      <c r="J18" s="265"/>
      <c r="K18" s="265"/>
      <c r="L18" s="265"/>
      <c r="M18" s="265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260"/>
      <c r="B19" s="266"/>
      <c r="C19" s="267"/>
      <c r="D19" s="267"/>
      <c r="E19" s="267"/>
      <c r="F19" s="268"/>
      <c r="G19" s="264"/>
      <c r="H19" s="265"/>
      <c r="I19" s="265"/>
      <c r="J19" s="265"/>
      <c r="K19" s="265"/>
      <c r="L19" s="265"/>
      <c r="M19" s="265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260"/>
      <c r="B20" s="266"/>
      <c r="C20" s="267"/>
      <c r="D20" s="267"/>
      <c r="E20" s="267"/>
      <c r="F20" s="268"/>
      <c r="G20" s="264"/>
      <c r="H20" s="265"/>
      <c r="I20" s="265"/>
      <c r="J20" s="265"/>
      <c r="K20" s="265"/>
      <c r="L20" s="265"/>
      <c r="M20" s="265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260"/>
      <c r="B21" s="269" t="s">
        <v>80</v>
      </c>
      <c r="C21" s="270"/>
      <c r="D21" s="270"/>
      <c r="E21" s="270"/>
      <c r="F21" s="271"/>
      <c r="G21" s="264"/>
      <c r="H21" s="265"/>
      <c r="I21" s="265"/>
      <c r="J21" s="265"/>
      <c r="K21" s="265"/>
      <c r="L21" s="265"/>
      <c r="M21" s="26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260"/>
      <c r="B22" s="266"/>
      <c r="C22" s="267"/>
      <c r="D22" s="267"/>
      <c r="E22" s="267"/>
      <c r="F22" s="268"/>
      <c r="G22" s="264"/>
      <c r="H22" s="272" t="s">
        <v>81</v>
      </c>
      <c r="I22" s="272"/>
      <c r="J22" s="272"/>
      <c r="K22" s="272"/>
      <c r="L22" s="272"/>
      <c r="M22" s="272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260"/>
      <c r="B23" s="266"/>
      <c r="C23" s="267"/>
      <c r="D23" s="267"/>
      <c r="E23" s="267"/>
      <c r="F23" s="268"/>
      <c r="G23" s="264"/>
      <c r="H23" s="273"/>
      <c r="I23" s="273"/>
      <c r="J23" s="273"/>
      <c r="K23" s="273"/>
      <c r="L23" s="273"/>
      <c r="M23" s="273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260"/>
      <c r="B24" s="266"/>
      <c r="C24" s="267"/>
      <c r="D24" s="267"/>
      <c r="E24" s="267"/>
      <c r="F24" s="268"/>
      <c r="G24" s="264"/>
      <c r="H24" s="273"/>
      <c r="I24" s="273"/>
      <c r="J24" s="273"/>
      <c r="K24" s="273"/>
      <c r="L24" s="273"/>
      <c r="M24" s="273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260"/>
      <c r="B25" s="266"/>
      <c r="C25" s="267"/>
      <c r="D25" s="267"/>
      <c r="E25" s="267"/>
      <c r="F25" s="268"/>
      <c r="G25" s="264"/>
      <c r="H25" s="273"/>
      <c r="I25" s="273"/>
      <c r="J25" s="273"/>
      <c r="K25" s="273"/>
      <c r="L25" s="273"/>
      <c r="M25" s="273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260"/>
      <c r="B26" s="266"/>
      <c r="C26" s="267"/>
      <c r="D26" s="267"/>
      <c r="E26" s="267"/>
      <c r="F26" s="268"/>
      <c r="G26" s="264"/>
      <c r="H26" s="272" t="s">
        <v>82</v>
      </c>
      <c r="I26" s="272"/>
      <c r="J26" s="272"/>
      <c r="K26" s="272"/>
      <c r="L26" s="272"/>
      <c r="M26" s="272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260"/>
      <c r="B27" s="266"/>
      <c r="C27" s="267"/>
      <c r="D27" s="267"/>
      <c r="E27" s="267"/>
      <c r="F27" s="268"/>
      <c r="G27" s="264"/>
      <c r="H27" s="273"/>
      <c r="I27" s="273"/>
      <c r="J27" s="273"/>
      <c r="K27" s="273"/>
      <c r="L27" s="273"/>
      <c r="M27" s="273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260"/>
      <c r="B28" s="274" t="s">
        <v>83</v>
      </c>
      <c r="C28" s="275"/>
      <c r="D28" s="275"/>
      <c r="E28" s="275"/>
      <c r="F28" s="276"/>
      <c r="G28" s="264"/>
      <c r="H28" s="273"/>
      <c r="I28" s="273"/>
      <c r="J28" s="273"/>
      <c r="K28" s="273"/>
      <c r="L28" s="273"/>
      <c r="M28" s="273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260"/>
      <c r="B29" s="266"/>
      <c r="C29" s="267"/>
      <c r="D29" s="267"/>
      <c r="E29" s="267"/>
      <c r="F29" s="268"/>
      <c r="G29" s="264"/>
      <c r="H29" s="273"/>
      <c r="I29" s="273"/>
      <c r="J29" s="273"/>
      <c r="K29" s="273"/>
      <c r="L29" s="273"/>
      <c r="M29" s="273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260"/>
      <c r="B30" s="266"/>
      <c r="C30" s="267"/>
      <c r="D30" s="267"/>
      <c r="E30" s="267"/>
      <c r="F30" s="268"/>
      <c r="G30" s="264"/>
      <c r="H30" s="273"/>
      <c r="I30" s="273"/>
      <c r="J30" s="273"/>
      <c r="K30" s="273"/>
      <c r="L30" s="273"/>
      <c r="M30" s="273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260"/>
      <c r="B31" s="266"/>
      <c r="C31" s="267"/>
      <c r="D31" s="267"/>
      <c r="E31" s="267"/>
      <c r="F31" s="268"/>
      <c r="G31" s="264"/>
      <c r="H31" s="272" t="s">
        <v>84</v>
      </c>
      <c r="I31" s="272"/>
      <c r="J31" s="272"/>
      <c r="K31" s="272"/>
      <c r="L31" s="272"/>
      <c r="M31" s="272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260"/>
      <c r="B32" s="277"/>
      <c r="C32" s="278"/>
      <c r="D32" s="278"/>
      <c r="E32" s="278"/>
      <c r="F32" s="279"/>
      <c r="G32" s="264"/>
      <c r="H32" s="273" t="s">
        <v>85</v>
      </c>
      <c r="I32" s="273"/>
      <c r="J32" s="273"/>
      <c r="K32" s="273"/>
      <c r="L32" s="273"/>
      <c r="M32" s="273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260"/>
      <c r="B33" s="266"/>
      <c r="C33" s="267"/>
      <c r="D33" s="267"/>
      <c r="E33" s="267"/>
      <c r="F33" s="268"/>
      <c r="G33" s="264"/>
      <c r="H33" s="273" t="s">
        <v>86</v>
      </c>
      <c r="I33" s="273"/>
      <c r="J33" s="273"/>
      <c r="K33" s="273"/>
      <c r="L33" s="273"/>
      <c r="M33" s="273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260"/>
      <c r="B34" s="280" t="s">
        <v>87</v>
      </c>
      <c r="C34" s="281"/>
      <c r="D34" s="281"/>
      <c r="E34" s="281"/>
      <c r="F34" s="282"/>
      <c r="G34" s="264"/>
      <c r="H34" s="273" t="s">
        <v>88</v>
      </c>
      <c r="I34" s="273"/>
      <c r="J34" s="273"/>
      <c r="K34" s="273"/>
      <c r="L34" s="273"/>
      <c r="M34" s="273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260"/>
      <c r="B35" s="266"/>
      <c r="C35" s="267"/>
      <c r="D35" s="267"/>
      <c r="E35" s="267"/>
      <c r="F35" s="268"/>
      <c r="G35" s="264"/>
      <c r="H35" s="273" t="s">
        <v>89</v>
      </c>
      <c r="I35" s="273"/>
      <c r="J35" s="273"/>
      <c r="K35" s="273"/>
      <c r="L35" s="273"/>
      <c r="M35" s="273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260"/>
      <c r="B36" s="266"/>
      <c r="C36" s="267"/>
      <c r="D36" s="267"/>
      <c r="E36" s="267"/>
      <c r="F36" s="268"/>
      <c r="G36" s="264"/>
      <c r="H36" s="273" t="s">
        <v>90</v>
      </c>
      <c r="I36" s="273"/>
      <c r="J36" s="273"/>
      <c r="K36" s="273"/>
      <c r="L36" s="273"/>
      <c r="M36" s="273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260"/>
      <c r="B37" s="266"/>
      <c r="C37" s="267"/>
      <c r="D37" s="267"/>
      <c r="E37" s="267"/>
      <c r="F37" s="268"/>
      <c r="G37" s="264"/>
      <c r="H37" s="273" t="s">
        <v>91</v>
      </c>
      <c r="I37" s="273"/>
      <c r="J37" s="273"/>
      <c r="K37" s="273"/>
      <c r="L37" s="273"/>
      <c r="M37" s="273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260"/>
      <c r="B38" s="277"/>
      <c r="C38" s="278"/>
      <c r="D38" s="278"/>
      <c r="E38" s="278"/>
      <c r="F38" s="279"/>
      <c r="G38" s="264"/>
      <c r="H38" s="273"/>
      <c r="I38" s="273"/>
      <c r="J38" s="273"/>
      <c r="K38" s="273"/>
      <c r="L38" s="273"/>
      <c r="M38" s="273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283"/>
      <c r="B39" s="266"/>
      <c r="C39" s="267"/>
      <c r="D39" s="267"/>
      <c r="E39" s="267"/>
      <c r="F39" s="268"/>
      <c r="G39" s="264"/>
      <c r="H39" s="273"/>
      <c r="I39" s="273"/>
      <c r="J39" s="273"/>
      <c r="K39" s="273"/>
      <c r="L39" s="273"/>
      <c r="M39" s="273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284"/>
      <c r="B40" s="285"/>
      <c r="C40" s="285"/>
      <c r="D40" s="285"/>
      <c r="E40" s="285"/>
      <c r="F40" s="286"/>
      <c r="G40" s="286"/>
      <c r="H40" s="286"/>
      <c r="I40" s="287"/>
      <c r="J40" s="287"/>
      <c r="K40" s="287"/>
      <c r="L40" s="287"/>
      <c r="M40" s="287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284"/>
      <c r="B41" s="285"/>
      <c r="C41" s="285"/>
      <c r="D41" s="285"/>
      <c r="E41" s="285"/>
      <c r="F41" s="286"/>
      <c r="G41" s="286"/>
      <c r="H41" s="286"/>
      <c r="I41" s="287"/>
      <c r="J41" s="287"/>
      <c r="K41" s="287"/>
      <c r="L41" s="287"/>
      <c r="M41" s="287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284"/>
      <c r="B42" s="285"/>
      <c r="C42" s="285"/>
      <c r="D42" s="285"/>
      <c r="E42" s="285"/>
      <c r="F42" s="286"/>
      <c r="G42" s="286"/>
      <c r="H42" s="286"/>
      <c r="I42" s="287"/>
      <c r="J42" s="287"/>
      <c r="K42" s="287"/>
      <c r="L42" s="287"/>
      <c r="M42" s="287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284"/>
      <c r="B43" s="285"/>
      <c r="C43" s="285"/>
      <c r="D43" s="285"/>
      <c r="E43" s="285"/>
      <c r="F43" s="286"/>
      <c r="G43" s="286"/>
      <c r="H43" s="286"/>
      <c r="I43" s="287"/>
      <c r="J43" s="287"/>
      <c r="K43" s="287"/>
      <c r="L43" s="287"/>
      <c r="M43" s="287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:25">
      <c r="A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73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7:F7"/>
    <mergeCell ref="H7:M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H22:M22"/>
    <mergeCell ref="B23:F23"/>
    <mergeCell ref="H23:M23"/>
    <mergeCell ref="B24:F24"/>
    <mergeCell ref="H24:M24"/>
    <mergeCell ref="B25:F25"/>
    <mergeCell ref="H25:M25"/>
    <mergeCell ref="B26:F26"/>
    <mergeCell ref="H26:M26"/>
    <mergeCell ref="B27:F27"/>
    <mergeCell ref="H27:M27"/>
    <mergeCell ref="B28:F28"/>
    <mergeCell ref="H28:M28"/>
    <mergeCell ref="B29:F29"/>
    <mergeCell ref="H29:M29"/>
    <mergeCell ref="B30:F30"/>
    <mergeCell ref="H30:M30"/>
    <mergeCell ref="B31:F31"/>
    <mergeCell ref="H31:M31"/>
    <mergeCell ref="B32:F32"/>
    <mergeCell ref="H32:M32"/>
    <mergeCell ref="B33:F33"/>
    <mergeCell ref="H33:M33"/>
    <mergeCell ref="B34:F34"/>
    <mergeCell ref="H34:M34"/>
    <mergeCell ref="B35:F35"/>
    <mergeCell ref="H35:M35"/>
    <mergeCell ref="B36:F36"/>
    <mergeCell ref="H36:M36"/>
    <mergeCell ref="B37:F37"/>
    <mergeCell ref="H37:M37"/>
    <mergeCell ref="B38:F38"/>
    <mergeCell ref="H38:M38"/>
    <mergeCell ref="B39:F39"/>
    <mergeCell ref="H39:M39"/>
    <mergeCell ref="H8:M21"/>
    <mergeCell ref="G2:I4"/>
    <mergeCell ref="J2:M4"/>
  </mergeCells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6" pageOrder="overThenDown" orientation="landscape" cellComments="atEnd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GridLines="0" zoomScale="90" zoomScaleNormal="90" workbookViewId="0">
      <selection activeCell="K11" sqref="K11"/>
    </sheetView>
  </sheetViews>
  <sheetFormatPr defaultColWidth="12.6637168141593" defaultRowHeight="15.75" customHeight="1"/>
  <cols>
    <col min="1" max="1" width="4.16814159292035" customWidth="1"/>
    <col min="2" max="2" width="16.3362831858407" customWidth="1"/>
    <col min="3" max="3" width="25.1681415929204" customWidth="1"/>
    <col min="4" max="4" width="20.3362831858407" customWidth="1"/>
    <col min="5" max="5" width="19.1681415929204" customWidth="1"/>
    <col min="6" max="6" width="9" customWidth="1"/>
    <col min="8" max="9" width="8.66371681415929" customWidth="1"/>
    <col min="10" max="10" width="5.66371681415929" customWidth="1"/>
    <col min="11" max="13" width="8.66371681415929" customWidth="1"/>
    <col min="14" max="14" width="5.66371681415929" customWidth="1"/>
    <col min="15" max="17" width="8.66371681415929" customWidth="1"/>
    <col min="18" max="18" width="5.50442477876106" customWidth="1"/>
    <col min="19" max="19" width="8.66371681415929" customWidth="1"/>
    <col min="20" max="21" width="8.50442477876106" customWidth="1"/>
    <col min="22" max="22" width="6.66371681415929" customWidth="1"/>
    <col min="23" max="23" width="10.1681415929204" customWidth="1"/>
    <col min="24" max="24" width="28.6637168141593" customWidth="1"/>
  </cols>
  <sheetData>
    <row r="1" ht="30" customHeight="1" spans="1:24">
      <c r="A1" s="120" t="s">
        <v>92</v>
      </c>
      <c r="B1" s="121"/>
      <c r="C1" s="121"/>
      <c r="D1" s="121"/>
      <c r="E1" s="186" t="s">
        <v>1</v>
      </c>
      <c r="F1" s="187" t="e">
        <f>#REF!</f>
        <v>#REF!</v>
      </c>
      <c r="G1" s="187"/>
      <c r="H1" s="188"/>
      <c r="I1" s="229"/>
      <c r="J1" s="229"/>
      <c r="K1" s="229"/>
      <c r="L1" s="229"/>
      <c r="M1" s="230"/>
      <c r="N1" s="231" t="s">
        <v>93</v>
      </c>
      <c r="O1" s="232"/>
      <c r="P1" s="232"/>
      <c r="Q1" s="232"/>
      <c r="R1" s="232"/>
      <c r="S1" s="232"/>
      <c r="T1" s="232"/>
      <c r="U1" s="232"/>
      <c r="V1" s="232"/>
      <c r="W1" s="232"/>
      <c r="X1" s="232"/>
    </row>
    <row r="2" customHeight="1" spans="1:24">
      <c r="A2" s="123" t="s">
        <v>12</v>
      </c>
      <c r="B2" s="124"/>
      <c r="C2" s="125" t="e">
        <f>#REF!</f>
        <v>#REF!</v>
      </c>
      <c r="D2" s="126" t="s">
        <v>37</v>
      </c>
      <c r="E2" s="189" t="e">
        <f>#REF!</f>
        <v>#REF!</v>
      </c>
      <c r="F2" s="189"/>
      <c r="G2" s="128" t="s">
        <v>94</v>
      </c>
      <c r="H2" s="128"/>
      <c r="I2" s="128"/>
      <c r="J2" s="113" t="e">
        <f>#REF!</f>
        <v>#REF!</v>
      </c>
      <c r="K2" s="114"/>
      <c r="L2" s="114"/>
      <c r="M2" s="161"/>
      <c r="N2" s="231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customHeight="1" spans="1:24">
      <c r="A3" s="129" t="s">
        <v>38</v>
      </c>
      <c r="B3" s="130"/>
      <c r="C3" s="190" t="e">
        <f>#REF!</f>
        <v>#REF!</v>
      </c>
      <c r="D3" s="132" t="s">
        <v>17</v>
      </c>
      <c r="E3" s="191" t="e">
        <f>#REF!</f>
        <v>#REF!</v>
      </c>
      <c r="F3" s="191"/>
      <c r="G3" s="135"/>
      <c r="H3" s="135"/>
      <c r="I3" s="135"/>
      <c r="J3" s="113"/>
      <c r="K3" s="114"/>
      <c r="L3" s="114"/>
      <c r="M3" s="161"/>
      <c r="N3" s="231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4" customHeight="1" spans="1:24">
      <c r="A4" s="129" t="s">
        <v>18</v>
      </c>
      <c r="B4" s="130"/>
      <c r="C4" s="131" t="e">
        <f>#REF!</f>
        <v>#REF!</v>
      </c>
      <c r="D4" s="132" t="s">
        <v>39</v>
      </c>
      <c r="E4" s="191" t="e">
        <f>#REF!</f>
        <v>#REF!</v>
      </c>
      <c r="F4" s="191"/>
      <c r="G4" s="135"/>
      <c r="H4" s="135"/>
      <c r="I4" s="135"/>
      <c r="J4" s="163"/>
      <c r="K4" s="164"/>
      <c r="L4" s="164"/>
      <c r="M4" s="165"/>
      <c r="N4" s="231"/>
      <c r="O4" s="232"/>
      <c r="P4" s="232"/>
      <c r="Q4" s="232"/>
      <c r="R4" s="232"/>
      <c r="S4" s="232"/>
      <c r="T4" s="232"/>
      <c r="U4" s="232"/>
      <c r="V4" s="232"/>
      <c r="W4" s="232"/>
      <c r="X4" s="232"/>
    </row>
    <row r="5" customHeight="1" spans="1:24">
      <c r="A5" s="129" t="s">
        <v>22</v>
      </c>
      <c r="B5" s="130"/>
      <c r="C5" s="131" t="e">
        <f>#REF!</f>
        <v>#REF!</v>
      </c>
      <c r="D5" s="132" t="s">
        <v>8</v>
      </c>
      <c r="E5" s="191" t="e">
        <f>#REF!</f>
        <v>#REF!</v>
      </c>
      <c r="F5" s="191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231"/>
      <c r="O5" s="232"/>
      <c r="P5" s="232"/>
      <c r="Q5" s="232"/>
      <c r="R5" s="232"/>
      <c r="S5" s="232"/>
      <c r="T5" s="232"/>
      <c r="U5" s="232"/>
      <c r="V5" s="232"/>
      <c r="W5" s="232"/>
      <c r="X5" s="232"/>
    </row>
    <row r="6" customHeight="1" spans="1:24">
      <c r="A6" s="137" t="s">
        <v>25</v>
      </c>
      <c r="B6" s="138"/>
      <c r="C6" s="139" t="e">
        <f>#REF!</f>
        <v>#REF!</v>
      </c>
      <c r="D6" s="140" t="s">
        <v>40</v>
      </c>
      <c r="E6" s="192" t="e">
        <f>#REF!</f>
        <v>#REF!</v>
      </c>
      <c r="F6" s="192"/>
      <c r="G6" s="95" t="s">
        <v>8</v>
      </c>
      <c r="H6" s="96"/>
      <c r="I6" s="97"/>
      <c r="J6" s="168" t="e">
        <f>#REF!</f>
        <v>#REF!</v>
      </c>
      <c r="K6" s="168"/>
      <c r="L6" s="168"/>
      <c r="M6" s="169"/>
      <c r="N6" s="233"/>
      <c r="O6" s="234"/>
      <c r="P6" s="234"/>
      <c r="Q6" s="234"/>
      <c r="R6" s="234"/>
      <c r="S6" s="234"/>
      <c r="T6" s="234"/>
      <c r="U6" s="234"/>
      <c r="V6" s="234"/>
      <c r="W6" s="234"/>
      <c r="X6" s="234"/>
    </row>
    <row r="7" customHeight="1" spans="1:24">
      <c r="A7" s="143"/>
      <c r="B7" s="193" t="s">
        <v>41</v>
      </c>
      <c r="C7" s="193"/>
      <c r="D7" s="193"/>
      <c r="E7" s="193"/>
      <c r="F7" s="194" t="s">
        <v>30</v>
      </c>
      <c r="G7" s="195" t="s">
        <v>95</v>
      </c>
      <c r="H7" s="196" t="s">
        <v>96</v>
      </c>
      <c r="I7" s="235"/>
      <c r="J7" s="235"/>
      <c r="K7" s="198"/>
      <c r="L7" s="196" t="s">
        <v>97</v>
      </c>
      <c r="M7" s="235"/>
      <c r="N7" s="236"/>
      <c r="O7" s="237"/>
      <c r="P7" s="238" t="s">
        <v>98</v>
      </c>
      <c r="Q7" s="236"/>
      <c r="R7" s="236"/>
      <c r="S7" s="237"/>
      <c r="T7" s="238" t="s">
        <v>99</v>
      </c>
      <c r="U7" s="236"/>
      <c r="V7" s="237"/>
      <c r="W7" s="250"/>
      <c r="X7" s="251"/>
    </row>
    <row r="8" ht="15" customHeight="1" spans="1:24">
      <c r="A8" s="147"/>
      <c r="B8" s="197"/>
      <c r="C8" s="197"/>
      <c r="D8" s="197"/>
      <c r="E8" s="197"/>
      <c r="F8" s="198"/>
      <c r="G8" s="199"/>
      <c r="H8" s="200" t="s">
        <v>100</v>
      </c>
      <c r="I8" s="200" t="s">
        <v>101</v>
      </c>
      <c r="J8" s="239" t="s">
        <v>102</v>
      </c>
      <c r="K8" s="200" t="s">
        <v>103</v>
      </c>
      <c r="L8" s="200" t="s">
        <v>100</v>
      </c>
      <c r="M8" s="200" t="s">
        <v>101</v>
      </c>
      <c r="N8" s="239" t="s">
        <v>102</v>
      </c>
      <c r="O8" s="200" t="s">
        <v>103</v>
      </c>
      <c r="P8" s="200" t="s">
        <v>100</v>
      </c>
      <c r="Q8" s="200" t="s">
        <v>101</v>
      </c>
      <c r="R8" s="239" t="s">
        <v>102</v>
      </c>
      <c r="S8" s="200" t="s">
        <v>103</v>
      </c>
      <c r="T8" s="200" t="s">
        <v>100</v>
      </c>
      <c r="U8" s="252" t="s">
        <v>101</v>
      </c>
      <c r="V8" s="239" t="s">
        <v>102</v>
      </c>
      <c r="W8" s="200" t="s">
        <v>104</v>
      </c>
      <c r="X8" s="253" t="s">
        <v>105</v>
      </c>
    </row>
    <row r="9" customHeight="1" spans="1:24">
      <c r="A9" s="201">
        <v>1</v>
      </c>
      <c r="B9" s="202"/>
      <c r="C9" s="203"/>
      <c r="D9" s="203"/>
      <c r="E9" s="204"/>
      <c r="F9" s="205"/>
      <c r="G9" s="206"/>
      <c r="H9" s="207"/>
      <c r="I9" s="240"/>
      <c r="J9" s="241"/>
      <c r="K9" s="242"/>
      <c r="L9" s="225"/>
      <c r="M9" s="240"/>
      <c r="N9" s="241"/>
      <c r="O9" s="243"/>
      <c r="P9" s="225"/>
      <c r="Q9" s="240"/>
      <c r="R9" s="241"/>
      <c r="S9" s="243"/>
      <c r="T9" s="225"/>
      <c r="U9" s="240"/>
      <c r="V9" s="241"/>
      <c r="W9" s="243"/>
      <c r="X9" s="254"/>
    </row>
    <row r="10" customHeight="1" spans="1:24">
      <c r="A10" s="201">
        <v>2</v>
      </c>
      <c r="B10" s="208" t="s">
        <v>106</v>
      </c>
      <c r="C10" s="208"/>
      <c r="D10" s="208"/>
      <c r="E10" s="208"/>
      <c r="F10" s="209">
        <v>0.5</v>
      </c>
      <c r="G10" s="210"/>
      <c r="H10" s="207"/>
      <c r="I10" s="240"/>
      <c r="J10" s="241"/>
      <c r="K10" s="242"/>
      <c r="L10" s="225"/>
      <c r="M10" s="240"/>
      <c r="N10" s="241"/>
      <c r="O10" s="243"/>
      <c r="P10" s="225"/>
      <c r="Q10" s="240"/>
      <c r="R10" s="241"/>
      <c r="S10" s="243"/>
      <c r="T10" s="225"/>
      <c r="U10" s="240"/>
      <c r="V10" s="241"/>
      <c r="W10" s="243"/>
      <c r="X10" s="254"/>
    </row>
    <row r="11" customHeight="1" spans="1:24">
      <c r="A11" s="201">
        <v>3</v>
      </c>
      <c r="B11" s="208" t="s">
        <v>107</v>
      </c>
      <c r="C11" s="208"/>
      <c r="D11" s="208"/>
      <c r="E11" s="208"/>
      <c r="F11" s="209">
        <v>0.5</v>
      </c>
      <c r="G11" s="211"/>
      <c r="H11" s="207"/>
      <c r="I11" s="240"/>
      <c r="J11" s="241"/>
      <c r="K11" s="242"/>
      <c r="L11" s="225"/>
      <c r="M11" s="240"/>
      <c r="N11" s="241"/>
      <c r="O11" s="243"/>
      <c r="P11" s="225"/>
      <c r="Q11" s="240"/>
      <c r="R11" s="241"/>
      <c r="S11" s="243"/>
      <c r="T11" s="225"/>
      <c r="U11" s="240"/>
      <c r="V11" s="241"/>
      <c r="W11" s="243"/>
      <c r="X11" s="254"/>
    </row>
    <row r="12" customHeight="1" spans="1:24">
      <c r="A12" s="201"/>
      <c r="B12" s="208"/>
      <c r="C12" s="208"/>
      <c r="D12" s="208"/>
      <c r="E12" s="208"/>
      <c r="F12" s="209"/>
      <c r="G12" s="210"/>
      <c r="H12" s="207"/>
      <c r="I12" s="240"/>
      <c r="J12" s="241"/>
      <c r="K12" s="242"/>
      <c r="L12" s="225"/>
      <c r="M12" s="240"/>
      <c r="N12" s="241"/>
      <c r="O12" s="243"/>
      <c r="P12" s="225"/>
      <c r="Q12" s="240"/>
      <c r="R12" s="241"/>
      <c r="S12" s="243"/>
      <c r="T12" s="225"/>
      <c r="U12" s="240"/>
      <c r="V12" s="241"/>
      <c r="W12" s="243"/>
      <c r="X12" s="254"/>
    </row>
    <row r="13" customHeight="1" spans="1:24">
      <c r="A13" s="201">
        <v>4</v>
      </c>
      <c r="B13" s="208" t="s">
        <v>108</v>
      </c>
      <c r="C13" s="208"/>
      <c r="D13" s="208"/>
      <c r="E13" s="208"/>
      <c r="F13" s="209">
        <v>0.125</v>
      </c>
      <c r="G13" s="210"/>
      <c r="H13" s="207"/>
      <c r="I13" s="240"/>
      <c r="J13" s="241"/>
      <c r="K13" s="244"/>
      <c r="L13" s="225"/>
      <c r="M13" s="240"/>
      <c r="N13" s="241"/>
      <c r="O13" s="243"/>
      <c r="P13" s="225"/>
      <c r="Q13" s="240"/>
      <c r="R13" s="241"/>
      <c r="S13" s="243"/>
      <c r="T13" s="225"/>
      <c r="U13" s="240"/>
      <c r="V13" s="241"/>
      <c r="W13" s="243"/>
      <c r="X13" s="254"/>
    </row>
    <row r="14" customHeight="1" spans="1:24">
      <c r="A14" s="201">
        <v>5</v>
      </c>
      <c r="B14" s="208" t="s">
        <v>109</v>
      </c>
      <c r="C14" s="208"/>
      <c r="D14" s="208"/>
      <c r="E14" s="208"/>
      <c r="F14" s="209">
        <v>0.125</v>
      </c>
      <c r="G14" s="210"/>
      <c r="H14" s="207"/>
      <c r="I14" s="240"/>
      <c r="J14" s="241"/>
      <c r="K14" s="244"/>
      <c r="L14" s="225"/>
      <c r="M14" s="240"/>
      <c r="N14" s="241"/>
      <c r="O14" s="243"/>
      <c r="P14" s="225"/>
      <c r="Q14" s="240"/>
      <c r="R14" s="241"/>
      <c r="S14" s="243"/>
      <c r="T14" s="225"/>
      <c r="U14" s="240"/>
      <c r="V14" s="241"/>
      <c r="W14" s="243"/>
      <c r="X14" s="254"/>
    </row>
    <row r="15" customHeight="1" spans="1:24">
      <c r="A15" s="201">
        <v>6</v>
      </c>
      <c r="B15" s="208" t="s">
        <v>110</v>
      </c>
      <c r="C15" s="208"/>
      <c r="D15" s="208"/>
      <c r="E15" s="208"/>
      <c r="F15" s="209">
        <v>0.25</v>
      </c>
      <c r="G15" s="210"/>
      <c r="H15" s="207"/>
      <c r="I15" s="240"/>
      <c r="J15" s="241"/>
      <c r="K15" s="244"/>
      <c r="L15" s="225"/>
      <c r="M15" s="240"/>
      <c r="N15" s="241"/>
      <c r="O15" s="243"/>
      <c r="P15" s="225"/>
      <c r="Q15" s="240"/>
      <c r="R15" s="241"/>
      <c r="S15" s="243"/>
      <c r="T15" s="225"/>
      <c r="U15" s="240"/>
      <c r="V15" s="241"/>
      <c r="W15" s="243"/>
      <c r="X15" s="254"/>
    </row>
    <row r="16" ht="15" customHeight="1" spans="1:24">
      <c r="A16" s="201">
        <v>7</v>
      </c>
      <c r="B16" s="208" t="s">
        <v>111</v>
      </c>
      <c r="C16" s="208"/>
      <c r="D16" s="208"/>
      <c r="E16" s="208"/>
      <c r="F16" s="209">
        <v>0.125</v>
      </c>
      <c r="G16" s="210"/>
      <c r="H16" s="207"/>
      <c r="I16" s="240"/>
      <c r="J16" s="241"/>
      <c r="K16" s="244"/>
      <c r="L16" s="225"/>
      <c r="M16" s="240"/>
      <c r="N16" s="241"/>
      <c r="O16" s="243"/>
      <c r="P16" s="225"/>
      <c r="Q16" s="240"/>
      <c r="R16" s="241"/>
      <c r="S16" s="243"/>
      <c r="T16" s="225"/>
      <c r="U16" s="240"/>
      <c r="V16" s="241"/>
      <c r="W16" s="243"/>
      <c r="X16" s="254"/>
    </row>
    <row r="17" customHeight="1" spans="1:24">
      <c r="A17" s="201"/>
      <c r="B17" s="208"/>
      <c r="C17" s="208"/>
      <c r="D17" s="208"/>
      <c r="E17" s="208"/>
      <c r="F17" s="209"/>
      <c r="G17" s="210"/>
      <c r="H17" s="207"/>
      <c r="I17" s="240"/>
      <c r="J17" s="241"/>
      <c r="K17" s="242"/>
      <c r="L17" s="225"/>
      <c r="M17" s="240"/>
      <c r="N17" s="241"/>
      <c r="O17" s="243"/>
      <c r="P17" s="225"/>
      <c r="Q17" s="240"/>
      <c r="R17" s="241"/>
      <c r="S17" s="243"/>
      <c r="T17" s="225"/>
      <c r="U17" s="240"/>
      <c r="V17" s="241"/>
      <c r="W17" s="243"/>
      <c r="X17" s="254"/>
    </row>
    <row r="18" customHeight="1" spans="1:24">
      <c r="A18" s="201">
        <v>8</v>
      </c>
      <c r="B18" s="208" t="s">
        <v>112</v>
      </c>
      <c r="C18" s="208"/>
      <c r="D18" s="208"/>
      <c r="E18" s="208"/>
      <c r="F18" s="209">
        <v>0.25</v>
      </c>
      <c r="G18" s="210"/>
      <c r="H18" s="207"/>
      <c r="I18" s="240"/>
      <c r="J18" s="241"/>
      <c r="K18" s="242"/>
      <c r="L18" s="225"/>
      <c r="M18" s="240"/>
      <c r="N18" s="241"/>
      <c r="O18" s="243"/>
      <c r="P18" s="225"/>
      <c r="Q18" s="240"/>
      <c r="R18" s="241"/>
      <c r="S18" s="243"/>
      <c r="T18" s="225"/>
      <c r="U18" s="240"/>
      <c r="V18" s="241"/>
      <c r="W18" s="243"/>
      <c r="X18" s="254"/>
    </row>
    <row r="19" customHeight="1" spans="1:24">
      <c r="A19" s="201">
        <v>9</v>
      </c>
      <c r="B19" s="208" t="s">
        <v>113</v>
      </c>
      <c r="C19" s="208"/>
      <c r="D19" s="208"/>
      <c r="E19" s="208"/>
      <c r="F19" s="209">
        <v>0.125</v>
      </c>
      <c r="G19" s="210"/>
      <c r="H19" s="207"/>
      <c r="I19" s="240"/>
      <c r="J19" s="241"/>
      <c r="K19" s="245"/>
      <c r="L19" s="225"/>
      <c r="M19" s="240"/>
      <c r="N19" s="241"/>
      <c r="O19" s="243"/>
      <c r="P19" s="225"/>
      <c r="Q19" s="240"/>
      <c r="R19" s="241"/>
      <c r="S19" s="243"/>
      <c r="T19" s="225"/>
      <c r="U19" s="240"/>
      <c r="V19" s="241"/>
      <c r="W19" s="243"/>
      <c r="X19" s="254"/>
    </row>
    <row r="20" customHeight="1" spans="1:24">
      <c r="A20" s="201">
        <v>10</v>
      </c>
      <c r="B20" s="212" t="s">
        <v>114</v>
      </c>
      <c r="C20" s="213"/>
      <c r="D20" s="213"/>
      <c r="E20" s="214"/>
      <c r="F20" s="209">
        <v>0.125</v>
      </c>
      <c r="G20" s="210"/>
      <c r="H20" s="207"/>
      <c r="I20" s="240"/>
      <c r="J20" s="241"/>
      <c r="K20" s="245"/>
      <c r="L20" s="225"/>
      <c r="M20" s="240"/>
      <c r="N20" s="241"/>
      <c r="O20" s="243"/>
      <c r="P20" s="225"/>
      <c r="Q20" s="240"/>
      <c r="R20" s="241"/>
      <c r="S20" s="243"/>
      <c r="T20" s="225"/>
      <c r="U20" s="240"/>
      <c r="V20" s="241"/>
      <c r="W20" s="243"/>
      <c r="X20" s="254"/>
    </row>
    <row r="21" customHeight="1" spans="1:24">
      <c r="A21" s="201">
        <v>11</v>
      </c>
      <c r="B21" s="208" t="s">
        <v>115</v>
      </c>
      <c r="C21" s="208"/>
      <c r="D21" s="208"/>
      <c r="E21" s="208"/>
      <c r="F21" s="209">
        <v>0.25</v>
      </c>
      <c r="G21" s="210"/>
      <c r="H21" s="207"/>
      <c r="I21" s="240"/>
      <c r="J21" s="241"/>
      <c r="K21" s="245"/>
      <c r="L21" s="225"/>
      <c r="M21" s="240"/>
      <c r="N21" s="241"/>
      <c r="O21" s="243"/>
      <c r="P21" s="225"/>
      <c r="Q21" s="240"/>
      <c r="R21" s="241"/>
      <c r="S21" s="243"/>
      <c r="T21" s="225"/>
      <c r="U21" s="240"/>
      <c r="V21" s="241"/>
      <c r="W21" s="243"/>
      <c r="X21" s="254"/>
    </row>
    <row r="22" customHeight="1" spans="1:24">
      <c r="A22" s="201">
        <v>12</v>
      </c>
      <c r="B22" s="208" t="s">
        <v>116</v>
      </c>
      <c r="C22" s="208"/>
      <c r="D22" s="208"/>
      <c r="E22" s="208"/>
      <c r="F22" s="209">
        <v>0.25</v>
      </c>
      <c r="G22" s="210"/>
      <c r="H22" s="207"/>
      <c r="I22" s="240"/>
      <c r="J22" s="241"/>
      <c r="K22" s="242"/>
      <c r="L22" s="225"/>
      <c r="M22" s="240"/>
      <c r="N22" s="241"/>
      <c r="O22" s="243"/>
      <c r="P22" s="225"/>
      <c r="Q22" s="240"/>
      <c r="R22" s="241"/>
      <c r="S22" s="243"/>
      <c r="T22" s="225"/>
      <c r="U22" s="240"/>
      <c r="V22" s="241"/>
      <c r="W22" s="243"/>
      <c r="X22" s="254"/>
    </row>
    <row r="23" customHeight="1" spans="1:24">
      <c r="A23" s="201"/>
      <c r="B23" s="208"/>
      <c r="C23" s="208"/>
      <c r="D23" s="208"/>
      <c r="E23" s="208"/>
      <c r="F23" s="209"/>
      <c r="G23" s="210"/>
      <c r="H23" s="207"/>
      <c r="I23" s="240"/>
      <c r="J23" s="241"/>
      <c r="K23" s="242"/>
      <c r="L23" s="225"/>
      <c r="M23" s="240"/>
      <c r="N23" s="241"/>
      <c r="O23" s="243"/>
      <c r="P23" s="225"/>
      <c r="Q23" s="240"/>
      <c r="R23" s="241"/>
      <c r="S23" s="243"/>
      <c r="T23" s="225"/>
      <c r="U23" s="240"/>
      <c r="V23" s="241"/>
      <c r="W23" s="255"/>
      <c r="X23" s="254"/>
    </row>
    <row r="24" customHeight="1" spans="1:24">
      <c r="A24" s="201">
        <v>13</v>
      </c>
      <c r="B24" s="208" t="s">
        <v>117</v>
      </c>
      <c r="C24" s="208"/>
      <c r="D24" s="208"/>
      <c r="E24" s="208"/>
      <c r="F24" s="209">
        <v>0.5</v>
      </c>
      <c r="G24" s="210"/>
      <c r="H24" s="207"/>
      <c r="I24" s="240"/>
      <c r="J24" s="241"/>
      <c r="K24" s="242"/>
      <c r="L24" s="225"/>
      <c r="M24" s="240"/>
      <c r="N24" s="241"/>
      <c r="O24" s="243"/>
      <c r="P24" s="225"/>
      <c r="Q24" s="240"/>
      <c r="R24" s="241"/>
      <c r="S24" s="243"/>
      <c r="T24" s="225"/>
      <c r="U24" s="240"/>
      <c r="V24" s="241"/>
      <c r="W24" s="255"/>
      <c r="X24" s="254"/>
    </row>
    <row r="25" customHeight="1" spans="1:24">
      <c r="A25" s="201">
        <v>14</v>
      </c>
      <c r="B25" s="208" t="s">
        <v>118</v>
      </c>
      <c r="C25" s="208"/>
      <c r="D25" s="208"/>
      <c r="E25" s="208"/>
      <c r="F25" s="209">
        <v>0.5</v>
      </c>
      <c r="G25" s="210"/>
      <c r="H25" s="207"/>
      <c r="I25" s="240"/>
      <c r="J25" s="241"/>
      <c r="K25" s="244"/>
      <c r="L25" s="225"/>
      <c r="M25" s="240"/>
      <c r="N25" s="241"/>
      <c r="O25" s="246"/>
      <c r="P25" s="225"/>
      <c r="Q25" s="240"/>
      <c r="R25" s="241"/>
      <c r="S25" s="246"/>
      <c r="T25" s="225"/>
      <c r="U25" s="240"/>
      <c r="V25" s="241"/>
      <c r="W25" s="255"/>
      <c r="X25" s="254"/>
    </row>
    <row r="26" customHeight="1" spans="1:24">
      <c r="A26" s="201">
        <v>1</v>
      </c>
      <c r="B26" s="208" t="s">
        <v>119</v>
      </c>
      <c r="C26" s="208"/>
      <c r="D26" s="208"/>
      <c r="E26" s="208"/>
      <c r="F26" s="209">
        <v>0.5</v>
      </c>
      <c r="G26" s="210"/>
      <c r="H26" s="207"/>
      <c r="I26" s="240"/>
      <c r="J26" s="241"/>
      <c r="K26" s="247"/>
      <c r="L26" s="225"/>
      <c r="M26" s="240"/>
      <c r="N26" s="241"/>
      <c r="O26" s="243"/>
      <c r="P26" s="225"/>
      <c r="Q26" s="240"/>
      <c r="R26" s="241"/>
      <c r="S26" s="243"/>
      <c r="T26" s="225"/>
      <c r="U26" s="240"/>
      <c r="V26" s="241"/>
      <c r="W26" s="243"/>
      <c r="X26" s="254"/>
    </row>
    <row r="27" customHeight="1" spans="1:24">
      <c r="A27" s="201"/>
      <c r="B27" s="208" t="s">
        <v>120</v>
      </c>
      <c r="C27" s="208"/>
      <c r="D27" s="208"/>
      <c r="E27" s="208"/>
      <c r="F27" s="209">
        <v>0.5</v>
      </c>
      <c r="G27" s="210"/>
      <c r="H27" s="207"/>
      <c r="I27" s="240"/>
      <c r="J27" s="241"/>
      <c r="K27" s="242"/>
      <c r="L27" s="225"/>
      <c r="M27" s="240"/>
      <c r="N27" s="241"/>
      <c r="O27" s="243"/>
      <c r="P27" s="225"/>
      <c r="Q27" s="240"/>
      <c r="R27" s="241"/>
      <c r="S27" s="243"/>
      <c r="T27" s="225"/>
      <c r="U27" s="240"/>
      <c r="V27" s="241"/>
      <c r="W27" s="243"/>
      <c r="X27" s="254"/>
    </row>
    <row r="28" customHeight="1" spans="1:24">
      <c r="A28" s="201">
        <v>16</v>
      </c>
      <c r="B28" s="208" t="s">
        <v>121</v>
      </c>
      <c r="C28" s="208"/>
      <c r="D28" s="208"/>
      <c r="E28" s="208"/>
      <c r="F28" s="209">
        <v>0.5</v>
      </c>
      <c r="G28" s="210"/>
      <c r="H28" s="207"/>
      <c r="I28" s="240"/>
      <c r="J28" s="241"/>
      <c r="K28" s="242"/>
      <c r="L28" s="225"/>
      <c r="M28" s="240"/>
      <c r="N28" s="241"/>
      <c r="O28" s="243"/>
      <c r="P28" s="225"/>
      <c r="Q28" s="240"/>
      <c r="R28" s="241"/>
      <c r="S28" s="243"/>
      <c r="T28" s="225"/>
      <c r="U28" s="240"/>
      <c r="V28" s="241"/>
      <c r="W28" s="255"/>
      <c r="X28" s="254"/>
    </row>
    <row r="29" customHeight="1" spans="1:24">
      <c r="A29" s="201">
        <v>17</v>
      </c>
      <c r="B29" s="208"/>
      <c r="C29" s="208"/>
      <c r="D29" s="208"/>
      <c r="E29" s="208"/>
      <c r="F29" s="209"/>
      <c r="G29" s="210"/>
      <c r="H29" s="207"/>
      <c r="I29" s="240"/>
      <c r="J29" s="241"/>
      <c r="K29" s="242"/>
      <c r="L29" s="225"/>
      <c r="M29" s="240"/>
      <c r="N29" s="241"/>
      <c r="O29" s="243"/>
      <c r="P29" s="225"/>
      <c r="Q29" s="240"/>
      <c r="R29" s="241"/>
      <c r="S29" s="243"/>
      <c r="T29" s="225"/>
      <c r="U29" s="240"/>
      <c r="V29" s="241"/>
      <c r="W29" s="255"/>
      <c r="X29" s="254"/>
    </row>
    <row r="30" customHeight="1" spans="1:24">
      <c r="A30" s="201">
        <v>18</v>
      </c>
      <c r="B30" s="208" t="s">
        <v>122</v>
      </c>
      <c r="C30" s="208"/>
      <c r="D30" s="208"/>
      <c r="E30" s="208"/>
      <c r="F30" s="209">
        <v>0.125</v>
      </c>
      <c r="G30" s="210"/>
      <c r="H30" s="207"/>
      <c r="I30" s="240"/>
      <c r="J30" s="241"/>
      <c r="K30" s="245"/>
      <c r="L30" s="225"/>
      <c r="M30" s="240"/>
      <c r="N30" s="241"/>
      <c r="O30" s="246"/>
      <c r="P30" s="225"/>
      <c r="Q30" s="240"/>
      <c r="R30" s="241"/>
      <c r="S30" s="246"/>
      <c r="T30" s="225"/>
      <c r="U30" s="240"/>
      <c r="V30" s="241"/>
      <c r="W30" s="255"/>
      <c r="X30" s="254"/>
    </row>
    <row r="31" customHeight="1" spans="1:24">
      <c r="A31" s="201">
        <v>19</v>
      </c>
      <c r="B31" s="215" t="s">
        <v>123</v>
      </c>
      <c r="C31" s="213"/>
      <c r="D31" s="213"/>
      <c r="E31" s="214"/>
      <c r="F31" s="216">
        <v>0.25</v>
      </c>
      <c r="G31" s="210"/>
      <c r="H31" s="207"/>
      <c r="I31" s="240"/>
      <c r="J31" s="241"/>
      <c r="K31" s="245"/>
      <c r="L31" s="225"/>
      <c r="M31" s="240"/>
      <c r="N31" s="241"/>
      <c r="O31" s="243"/>
      <c r="P31" s="225"/>
      <c r="Q31" s="240"/>
      <c r="R31" s="241"/>
      <c r="S31" s="243"/>
      <c r="T31" s="225"/>
      <c r="U31" s="240"/>
      <c r="V31" s="241"/>
      <c r="W31" s="255"/>
      <c r="X31" s="254"/>
    </row>
    <row r="32" customHeight="1" spans="1:24">
      <c r="A32" s="201">
        <v>20</v>
      </c>
      <c r="B32" s="217" t="s">
        <v>124</v>
      </c>
      <c r="C32" s="217"/>
      <c r="D32" s="217"/>
      <c r="E32" s="217"/>
      <c r="F32" s="216">
        <v>0.25</v>
      </c>
      <c r="G32" s="210"/>
      <c r="H32" s="207"/>
      <c r="I32" s="240"/>
      <c r="J32" s="241"/>
      <c r="K32" s="245"/>
      <c r="L32" s="225"/>
      <c r="M32" s="240"/>
      <c r="N32" s="241"/>
      <c r="O32" s="243"/>
      <c r="P32" s="225"/>
      <c r="Q32" s="240"/>
      <c r="R32" s="241"/>
      <c r="S32" s="243"/>
      <c r="T32" s="225"/>
      <c r="U32" s="240"/>
      <c r="V32" s="241"/>
      <c r="W32" s="255"/>
      <c r="X32" s="254"/>
    </row>
    <row r="33" customHeight="1" spans="1:24">
      <c r="A33" s="201">
        <v>21</v>
      </c>
      <c r="B33" s="217" t="s">
        <v>125</v>
      </c>
      <c r="C33" s="217"/>
      <c r="D33" s="217"/>
      <c r="E33" s="217"/>
      <c r="F33" s="216">
        <v>0.25</v>
      </c>
      <c r="G33" s="210"/>
      <c r="H33" s="207"/>
      <c r="I33" s="240"/>
      <c r="J33" s="241"/>
      <c r="K33" s="245"/>
      <c r="L33" s="225"/>
      <c r="M33" s="240"/>
      <c r="N33" s="241"/>
      <c r="O33" s="243"/>
      <c r="P33" s="225"/>
      <c r="Q33" s="240"/>
      <c r="R33" s="241"/>
      <c r="S33" s="243"/>
      <c r="T33" s="225"/>
      <c r="U33" s="240"/>
      <c r="V33" s="241"/>
      <c r="W33" s="255"/>
      <c r="X33" s="254"/>
    </row>
    <row r="34" customHeight="1" spans="1:24">
      <c r="A34" s="201">
        <v>22</v>
      </c>
      <c r="B34" s="218" t="s">
        <v>126</v>
      </c>
      <c r="C34" s="218"/>
      <c r="D34" s="218"/>
      <c r="E34" s="218"/>
      <c r="F34" s="209">
        <v>0.125</v>
      </c>
      <c r="G34" s="210"/>
      <c r="H34" s="207"/>
      <c r="I34" s="248"/>
      <c r="J34" s="241"/>
      <c r="K34" s="249"/>
      <c r="L34" s="225"/>
      <c r="M34" s="248"/>
      <c r="N34" s="241"/>
      <c r="O34" s="243"/>
      <c r="P34" s="225"/>
      <c r="Q34" s="248"/>
      <c r="R34" s="241"/>
      <c r="S34" s="243"/>
      <c r="T34" s="225"/>
      <c r="U34" s="248"/>
      <c r="V34" s="241"/>
      <c r="W34" s="255"/>
      <c r="X34" s="254"/>
    </row>
    <row r="35" customHeight="1" spans="1:24">
      <c r="A35" s="201"/>
      <c r="B35" s="217" t="s">
        <v>127</v>
      </c>
      <c r="C35" s="217"/>
      <c r="D35" s="217"/>
      <c r="E35" s="217"/>
      <c r="F35" s="216">
        <v>0.125</v>
      </c>
      <c r="G35" s="210"/>
      <c r="H35" s="207"/>
      <c r="I35" s="240"/>
      <c r="J35" s="241"/>
      <c r="K35" s="244"/>
      <c r="L35" s="225"/>
      <c r="M35" s="240"/>
      <c r="N35" s="241"/>
      <c r="O35" s="246"/>
      <c r="P35" s="225"/>
      <c r="Q35" s="240"/>
      <c r="R35" s="241"/>
      <c r="S35" s="246"/>
      <c r="T35" s="225"/>
      <c r="U35" s="240"/>
      <c r="V35" s="241"/>
      <c r="W35" s="255"/>
      <c r="X35" s="254"/>
    </row>
    <row r="36" customHeight="1" spans="1:24">
      <c r="A36" s="201">
        <v>23</v>
      </c>
      <c r="B36" s="217" t="s">
        <v>128</v>
      </c>
      <c r="C36" s="217"/>
      <c r="D36" s="217"/>
      <c r="E36" s="217"/>
      <c r="F36" s="219" t="s">
        <v>129</v>
      </c>
      <c r="G36" s="210"/>
      <c r="H36" s="207"/>
      <c r="I36" s="248"/>
      <c r="J36" s="241"/>
      <c r="K36" s="247"/>
      <c r="L36" s="225"/>
      <c r="M36" s="248"/>
      <c r="N36" s="241"/>
      <c r="O36" s="243"/>
      <c r="P36" s="225"/>
      <c r="Q36" s="248"/>
      <c r="R36" s="241"/>
      <c r="S36" s="243"/>
      <c r="T36" s="225"/>
      <c r="U36" s="248"/>
      <c r="V36" s="241"/>
      <c r="W36" s="255"/>
      <c r="X36" s="254"/>
    </row>
    <row r="37" customHeight="1" spans="1:24">
      <c r="A37" s="201">
        <v>24</v>
      </c>
      <c r="B37" s="208"/>
      <c r="C37" s="208"/>
      <c r="D37" s="208"/>
      <c r="E37" s="208"/>
      <c r="F37" s="216"/>
      <c r="G37" s="210"/>
      <c r="H37" s="207"/>
      <c r="I37" s="248"/>
      <c r="J37" s="241"/>
      <c r="K37" s="242"/>
      <c r="L37" s="225"/>
      <c r="M37" s="248"/>
      <c r="N37" s="241"/>
      <c r="O37" s="243"/>
      <c r="P37" s="225"/>
      <c r="Q37" s="248"/>
      <c r="R37" s="241"/>
      <c r="S37" s="243"/>
      <c r="T37" s="225"/>
      <c r="U37" s="248"/>
      <c r="V37" s="241"/>
      <c r="W37" s="255"/>
      <c r="X37" s="254"/>
    </row>
    <row r="38" customHeight="1" spans="1:24">
      <c r="A38" s="201">
        <v>25</v>
      </c>
      <c r="B38" s="217" t="s">
        <v>130</v>
      </c>
      <c r="C38" s="217"/>
      <c r="D38" s="217"/>
      <c r="E38" s="217"/>
      <c r="F38" s="216">
        <v>0.25</v>
      </c>
      <c r="G38" s="210"/>
      <c r="H38" s="207"/>
      <c r="I38" s="248"/>
      <c r="J38" s="241"/>
      <c r="K38" s="242"/>
      <c r="L38" s="225"/>
      <c r="M38" s="248"/>
      <c r="N38" s="241"/>
      <c r="O38" s="243"/>
      <c r="P38" s="225"/>
      <c r="Q38" s="248"/>
      <c r="R38" s="241"/>
      <c r="S38" s="243"/>
      <c r="T38" s="225"/>
      <c r="U38" s="248"/>
      <c r="V38" s="241"/>
      <c r="W38" s="255"/>
      <c r="X38" s="254"/>
    </row>
    <row r="39" customHeight="1" spans="1:24">
      <c r="A39" s="201">
        <v>26</v>
      </c>
      <c r="B39" s="217" t="s">
        <v>131</v>
      </c>
      <c r="C39" s="217"/>
      <c r="D39" s="217"/>
      <c r="E39" s="217"/>
      <c r="F39" s="216">
        <v>0.25</v>
      </c>
      <c r="G39" s="210"/>
      <c r="H39" s="207"/>
      <c r="I39" s="248"/>
      <c r="J39" s="241"/>
      <c r="K39" s="242"/>
      <c r="L39" s="225"/>
      <c r="M39" s="248"/>
      <c r="N39" s="241"/>
      <c r="O39" s="243"/>
      <c r="P39" s="225"/>
      <c r="Q39" s="248"/>
      <c r="R39" s="241"/>
      <c r="S39" s="243"/>
      <c r="T39" s="225"/>
      <c r="U39" s="248"/>
      <c r="V39" s="241"/>
      <c r="W39" s="255"/>
      <c r="X39" s="254"/>
    </row>
    <row r="40" customHeight="1" spans="1:24">
      <c r="A40" s="201"/>
      <c r="B40" s="217" t="s">
        <v>132</v>
      </c>
      <c r="C40" s="217"/>
      <c r="D40" s="217"/>
      <c r="E40" s="217"/>
      <c r="F40" s="216">
        <v>0.25</v>
      </c>
      <c r="G40" s="210"/>
      <c r="H40" s="207"/>
      <c r="I40" s="248"/>
      <c r="J40" s="241"/>
      <c r="K40" s="242"/>
      <c r="L40" s="225"/>
      <c r="M40" s="248"/>
      <c r="N40" s="241"/>
      <c r="O40" s="243"/>
      <c r="P40" s="225"/>
      <c r="Q40" s="248"/>
      <c r="R40" s="241"/>
      <c r="S40" s="243"/>
      <c r="T40" s="225"/>
      <c r="U40" s="248"/>
      <c r="V40" s="241"/>
      <c r="W40" s="255"/>
      <c r="X40" s="254"/>
    </row>
    <row r="41" customHeight="1" spans="1:24">
      <c r="A41" s="201">
        <v>27</v>
      </c>
      <c r="B41" s="217" t="s">
        <v>133</v>
      </c>
      <c r="C41" s="217"/>
      <c r="D41" s="217"/>
      <c r="E41" s="217"/>
      <c r="F41" s="209">
        <v>0.375</v>
      </c>
      <c r="G41" s="210"/>
      <c r="H41" s="207"/>
      <c r="I41" s="248"/>
      <c r="J41" s="241"/>
      <c r="K41" s="242"/>
      <c r="L41" s="225"/>
      <c r="M41" s="248"/>
      <c r="N41" s="241"/>
      <c r="O41" s="243"/>
      <c r="P41" s="225"/>
      <c r="Q41" s="248"/>
      <c r="R41" s="241"/>
      <c r="S41" s="243"/>
      <c r="T41" s="225"/>
      <c r="U41" s="248"/>
      <c r="V41" s="241"/>
      <c r="W41" s="255"/>
      <c r="X41" s="254"/>
    </row>
    <row r="42" customHeight="1" spans="1:24">
      <c r="A42" s="201"/>
      <c r="B42" s="220"/>
      <c r="C42" s="221"/>
      <c r="D42" s="221"/>
      <c r="E42" s="222"/>
      <c r="F42" s="223"/>
      <c r="G42" s="224"/>
      <c r="H42" s="225"/>
      <c r="I42" s="248"/>
      <c r="J42" s="241"/>
      <c r="K42" s="242"/>
      <c r="L42" s="225"/>
      <c r="M42" s="248"/>
      <c r="N42" s="241"/>
      <c r="O42" s="243"/>
      <c r="P42" s="225"/>
      <c r="Q42" s="248"/>
      <c r="R42" s="241"/>
      <c r="S42" s="243"/>
      <c r="T42" s="225"/>
      <c r="U42" s="248"/>
      <c r="V42" s="241"/>
      <c r="W42" s="255"/>
      <c r="X42" s="254"/>
    </row>
    <row r="43" customHeight="1" spans="1:24">
      <c r="A43" s="226" t="s">
        <v>134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56"/>
    </row>
    <row r="44" customHeight="1" spans="1:24">
      <c r="A44" s="228" t="s">
        <v>135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56"/>
    </row>
  </sheetData>
  <mergeCells count="63">
    <mergeCell ref="A1:D1"/>
    <mergeCell ref="F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H7:K7"/>
    <mergeCell ref="L7:O7"/>
    <mergeCell ref="P7:S7"/>
    <mergeCell ref="T7:V7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A43:X43"/>
    <mergeCell ref="A44:X44"/>
    <mergeCell ref="F7:F8"/>
    <mergeCell ref="G7:G8"/>
    <mergeCell ref="B7:E8"/>
    <mergeCell ref="G2:I4"/>
    <mergeCell ref="J2:M4"/>
    <mergeCell ref="N1:X6"/>
  </mergeCells>
  <conditionalFormatting sqref="J9:J42">
    <cfRule type="notContainsBlanks" dxfId="0" priority="69">
      <formula>LEN(TRIM(J9))&gt;0</formula>
    </cfRule>
  </conditionalFormatting>
  <conditionalFormatting sqref="N9:N42 R9:R42 V9:V42">
    <cfRule type="notContainsBlanks" dxfId="0" priority="9">
      <formula>LEN(TRIM(N9))&gt;0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46" pageOrder="overThenDown" orientation="landscape" cellComments="atEnd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Boning Construction</vt:lpstr>
      <vt:lpstr>Print and Artwork Placement</vt:lpstr>
      <vt:lpstr>Construction Ref Images</vt:lpstr>
      <vt:lpstr>Trims</vt:lpstr>
      <vt:lpstr>GRADED SPEC - ZIPPER</vt:lpstr>
      <vt:lpstr>XS-XXL</vt:lpstr>
      <vt:lpstr>XS-XXL(cm)</vt:lpstr>
      <vt:lpstr>Pattern Card</vt:lpstr>
      <vt:lpstr>Sample Specs</vt:lpstr>
      <vt:lpstr>Graded Spec Page</vt:lpstr>
      <vt:lpstr> Development Comments</vt:lpstr>
      <vt:lpstr> 1st Proto</vt:lpstr>
      <vt:lpstr> Fit 1</vt:lpstr>
      <vt:lpstr> PP 1</vt:lpstr>
      <vt:lpstr>TOP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天边的一条鱼</cp:lastModifiedBy>
  <dcterms:created xsi:type="dcterms:W3CDTF">2022-05-04T12:48:00Z</dcterms:created>
  <cp:lastPrinted>2022-10-27T00:11:00Z</cp:lastPrinted>
  <dcterms:modified xsi:type="dcterms:W3CDTF">2024-11-11T04:28:01Z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C3892B3241914B0B9AD0A23CD0883B61_12</vt:lpwstr>
  </property>
  <property fmtid="{D5CDD505-2E9C-101B-9397-08002B2CF9AE}" pid="3" name="KSOProductBuildVer">
    <vt:lpwstr>2052-12.1.0.18608</vt:lpwstr>
  </property>
</Properties>
</file>